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 codeName="{564CA151-5A5B-428A-3C10-775976492406}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\\10.8.125.235\estadisticas\Consolidado  062023\"/>
    </mc:Choice>
  </mc:AlternateContent>
  <xr:revisionPtr revIDLastSave="0" documentId="14_{0BF75F74-3873-4114-9C94-EDA137AF6405}" xr6:coauthVersionLast="45" xr6:coauthVersionMax="45" xr10:uidLastSave="{00000000-0000-0000-0000-000000000000}"/>
  <bookViews>
    <workbookView xWindow="9795" yWindow="540" windowWidth="14970" windowHeight="6960" tabRatio="765" firstSheet="1" activeTab="2" xr2:uid="{00000000-000D-0000-FFFF-FFFF00000000}"/>
  </bookViews>
  <sheets>
    <sheet name="NOMBRE" sheetId="1" state="hidden" r:id="rId1"/>
    <sheet name="BM18" sheetId="16" r:id="rId2"/>
    <sheet name="BM18A" sheetId="19" r:id="rId3"/>
    <sheet name="Filtro" sheetId="25" r:id="rId4"/>
  </sheets>
  <definedNames>
    <definedName name="Z_BEFC15B6_B1B6_4991_889C_1D838D99FFD7_.wvu.Cols" localSheetId="0" hidden="1">NOMBRE!$Y:$AF</definedName>
  </definedNames>
  <calcPr calcId="181029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5" i="16" l="1"/>
  <c r="D75" i="16"/>
  <c r="E75" i="16"/>
  <c r="C76" i="16"/>
  <c r="D76" i="16"/>
  <c r="E76" i="16"/>
  <c r="C77" i="16"/>
  <c r="D77" i="16"/>
  <c r="E77" i="16"/>
  <c r="C78" i="16"/>
  <c r="C74" i="16"/>
  <c r="D74" i="16"/>
  <c r="E74" i="16"/>
  <c r="D78" i="16"/>
  <c r="E78" i="16"/>
  <c r="E73" i="16"/>
  <c r="D73" i="16"/>
  <c r="C73" i="16"/>
  <c r="I637" i="19" l="1"/>
  <c r="H637" i="19"/>
  <c r="G637" i="19"/>
  <c r="F637" i="19"/>
  <c r="E637" i="19"/>
  <c r="D637" i="19"/>
  <c r="I636" i="19"/>
  <c r="H636" i="19"/>
  <c r="G636" i="19"/>
  <c r="F636" i="19"/>
  <c r="E636" i="19"/>
  <c r="D636" i="19"/>
  <c r="I635" i="19"/>
  <c r="H635" i="19"/>
  <c r="G635" i="19"/>
  <c r="F635" i="19"/>
  <c r="E635" i="19"/>
  <c r="D635" i="19"/>
  <c r="I634" i="19"/>
  <c r="H634" i="19"/>
  <c r="G634" i="19"/>
  <c r="F634" i="19"/>
  <c r="E634" i="19"/>
  <c r="D634" i="19"/>
  <c r="I633" i="19"/>
  <c r="H633" i="19"/>
  <c r="G633" i="19"/>
  <c r="F633" i="19"/>
  <c r="E633" i="19"/>
  <c r="D633" i="19"/>
  <c r="I632" i="19"/>
  <c r="H632" i="19"/>
  <c r="G632" i="19"/>
  <c r="F632" i="19"/>
  <c r="E632" i="19"/>
  <c r="D632" i="19"/>
  <c r="I631" i="19"/>
  <c r="H631" i="19"/>
  <c r="G631" i="19"/>
  <c r="F631" i="19"/>
  <c r="E631" i="19"/>
  <c r="D631" i="19"/>
  <c r="I630" i="19"/>
  <c r="H630" i="19"/>
  <c r="G630" i="19"/>
  <c r="F630" i="19"/>
  <c r="E630" i="19"/>
  <c r="D630" i="19"/>
  <c r="I629" i="19"/>
  <c r="H629" i="19"/>
  <c r="G629" i="19"/>
  <c r="F629" i="19"/>
  <c r="E629" i="19"/>
  <c r="D629" i="19"/>
  <c r="I628" i="19"/>
  <c r="H628" i="19"/>
  <c r="G628" i="19"/>
  <c r="F628" i="19"/>
  <c r="E628" i="19"/>
  <c r="D628" i="19"/>
  <c r="I627" i="19"/>
  <c r="H627" i="19"/>
  <c r="G627" i="19"/>
  <c r="F627" i="19"/>
  <c r="E627" i="19"/>
  <c r="D627" i="19"/>
  <c r="I626" i="19"/>
  <c r="H626" i="19"/>
  <c r="G626" i="19"/>
  <c r="F626" i="19"/>
  <c r="E626" i="19"/>
  <c r="D626" i="19"/>
  <c r="I625" i="19"/>
  <c r="H625" i="19"/>
  <c r="G625" i="19"/>
  <c r="F625" i="19"/>
  <c r="E625" i="19"/>
  <c r="D625" i="19"/>
  <c r="I624" i="19"/>
  <c r="H624" i="19"/>
  <c r="G624" i="19"/>
  <c r="F624" i="19"/>
  <c r="E624" i="19"/>
  <c r="D624" i="19"/>
  <c r="G618" i="19"/>
  <c r="F618" i="19"/>
  <c r="E618" i="19"/>
  <c r="D618" i="19"/>
  <c r="G617" i="19"/>
  <c r="F617" i="19"/>
  <c r="E617" i="19"/>
  <c r="D617" i="19"/>
  <c r="I612" i="19"/>
  <c r="H612" i="19"/>
  <c r="G612" i="19"/>
  <c r="F612" i="19"/>
  <c r="E612" i="19"/>
  <c r="D612" i="19"/>
  <c r="I611" i="19"/>
  <c r="H611" i="19"/>
  <c r="G611" i="19"/>
  <c r="F611" i="19"/>
  <c r="E611" i="19"/>
  <c r="D611" i="19"/>
  <c r="I610" i="19"/>
  <c r="H610" i="19"/>
  <c r="G610" i="19"/>
  <c r="F610" i="19"/>
  <c r="E610" i="19"/>
  <c r="D610" i="19"/>
  <c r="I609" i="19"/>
  <c r="H609" i="19"/>
  <c r="G609" i="19"/>
  <c r="F609" i="19"/>
  <c r="E609" i="19"/>
  <c r="D609" i="19"/>
  <c r="I608" i="19"/>
  <c r="H608" i="19"/>
  <c r="G608" i="19"/>
  <c r="F608" i="19"/>
  <c r="E608" i="19"/>
  <c r="D608" i="19"/>
  <c r="I607" i="19"/>
  <c r="H607" i="19"/>
  <c r="G607" i="19"/>
  <c r="F607" i="19"/>
  <c r="E607" i="19"/>
  <c r="D607" i="19"/>
  <c r="I606" i="19"/>
  <c r="H606" i="19"/>
  <c r="G606" i="19"/>
  <c r="F606" i="19"/>
  <c r="E606" i="19"/>
  <c r="D606" i="19"/>
  <c r="I605" i="19"/>
  <c r="H605" i="19"/>
  <c r="G605" i="19"/>
  <c r="F605" i="19"/>
  <c r="E605" i="19"/>
  <c r="D605" i="19"/>
  <c r="I604" i="19"/>
  <c r="H604" i="19"/>
  <c r="G604" i="19"/>
  <c r="F604" i="19"/>
  <c r="E604" i="19"/>
  <c r="D604" i="19"/>
  <c r="I603" i="19"/>
  <c r="H603" i="19"/>
  <c r="G603" i="19"/>
  <c r="F603" i="19"/>
  <c r="E603" i="19"/>
  <c r="D603" i="19"/>
  <c r="I602" i="19"/>
  <c r="H602" i="19"/>
  <c r="G602" i="19"/>
  <c r="F602" i="19"/>
  <c r="E602" i="19"/>
  <c r="D602" i="19"/>
  <c r="I601" i="19"/>
  <c r="H601" i="19"/>
  <c r="G601" i="19"/>
  <c r="F601" i="19"/>
  <c r="E601" i="19"/>
  <c r="D601" i="19"/>
  <c r="I600" i="19"/>
  <c r="H600" i="19"/>
  <c r="G600" i="19"/>
  <c r="F600" i="19"/>
  <c r="E600" i="19"/>
  <c r="D600" i="19"/>
  <c r="I599" i="19"/>
  <c r="H599" i="19"/>
  <c r="G599" i="19"/>
  <c r="F599" i="19"/>
  <c r="E599" i="19"/>
  <c r="D599" i="19"/>
  <c r="I598" i="19"/>
  <c r="H598" i="19"/>
  <c r="G598" i="19"/>
  <c r="F598" i="19"/>
  <c r="E598" i="19"/>
  <c r="D598" i="19"/>
  <c r="I597" i="19"/>
  <c r="H597" i="19"/>
  <c r="G597" i="19"/>
  <c r="F597" i="19"/>
  <c r="E597" i="19"/>
  <c r="D597" i="19"/>
  <c r="I596" i="19"/>
  <c r="H596" i="19"/>
  <c r="G596" i="19"/>
  <c r="F596" i="19"/>
  <c r="E596" i="19"/>
  <c r="D596" i="19"/>
  <c r="I595" i="19"/>
  <c r="H595" i="19"/>
  <c r="G595" i="19"/>
  <c r="F595" i="19"/>
  <c r="E595" i="19"/>
  <c r="D595" i="19"/>
  <c r="I591" i="19"/>
  <c r="H591" i="19"/>
  <c r="G591" i="19"/>
  <c r="F591" i="19"/>
  <c r="E591" i="19"/>
  <c r="D591" i="19"/>
  <c r="I590" i="19"/>
  <c r="H590" i="19"/>
  <c r="G590" i="19"/>
  <c r="F590" i="19"/>
  <c r="E590" i="19"/>
  <c r="D590" i="19"/>
  <c r="I589" i="19"/>
  <c r="H589" i="19"/>
  <c r="G589" i="19"/>
  <c r="F589" i="19"/>
  <c r="E589" i="19"/>
  <c r="D589" i="19"/>
  <c r="I588" i="19"/>
  <c r="H588" i="19"/>
  <c r="G588" i="19"/>
  <c r="F588" i="19"/>
  <c r="E588" i="19"/>
  <c r="D588" i="19"/>
  <c r="I587" i="19"/>
  <c r="H587" i="19"/>
  <c r="G587" i="19"/>
  <c r="F587" i="19"/>
  <c r="E587" i="19"/>
  <c r="D587" i="19"/>
  <c r="I586" i="19"/>
  <c r="H586" i="19"/>
  <c r="G586" i="19"/>
  <c r="F586" i="19"/>
  <c r="E586" i="19"/>
  <c r="D586" i="19"/>
  <c r="I585" i="19"/>
  <c r="H585" i="19"/>
  <c r="G585" i="19"/>
  <c r="F585" i="19"/>
  <c r="E585" i="19"/>
  <c r="D585" i="19"/>
  <c r="I584" i="19"/>
  <c r="H584" i="19"/>
  <c r="G584" i="19"/>
  <c r="F584" i="19"/>
  <c r="E584" i="19"/>
  <c r="D584" i="19"/>
  <c r="I583" i="19"/>
  <c r="H583" i="19"/>
  <c r="G583" i="19"/>
  <c r="F583" i="19"/>
  <c r="E583" i="19"/>
  <c r="D583" i="19"/>
  <c r="I582" i="19"/>
  <c r="H582" i="19"/>
  <c r="G582" i="19"/>
  <c r="F582" i="19"/>
  <c r="E582" i="19"/>
  <c r="D582" i="19"/>
  <c r="I581" i="19"/>
  <c r="H581" i="19"/>
  <c r="G581" i="19"/>
  <c r="F581" i="19"/>
  <c r="E581" i="19"/>
  <c r="D581" i="19"/>
  <c r="I580" i="19"/>
  <c r="H580" i="19"/>
  <c r="G580" i="19"/>
  <c r="F580" i="19"/>
  <c r="E580" i="19"/>
  <c r="D580" i="19"/>
  <c r="I579" i="19"/>
  <c r="H579" i="19"/>
  <c r="G579" i="19"/>
  <c r="F579" i="19"/>
  <c r="E579" i="19"/>
  <c r="D579" i="19"/>
  <c r="I578" i="19"/>
  <c r="H578" i="19"/>
  <c r="G578" i="19"/>
  <c r="F578" i="19"/>
  <c r="E578" i="19"/>
  <c r="D578" i="19"/>
  <c r="I577" i="19"/>
  <c r="H577" i="19"/>
  <c r="G577" i="19"/>
  <c r="F577" i="19"/>
  <c r="E577" i="19"/>
  <c r="D577" i="19"/>
  <c r="I576" i="19"/>
  <c r="H576" i="19"/>
  <c r="G576" i="19"/>
  <c r="F576" i="19"/>
  <c r="E576" i="19"/>
  <c r="D576" i="19"/>
  <c r="I575" i="19"/>
  <c r="H575" i="19"/>
  <c r="G575" i="19"/>
  <c r="F575" i="19"/>
  <c r="E575" i="19"/>
  <c r="D575" i="19"/>
  <c r="I574" i="19"/>
  <c r="H574" i="19"/>
  <c r="G574" i="19"/>
  <c r="F574" i="19"/>
  <c r="E574" i="19"/>
  <c r="D574" i="19"/>
  <c r="I573" i="19"/>
  <c r="H573" i="19"/>
  <c r="G573" i="19"/>
  <c r="F573" i="19"/>
  <c r="E573" i="19"/>
  <c r="D573" i="19"/>
  <c r="I572" i="19"/>
  <c r="H572" i="19"/>
  <c r="G572" i="19"/>
  <c r="F572" i="19"/>
  <c r="E572" i="19"/>
  <c r="D572" i="19"/>
  <c r="I571" i="19"/>
  <c r="H571" i="19"/>
  <c r="G571" i="19"/>
  <c r="F571" i="19"/>
  <c r="E571" i="19"/>
  <c r="D571" i="19"/>
  <c r="I570" i="19"/>
  <c r="H570" i="19"/>
  <c r="G570" i="19"/>
  <c r="F570" i="19"/>
  <c r="E570" i="19"/>
  <c r="D570" i="19"/>
  <c r="I569" i="19"/>
  <c r="H569" i="19"/>
  <c r="G569" i="19"/>
  <c r="F569" i="19"/>
  <c r="E569" i="19"/>
  <c r="D569" i="19"/>
  <c r="I568" i="19"/>
  <c r="H568" i="19"/>
  <c r="G568" i="19"/>
  <c r="F568" i="19"/>
  <c r="E568" i="19"/>
  <c r="D568" i="19"/>
  <c r="I564" i="19"/>
  <c r="H564" i="19"/>
  <c r="G564" i="19"/>
  <c r="F564" i="19"/>
  <c r="E564" i="19"/>
  <c r="D564" i="19"/>
  <c r="I563" i="19"/>
  <c r="H563" i="19"/>
  <c r="G563" i="19"/>
  <c r="F563" i="19"/>
  <c r="E563" i="19"/>
  <c r="D563" i="19"/>
  <c r="I562" i="19"/>
  <c r="H562" i="19"/>
  <c r="G562" i="19"/>
  <c r="F562" i="19"/>
  <c r="E562" i="19"/>
  <c r="D562" i="19"/>
  <c r="I561" i="19"/>
  <c r="H561" i="19"/>
  <c r="G561" i="19"/>
  <c r="F561" i="19"/>
  <c r="E561" i="19"/>
  <c r="D561" i="19"/>
  <c r="I560" i="19"/>
  <c r="H560" i="19"/>
  <c r="G560" i="19"/>
  <c r="F560" i="19"/>
  <c r="E560" i="19"/>
  <c r="D560" i="19"/>
  <c r="I559" i="19"/>
  <c r="H559" i="19"/>
  <c r="G559" i="19"/>
  <c r="F559" i="19"/>
  <c r="E559" i="19"/>
  <c r="D559" i="19"/>
  <c r="I558" i="19"/>
  <c r="H558" i="19"/>
  <c r="G558" i="19"/>
  <c r="F558" i="19"/>
  <c r="E558" i="19"/>
  <c r="D558" i="19"/>
  <c r="I555" i="19"/>
  <c r="H555" i="19"/>
  <c r="G555" i="19"/>
  <c r="F555" i="19"/>
  <c r="E555" i="19"/>
  <c r="D555" i="19"/>
  <c r="I551" i="19"/>
  <c r="H551" i="19"/>
  <c r="G551" i="19"/>
  <c r="F551" i="19"/>
  <c r="E551" i="19"/>
  <c r="D551" i="19"/>
  <c r="I550" i="19"/>
  <c r="H550" i="19"/>
  <c r="G550" i="19"/>
  <c r="F550" i="19"/>
  <c r="E550" i="19"/>
  <c r="D550" i="19"/>
  <c r="I546" i="19"/>
  <c r="H546" i="19"/>
  <c r="G546" i="19"/>
  <c r="F546" i="19"/>
  <c r="E546" i="19"/>
  <c r="D546" i="19"/>
  <c r="I545" i="19"/>
  <c r="H545" i="19"/>
  <c r="G545" i="19"/>
  <c r="F545" i="19"/>
  <c r="E545" i="19"/>
  <c r="D545" i="19"/>
  <c r="I544" i="19"/>
  <c r="H544" i="19"/>
  <c r="G544" i="19"/>
  <c r="F544" i="19"/>
  <c r="E544" i="19"/>
  <c r="D544" i="19"/>
  <c r="I533" i="19"/>
  <c r="H533" i="19"/>
  <c r="G533" i="19"/>
  <c r="F533" i="19"/>
  <c r="E533" i="19"/>
  <c r="D533" i="19"/>
  <c r="I532" i="19"/>
  <c r="H532" i="19"/>
  <c r="G532" i="19"/>
  <c r="F532" i="19"/>
  <c r="E532" i="19"/>
  <c r="D532" i="19"/>
  <c r="I531" i="19"/>
  <c r="H531" i="19"/>
  <c r="G531" i="19"/>
  <c r="F531" i="19"/>
  <c r="E531" i="19"/>
  <c r="D531" i="19"/>
  <c r="I530" i="19"/>
  <c r="H530" i="19"/>
  <c r="G530" i="19"/>
  <c r="F530" i="19"/>
  <c r="E530" i="19"/>
  <c r="D530" i="19"/>
  <c r="I526" i="19"/>
  <c r="H526" i="19"/>
  <c r="G526" i="19"/>
  <c r="F526" i="19"/>
  <c r="E526" i="19"/>
  <c r="D526" i="19"/>
  <c r="I525" i="19"/>
  <c r="H525" i="19"/>
  <c r="G525" i="19"/>
  <c r="F525" i="19"/>
  <c r="E525" i="19"/>
  <c r="D525" i="19"/>
  <c r="I524" i="19"/>
  <c r="H524" i="19"/>
  <c r="G524" i="19"/>
  <c r="F524" i="19"/>
  <c r="E524" i="19"/>
  <c r="D524" i="19"/>
  <c r="I523" i="19"/>
  <c r="H523" i="19"/>
  <c r="G523" i="19"/>
  <c r="F523" i="19"/>
  <c r="E523" i="19"/>
  <c r="D523" i="19"/>
  <c r="I519" i="19"/>
  <c r="H519" i="19"/>
  <c r="G519" i="19"/>
  <c r="F519" i="19"/>
  <c r="E519" i="19"/>
  <c r="D519" i="19"/>
  <c r="I518" i="19"/>
  <c r="H518" i="19"/>
  <c r="G518" i="19"/>
  <c r="F518" i="19"/>
  <c r="E518" i="19"/>
  <c r="D518" i="19"/>
  <c r="I514" i="19"/>
  <c r="H514" i="19"/>
  <c r="G514" i="19"/>
  <c r="F514" i="19"/>
  <c r="E514" i="19"/>
  <c r="D514" i="19"/>
  <c r="I513" i="19"/>
  <c r="H513" i="19"/>
  <c r="G513" i="19"/>
  <c r="F513" i="19"/>
  <c r="E513" i="19"/>
  <c r="D513" i="19"/>
  <c r="I512" i="19"/>
  <c r="H512" i="19"/>
  <c r="G512" i="19"/>
  <c r="F512" i="19"/>
  <c r="E512" i="19"/>
  <c r="D512" i="19"/>
  <c r="I511" i="19"/>
  <c r="H511" i="19"/>
  <c r="G511" i="19"/>
  <c r="F511" i="19"/>
  <c r="E511" i="19"/>
  <c r="D511" i="19"/>
  <c r="I510" i="19"/>
  <c r="H510" i="19"/>
  <c r="G510" i="19"/>
  <c r="F510" i="19"/>
  <c r="E510" i="19"/>
  <c r="D510" i="19"/>
  <c r="I509" i="19"/>
  <c r="H509" i="19"/>
  <c r="G509" i="19"/>
  <c r="F509" i="19"/>
  <c r="E509" i="19"/>
  <c r="D509" i="19"/>
  <c r="I505" i="19"/>
  <c r="H505" i="19"/>
  <c r="G505" i="19"/>
  <c r="F505" i="19"/>
  <c r="E505" i="19"/>
  <c r="D505" i="19"/>
  <c r="I504" i="19"/>
  <c r="H504" i="19"/>
  <c r="G504" i="19"/>
  <c r="F504" i="19"/>
  <c r="E504" i="19"/>
  <c r="D504" i="19"/>
  <c r="I503" i="19"/>
  <c r="H503" i="19"/>
  <c r="G503" i="19"/>
  <c r="F503" i="19"/>
  <c r="E503" i="19"/>
  <c r="D503" i="19"/>
  <c r="I502" i="19"/>
  <c r="H502" i="19"/>
  <c r="G502" i="19"/>
  <c r="F502" i="19"/>
  <c r="E502" i="19"/>
  <c r="D502" i="19"/>
  <c r="I501" i="19"/>
  <c r="H501" i="19"/>
  <c r="G501" i="19"/>
  <c r="F501" i="19"/>
  <c r="E501" i="19"/>
  <c r="D501" i="19"/>
  <c r="I500" i="19"/>
  <c r="H500" i="19"/>
  <c r="G500" i="19"/>
  <c r="F500" i="19"/>
  <c r="E500" i="19"/>
  <c r="D500" i="19"/>
  <c r="I499" i="19"/>
  <c r="H499" i="19"/>
  <c r="G499" i="19"/>
  <c r="F499" i="19"/>
  <c r="E499" i="19"/>
  <c r="D499" i="19"/>
  <c r="I498" i="19"/>
  <c r="H498" i="19"/>
  <c r="G498" i="19"/>
  <c r="F498" i="19"/>
  <c r="E498" i="19"/>
  <c r="D498" i="19"/>
  <c r="I497" i="19"/>
  <c r="H497" i="19"/>
  <c r="G497" i="19"/>
  <c r="F497" i="19"/>
  <c r="E497" i="19"/>
  <c r="D497" i="19"/>
  <c r="I496" i="19"/>
  <c r="H496" i="19"/>
  <c r="G496" i="19"/>
  <c r="F496" i="19"/>
  <c r="E496" i="19"/>
  <c r="D496" i="19"/>
  <c r="I495" i="19"/>
  <c r="H495" i="19"/>
  <c r="G495" i="19"/>
  <c r="F495" i="19"/>
  <c r="E495" i="19"/>
  <c r="D495" i="19"/>
  <c r="I492" i="19"/>
  <c r="H492" i="19"/>
  <c r="G492" i="19"/>
  <c r="F492" i="19"/>
  <c r="E492" i="19"/>
  <c r="D492" i="19"/>
  <c r="G486" i="19"/>
  <c r="F486" i="19"/>
  <c r="E486" i="19"/>
  <c r="D486" i="19"/>
  <c r="G485" i="19"/>
  <c r="F485" i="19"/>
  <c r="E485" i="19"/>
  <c r="D485" i="19"/>
  <c r="G484" i="19"/>
  <c r="F484" i="19"/>
  <c r="E484" i="19"/>
  <c r="D484" i="19"/>
  <c r="G483" i="19"/>
  <c r="F483" i="19"/>
  <c r="E483" i="19"/>
  <c r="D483" i="19"/>
  <c r="G482" i="19"/>
  <c r="F482" i="19"/>
  <c r="E482" i="19"/>
  <c r="D482" i="19"/>
  <c r="G481" i="19"/>
  <c r="F481" i="19"/>
  <c r="E481" i="19"/>
  <c r="D481" i="19"/>
  <c r="G480" i="19"/>
  <c r="F480" i="19"/>
  <c r="E480" i="19"/>
  <c r="D480" i="19"/>
  <c r="G479" i="19"/>
  <c r="F479" i="19"/>
  <c r="E479" i="19"/>
  <c r="D479" i="19"/>
  <c r="G478" i="19"/>
  <c r="F478" i="19"/>
  <c r="E478" i="19"/>
  <c r="D478" i="19"/>
  <c r="G477" i="19"/>
  <c r="F477" i="19"/>
  <c r="E477" i="19"/>
  <c r="D477" i="19"/>
  <c r="G476" i="19"/>
  <c r="F476" i="19"/>
  <c r="E476" i="19"/>
  <c r="D476" i="19"/>
  <c r="G475" i="19"/>
  <c r="F475" i="19"/>
  <c r="E475" i="19"/>
  <c r="D475" i="19"/>
  <c r="G474" i="19"/>
  <c r="F474" i="19"/>
  <c r="E474" i="19"/>
  <c r="D474" i="19"/>
  <c r="G473" i="19"/>
  <c r="F473" i="19"/>
  <c r="E473" i="19"/>
  <c r="D473" i="19"/>
  <c r="G472" i="19"/>
  <c r="F472" i="19"/>
  <c r="E472" i="19"/>
  <c r="D472" i="19"/>
  <c r="G471" i="19"/>
  <c r="F471" i="19"/>
  <c r="E471" i="19"/>
  <c r="D471" i="19"/>
  <c r="G470" i="19"/>
  <c r="F470" i="19"/>
  <c r="E470" i="19"/>
  <c r="D470" i="19"/>
  <c r="G469" i="19"/>
  <c r="F469" i="19"/>
  <c r="E469" i="19"/>
  <c r="D469" i="19"/>
  <c r="G468" i="19"/>
  <c r="F468" i="19"/>
  <c r="E468" i="19"/>
  <c r="D468" i="19"/>
  <c r="G467" i="19"/>
  <c r="F467" i="19"/>
  <c r="E467" i="19"/>
  <c r="D467" i="19"/>
  <c r="G466" i="19"/>
  <c r="F466" i="19"/>
  <c r="E466" i="19"/>
  <c r="D466" i="19"/>
  <c r="G465" i="19"/>
  <c r="F465" i="19"/>
  <c r="E465" i="19"/>
  <c r="D465" i="19"/>
  <c r="G464" i="19"/>
  <c r="F464" i="19"/>
  <c r="E464" i="19"/>
  <c r="D464" i="19"/>
  <c r="G463" i="19"/>
  <c r="F463" i="19"/>
  <c r="E463" i="19"/>
  <c r="D463" i="19"/>
  <c r="G462" i="19"/>
  <c r="F462" i="19"/>
  <c r="E462" i="19"/>
  <c r="D462" i="19"/>
  <c r="G461" i="19"/>
  <c r="F461" i="19"/>
  <c r="E461" i="19"/>
  <c r="D461" i="19"/>
  <c r="G460" i="19"/>
  <c r="F460" i="19"/>
  <c r="E460" i="19"/>
  <c r="D460" i="19"/>
  <c r="G459" i="19"/>
  <c r="F459" i="19"/>
  <c r="E459" i="19"/>
  <c r="D459" i="19"/>
  <c r="G458" i="19"/>
  <c r="F458" i="19"/>
  <c r="E458" i="19"/>
  <c r="D458" i="19"/>
  <c r="G457" i="19"/>
  <c r="F457" i="19"/>
  <c r="E457" i="19"/>
  <c r="D457" i="19"/>
  <c r="G456" i="19"/>
  <c r="F456" i="19"/>
  <c r="E456" i="19"/>
  <c r="D456" i="19"/>
  <c r="G455" i="19"/>
  <c r="F455" i="19"/>
  <c r="E455" i="19"/>
  <c r="D455" i="19"/>
  <c r="G454" i="19"/>
  <c r="F454" i="19"/>
  <c r="E454" i="19"/>
  <c r="D454" i="19"/>
  <c r="G453" i="19"/>
  <c r="F453" i="19"/>
  <c r="E453" i="19"/>
  <c r="D453" i="19"/>
  <c r="G452" i="19"/>
  <c r="F452" i="19"/>
  <c r="E452" i="19"/>
  <c r="D452" i="19"/>
  <c r="G451" i="19"/>
  <c r="F451" i="19"/>
  <c r="E451" i="19"/>
  <c r="D451" i="19"/>
  <c r="G450" i="19"/>
  <c r="F450" i="19"/>
  <c r="E450" i="19"/>
  <c r="D450" i="19"/>
  <c r="G449" i="19"/>
  <c r="F449" i="19"/>
  <c r="E449" i="19"/>
  <c r="D449" i="19"/>
  <c r="G448" i="19"/>
  <c r="F448" i="19"/>
  <c r="E448" i="19"/>
  <c r="D448" i="19"/>
  <c r="G447" i="19"/>
  <c r="F447" i="19"/>
  <c r="E447" i="19"/>
  <c r="D447" i="19"/>
  <c r="G446" i="19"/>
  <c r="F446" i="19"/>
  <c r="E446" i="19"/>
  <c r="D446" i="19"/>
  <c r="G445" i="19"/>
  <c r="F445" i="19"/>
  <c r="E445" i="19"/>
  <c r="D445" i="19"/>
  <c r="G444" i="19"/>
  <c r="F444" i="19"/>
  <c r="E444" i="19"/>
  <c r="D444" i="19"/>
  <c r="G443" i="19"/>
  <c r="F443" i="19"/>
  <c r="E443" i="19"/>
  <c r="D443" i="19"/>
  <c r="G442" i="19"/>
  <c r="F442" i="19"/>
  <c r="E442" i="19"/>
  <c r="D442" i="19"/>
  <c r="G441" i="19"/>
  <c r="F441" i="19"/>
  <c r="E441" i="19"/>
  <c r="D441" i="19"/>
  <c r="G440" i="19"/>
  <c r="F440" i="19"/>
  <c r="E440" i="19"/>
  <c r="D440" i="19"/>
  <c r="G439" i="19"/>
  <c r="F439" i="19"/>
  <c r="E439" i="19"/>
  <c r="D439" i="19"/>
  <c r="G438" i="19"/>
  <c r="F438" i="19"/>
  <c r="E438" i="19"/>
  <c r="D438" i="19"/>
  <c r="G437" i="19"/>
  <c r="F437" i="19"/>
  <c r="E437" i="19"/>
  <c r="D437" i="19"/>
  <c r="G436" i="19"/>
  <c r="F436" i="19"/>
  <c r="E436" i="19"/>
  <c r="D436" i="19"/>
  <c r="G435" i="19"/>
  <c r="F435" i="19"/>
  <c r="E435" i="19"/>
  <c r="D435" i="19"/>
  <c r="G434" i="19"/>
  <c r="F434" i="19"/>
  <c r="E434" i="19"/>
  <c r="D434" i="19"/>
  <c r="G433" i="19"/>
  <c r="F433" i="19"/>
  <c r="E433" i="19"/>
  <c r="D433" i="19"/>
  <c r="G432" i="19"/>
  <c r="F432" i="19"/>
  <c r="E432" i="19"/>
  <c r="D432" i="19"/>
  <c r="G431" i="19"/>
  <c r="F431" i="19"/>
  <c r="E431" i="19"/>
  <c r="D431" i="19"/>
  <c r="G430" i="19"/>
  <c r="F430" i="19"/>
  <c r="E430" i="19"/>
  <c r="D430" i="19"/>
  <c r="G429" i="19"/>
  <c r="F429" i="19"/>
  <c r="E429" i="19"/>
  <c r="D429" i="19"/>
  <c r="G428" i="19"/>
  <c r="F428" i="19"/>
  <c r="E428" i="19"/>
  <c r="D428" i="19"/>
  <c r="G427" i="19"/>
  <c r="F427" i="19"/>
  <c r="E427" i="19"/>
  <c r="D427" i="19"/>
  <c r="G426" i="19"/>
  <c r="F426" i="19"/>
  <c r="E426" i="19"/>
  <c r="D426" i="19"/>
  <c r="G425" i="19"/>
  <c r="F425" i="19"/>
  <c r="E425" i="19"/>
  <c r="D425" i="19"/>
  <c r="G424" i="19"/>
  <c r="F424" i="19"/>
  <c r="E424" i="19"/>
  <c r="D424" i="19"/>
  <c r="G423" i="19"/>
  <c r="F423" i="19"/>
  <c r="E423" i="19"/>
  <c r="D423" i="19"/>
  <c r="G422" i="19"/>
  <c r="F422" i="19"/>
  <c r="E422" i="19"/>
  <c r="D422" i="19"/>
  <c r="G421" i="19"/>
  <c r="F421" i="19"/>
  <c r="E421" i="19"/>
  <c r="D421" i="19"/>
  <c r="G420" i="19"/>
  <c r="F420" i="19"/>
  <c r="E420" i="19"/>
  <c r="D420" i="19"/>
  <c r="G419" i="19"/>
  <c r="F419" i="19"/>
  <c r="E419" i="19"/>
  <c r="D419" i="19"/>
  <c r="G418" i="19"/>
  <c r="F418" i="19"/>
  <c r="E418" i="19"/>
  <c r="D418" i="19"/>
  <c r="G417" i="19"/>
  <c r="F417" i="19"/>
  <c r="E417" i="19"/>
  <c r="D417" i="19"/>
  <c r="G416" i="19"/>
  <c r="F416" i="19"/>
  <c r="E416" i="19"/>
  <c r="D416" i="19"/>
  <c r="G415" i="19"/>
  <c r="F415" i="19"/>
  <c r="E415" i="19"/>
  <c r="D415" i="19"/>
  <c r="G414" i="19"/>
  <c r="F414" i="19"/>
  <c r="E414" i="19"/>
  <c r="D414" i="19"/>
  <c r="G413" i="19"/>
  <c r="F413" i="19"/>
  <c r="E413" i="19"/>
  <c r="D413" i="19"/>
  <c r="G412" i="19"/>
  <c r="F412" i="19"/>
  <c r="E412" i="19"/>
  <c r="D412" i="19"/>
  <c r="G411" i="19"/>
  <c r="F411" i="19"/>
  <c r="E411" i="19"/>
  <c r="D411" i="19"/>
  <c r="G410" i="19"/>
  <c r="F410" i="19"/>
  <c r="E410" i="19"/>
  <c r="D410" i="19"/>
  <c r="G409" i="19"/>
  <c r="F409" i="19"/>
  <c r="E409" i="19"/>
  <c r="D409" i="19"/>
  <c r="G408" i="19"/>
  <c r="F408" i="19"/>
  <c r="E408" i="19"/>
  <c r="D408" i="19"/>
  <c r="G407" i="19"/>
  <c r="F407" i="19"/>
  <c r="E407" i="19"/>
  <c r="D407" i="19"/>
  <c r="G406" i="19"/>
  <c r="F406" i="19"/>
  <c r="E406" i="19"/>
  <c r="D406" i="19"/>
  <c r="G405" i="19"/>
  <c r="F405" i="19"/>
  <c r="E405" i="19"/>
  <c r="D405" i="19"/>
  <c r="G404" i="19"/>
  <c r="F404" i="19"/>
  <c r="E404" i="19"/>
  <c r="D404" i="19"/>
  <c r="G399" i="19"/>
  <c r="F399" i="19"/>
  <c r="E399" i="19"/>
  <c r="D399" i="19"/>
  <c r="G398" i="19"/>
  <c r="F398" i="19"/>
  <c r="E398" i="19"/>
  <c r="D398" i="19"/>
  <c r="G397" i="19"/>
  <c r="F397" i="19"/>
  <c r="E397" i="19"/>
  <c r="D397" i="19"/>
  <c r="G396" i="19"/>
  <c r="F396" i="19"/>
  <c r="E396" i="19"/>
  <c r="D396" i="19"/>
  <c r="G395" i="19"/>
  <c r="F395" i="19"/>
  <c r="E395" i="19"/>
  <c r="D395" i="19"/>
  <c r="G394" i="19"/>
  <c r="F394" i="19"/>
  <c r="E394" i="19"/>
  <c r="D394" i="19"/>
  <c r="G393" i="19"/>
  <c r="F393" i="19"/>
  <c r="E393" i="19"/>
  <c r="D393" i="19"/>
  <c r="G392" i="19"/>
  <c r="F392" i="19"/>
  <c r="E392" i="19"/>
  <c r="D392" i="19"/>
  <c r="G391" i="19"/>
  <c r="F391" i="19"/>
  <c r="E391" i="19"/>
  <c r="D391" i="19"/>
  <c r="G390" i="19"/>
  <c r="F390" i="19"/>
  <c r="E390" i="19"/>
  <c r="D390" i="19"/>
  <c r="G389" i="19"/>
  <c r="F389" i="19"/>
  <c r="E389" i="19"/>
  <c r="D389" i="19"/>
  <c r="G388" i="19"/>
  <c r="F388" i="19"/>
  <c r="E388" i="19"/>
  <c r="D388" i="19"/>
  <c r="G387" i="19"/>
  <c r="F387" i="19"/>
  <c r="E387" i="19"/>
  <c r="D387" i="19"/>
  <c r="G386" i="19"/>
  <c r="F386" i="19"/>
  <c r="E386" i="19"/>
  <c r="D386" i="19"/>
  <c r="G385" i="19"/>
  <c r="F385" i="19"/>
  <c r="E385" i="19"/>
  <c r="D385" i="19"/>
  <c r="G384" i="19"/>
  <c r="F384" i="19"/>
  <c r="E384" i="19"/>
  <c r="D384" i="19"/>
  <c r="G383" i="19"/>
  <c r="F383" i="19"/>
  <c r="E383" i="19"/>
  <c r="D383" i="19"/>
  <c r="G382" i="19"/>
  <c r="F382" i="19"/>
  <c r="E382" i="19"/>
  <c r="D382" i="19"/>
  <c r="G381" i="19"/>
  <c r="F381" i="19"/>
  <c r="E381" i="19"/>
  <c r="D381" i="19"/>
  <c r="G380" i="19"/>
  <c r="F380" i="19"/>
  <c r="E380" i="19"/>
  <c r="D380" i="19"/>
  <c r="G379" i="19"/>
  <c r="F379" i="19"/>
  <c r="E379" i="19"/>
  <c r="D379" i="19"/>
  <c r="G378" i="19"/>
  <c r="F378" i="19"/>
  <c r="E378" i="19"/>
  <c r="D378" i="19"/>
  <c r="G377" i="19"/>
  <c r="F377" i="19"/>
  <c r="E377" i="19"/>
  <c r="D377" i="19"/>
  <c r="G376" i="19"/>
  <c r="F376" i="19"/>
  <c r="E376" i="19"/>
  <c r="D376" i="19"/>
  <c r="G375" i="19"/>
  <c r="F375" i="19"/>
  <c r="E375" i="19"/>
  <c r="D375" i="19"/>
  <c r="G374" i="19"/>
  <c r="F374" i="19"/>
  <c r="E374" i="19"/>
  <c r="D374" i="19"/>
  <c r="G373" i="19"/>
  <c r="F373" i="19"/>
  <c r="E373" i="19"/>
  <c r="D373" i="19"/>
  <c r="G372" i="19"/>
  <c r="F372" i="19"/>
  <c r="E372" i="19"/>
  <c r="D372" i="19"/>
  <c r="G371" i="19"/>
  <c r="F371" i="19"/>
  <c r="E371" i="19"/>
  <c r="D371" i="19"/>
  <c r="G370" i="19"/>
  <c r="F370" i="19"/>
  <c r="E370" i="19"/>
  <c r="D370" i="19"/>
  <c r="G366" i="19"/>
  <c r="F366" i="19"/>
  <c r="E366" i="19"/>
  <c r="D366" i="19"/>
  <c r="G365" i="19"/>
  <c r="F365" i="19"/>
  <c r="E365" i="19"/>
  <c r="D365" i="19"/>
  <c r="G364" i="19"/>
  <c r="F364" i="19"/>
  <c r="E364" i="19"/>
  <c r="D364" i="19"/>
  <c r="G363" i="19"/>
  <c r="F363" i="19"/>
  <c r="E363" i="19"/>
  <c r="D363" i="19"/>
  <c r="G362" i="19"/>
  <c r="F362" i="19"/>
  <c r="E362" i="19"/>
  <c r="D362" i="19"/>
  <c r="G361" i="19"/>
  <c r="F361" i="19"/>
  <c r="E361" i="19"/>
  <c r="D361" i="19"/>
  <c r="G360" i="19"/>
  <c r="F360" i="19"/>
  <c r="E360" i="19"/>
  <c r="D360" i="19"/>
  <c r="G359" i="19"/>
  <c r="F359" i="19"/>
  <c r="E359" i="19"/>
  <c r="D359" i="19"/>
  <c r="G358" i="19"/>
  <c r="F358" i="19"/>
  <c r="E358" i="19"/>
  <c r="D358" i="19"/>
  <c r="G357" i="19"/>
  <c r="F357" i="19"/>
  <c r="E357" i="19"/>
  <c r="D357" i="19"/>
  <c r="G356" i="19"/>
  <c r="F356" i="19"/>
  <c r="E356" i="19"/>
  <c r="D356" i="19"/>
  <c r="G355" i="19"/>
  <c r="F355" i="19"/>
  <c r="E355" i="19"/>
  <c r="D355" i="19"/>
  <c r="G354" i="19"/>
  <c r="F354" i="19"/>
  <c r="E354" i="19"/>
  <c r="D354" i="19"/>
  <c r="G353" i="19"/>
  <c r="F353" i="19"/>
  <c r="E353" i="19"/>
  <c r="D353" i="19"/>
  <c r="G352" i="19"/>
  <c r="F352" i="19"/>
  <c r="E352" i="19"/>
  <c r="D352" i="19"/>
  <c r="G351" i="19"/>
  <c r="F351" i="19"/>
  <c r="E351" i="19"/>
  <c r="D351" i="19"/>
  <c r="G350" i="19"/>
  <c r="F350" i="19"/>
  <c r="E350" i="19"/>
  <c r="D350" i="19"/>
  <c r="G349" i="19"/>
  <c r="F349" i="19"/>
  <c r="E349" i="19"/>
  <c r="D349" i="19"/>
  <c r="G348" i="19"/>
  <c r="F348" i="19"/>
  <c r="E348" i="19"/>
  <c r="D348" i="19"/>
  <c r="G347" i="19"/>
  <c r="F347" i="19"/>
  <c r="E347" i="19"/>
  <c r="D347" i="19"/>
  <c r="G346" i="19"/>
  <c r="F346" i="19"/>
  <c r="E346" i="19"/>
  <c r="D346" i="19"/>
  <c r="G345" i="19"/>
  <c r="F345" i="19"/>
  <c r="E345" i="19"/>
  <c r="D345" i="19"/>
  <c r="G344" i="19"/>
  <c r="F344" i="19"/>
  <c r="E344" i="19"/>
  <c r="D344" i="19"/>
  <c r="G343" i="19"/>
  <c r="F343" i="19"/>
  <c r="E343" i="19"/>
  <c r="D343" i="19"/>
  <c r="G342" i="19"/>
  <c r="F342" i="19"/>
  <c r="E342" i="19"/>
  <c r="D342" i="19"/>
  <c r="G341" i="19"/>
  <c r="F341" i="19"/>
  <c r="E341" i="19"/>
  <c r="D341" i="19"/>
  <c r="G340" i="19"/>
  <c r="F340" i="19"/>
  <c r="E340" i="19"/>
  <c r="D340" i="19"/>
  <c r="G339" i="19"/>
  <c r="F339" i="19"/>
  <c r="E339" i="19"/>
  <c r="D339" i="19"/>
  <c r="G338" i="19"/>
  <c r="F338" i="19"/>
  <c r="E338" i="19"/>
  <c r="D338" i="19"/>
  <c r="G337" i="19"/>
  <c r="F337" i="19"/>
  <c r="E337" i="19"/>
  <c r="D337" i="19"/>
  <c r="G336" i="19"/>
  <c r="F336" i="19"/>
  <c r="E336" i="19"/>
  <c r="D336" i="19"/>
  <c r="G335" i="19"/>
  <c r="F335" i="19"/>
  <c r="E335" i="19"/>
  <c r="D335" i="19"/>
  <c r="G334" i="19"/>
  <c r="F334" i="19"/>
  <c r="E334" i="19"/>
  <c r="D334" i="19"/>
  <c r="G333" i="19"/>
  <c r="F333" i="19"/>
  <c r="E333" i="19"/>
  <c r="D333" i="19"/>
  <c r="G332" i="19"/>
  <c r="F332" i="19"/>
  <c r="E332" i="19"/>
  <c r="D332" i="19"/>
  <c r="G331" i="19"/>
  <c r="F331" i="19"/>
  <c r="E331" i="19"/>
  <c r="D331" i="19"/>
  <c r="G330" i="19"/>
  <c r="F330" i="19"/>
  <c r="E330" i="19"/>
  <c r="D330" i="19"/>
  <c r="G329" i="19"/>
  <c r="F329" i="19"/>
  <c r="E329" i="19"/>
  <c r="D329" i="19"/>
  <c r="G328" i="19"/>
  <c r="F328" i="19"/>
  <c r="E328" i="19"/>
  <c r="D328" i="19"/>
  <c r="G327" i="19"/>
  <c r="F327" i="19"/>
  <c r="E327" i="19"/>
  <c r="D327" i="19"/>
  <c r="G326" i="19"/>
  <c r="F326" i="19"/>
  <c r="E326" i="19"/>
  <c r="D326" i="19"/>
  <c r="G325" i="19"/>
  <c r="F325" i="19"/>
  <c r="E325" i="19"/>
  <c r="D325" i="19"/>
  <c r="G324" i="19"/>
  <c r="F324" i="19"/>
  <c r="E324" i="19"/>
  <c r="D324" i="19"/>
  <c r="G323" i="19"/>
  <c r="F323" i="19"/>
  <c r="E323" i="19"/>
  <c r="D323" i="19"/>
  <c r="G319" i="19"/>
  <c r="F319" i="19"/>
  <c r="E319" i="19"/>
  <c r="D319" i="19"/>
  <c r="G318" i="19"/>
  <c r="F318" i="19"/>
  <c r="E318" i="19"/>
  <c r="D318" i="19"/>
  <c r="G317" i="19"/>
  <c r="F317" i="19"/>
  <c r="E317" i="19"/>
  <c r="D317" i="19"/>
  <c r="G316" i="19"/>
  <c r="F316" i="19"/>
  <c r="E316" i="19"/>
  <c r="D316" i="19"/>
  <c r="G315" i="19"/>
  <c r="F315" i="19"/>
  <c r="E315" i="19"/>
  <c r="D315" i="19"/>
  <c r="G314" i="19"/>
  <c r="F314" i="19"/>
  <c r="E314" i="19"/>
  <c r="D314" i="19"/>
  <c r="G313" i="19"/>
  <c r="F313" i="19"/>
  <c r="E313" i="19"/>
  <c r="D313" i="19"/>
  <c r="G312" i="19"/>
  <c r="F312" i="19"/>
  <c r="E312" i="19"/>
  <c r="D312" i="19"/>
  <c r="G311" i="19"/>
  <c r="F311" i="19"/>
  <c r="E311" i="19"/>
  <c r="D311" i="19"/>
  <c r="G310" i="19"/>
  <c r="F310" i="19"/>
  <c r="E310" i="19"/>
  <c r="D310" i="19"/>
  <c r="G309" i="19"/>
  <c r="F309" i="19"/>
  <c r="E309" i="19"/>
  <c r="D309" i="19"/>
  <c r="G308" i="19"/>
  <c r="F308" i="19"/>
  <c r="E308" i="19"/>
  <c r="D308" i="19"/>
  <c r="G307" i="19"/>
  <c r="F307" i="19"/>
  <c r="E307" i="19"/>
  <c r="D307" i="19"/>
  <c r="G306" i="19"/>
  <c r="F306" i="19"/>
  <c r="E306" i="19"/>
  <c r="D306" i="19"/>
  <c r="G305" i="19"/>
  <c r="F305" i="19"/>
  <c r="E305" i="19"/>
  <c r="D305" i="19"/>
  <c r="G304" i="19"/>
  <c r="F304" i="19"/>
  <c r="E304" i="19"/>
  <c r="D304" i="19"/>
  <c r="G303" i="19"/>
  <c r="F303" i="19"/>
  <c r="E303" i="19"/>
  <c r="D303" i="19"/>
  <c r="G302" i="19"/>
  <c r="F302" i="19"/>
  <c r="E302" i="19"/>
  <c r="D302" i="19"/>
  <c r="G301" i="19"/>
  <c r="F301" i="19"/>
  <c r="E301" i="19"/>
  <c r="D301" i="19"/>
  <c r="G300" i="19"/>
  <c r="F300" i="19"/>
  <c r="E300" i="19"/>
  <c r="D300" i="19"/>
  <c r="G299" i="19"/>
  <c r="F299" i="19"/>
  <c r="E299" i="19"/>
  <c r="D299" i="19"/>
  <c r="G298" i="19"/>
  <c r="F298" i="19"/>
  <c r="E298" i="19"/>
  <c r="D298" i="19"/>
  <c r="G297" i="19"/>
  <c r="F297" i="19"/>
  <c r="E297" i="19"/>
  <c r="D297" i="19"/>
  <c r="G296" i="19"/>
  <c r="F296" i="19"/>
  <c r="E296" i="19"/>
  <c r="D296" i="19"/>
  <c r="G295" i="19"/>
  <c r="F295" i="19"/>
  <c r="E295" i="19"/>
  <c r="D295" i="19"/>
  <c r="G294" i="19"/>
  <c r="F294" i="19"/>
  <c r="E294" i="19"/>
  <c r="D294" i="19"/>
  <c r="G293" i="19"/>
  <c r="F293" i="19"/>
  <c r="E293" i="19"/>
  <c r="D293" i="19"/>
  <c r="G292" i="19"/>
  <c r="F292" i="19"/>
  <c r="E292" i="19"/>
  <c r="D292" i="19"/>
  <c r="G291" i="19"/>
  <c r="F291" i="19"/>
  <c r="E291" i="19"/>
  <c r="D291" i="19"/>
  <c r="G290" i="19"/>
  <c r="F290" i="19"/>
  <c r="E290" i="19"/>
  <c r="D290" i="19"/>
  <c r="G289" i="19"/>
  <c r="F289" i="19"/>
  <c r="E289" i="19"/>
  <c r="D289" i="19"/>
  <c r="G288" i="19"/>
  <c r="F288" i="19"/>
  <c r="E288" i="19"/>
  <c r="D288" i="19"/>
  <c r="G287" i="19"/>
  <c r="F287" i="19"/>
  <c r="E287" i="19"/>
  <c r="D287" i="19"/>
  <c r="G286" i="19"/>
  <c r="F286" i="19"/>
  <c r="E286" i="19"/>
  <c r="D286" i="19"/>
  <c r="G285" i="19"/>
  <c r="F285" i="19"/>
  <c r="E285" i="19"/>
  <c r="D285" i="19"/>
  <c r="G284" i="19"/>
  <c r="F284" i="19"/>
  <c r="E284" i="19"/>
  <c r="D284" i="19"/>
  <c r="G283" i="19"/>
  <c r="F283" i="19"/>
  <c r="E283" i="19"/>
  <c r="D283" i="19"/>
  <c r="G282" i="19"/>
  <c r="F282" i="19"/>
  <c r="E282" i="19"/>
  <c r="D282" i="19"/>
  <c r="G281" i="19"/>
  <c r="F281" i="19"/>
  <c r="E281" i="19"/>
  <c r="D281" i="19"/>
  <c r="G280" i="19"/>
  <c r="F280" i="19"/>
  <c r="E280" i="19"/>
  <c r="D280" i="19"/>
  <c r="G279" i="19"/>
  <c r="F279" i="19"/>
  <c r="E279" i="19"/>
  <c r="D279" i="19"/>
  <c r="G278" i="19"/>
  <c r="F278" i="19"/>
  <c r="E278" i="19"/>
  <c r="D278" i="19"/>
  <c r="G277" i="19"/>
  <c r="F277" i="19"/>
  <c r="E277" i="19"/>
  <c r="D277" i="19"/>
  <c r="G276" i="19"/>
  <c r="F276" i="19"/>
  <c r="E276" i="19"/>
  <c r="D276" i="19"/>
  <c r="G275" i="19"/>
  <c r="F275" i="19"/>
  <c r="E275" i="19"/>
  <c r="D275" i="19"/>
  <c r="G274" i="19"/>
  <c r="F274" i="19"/>
  <c r="E274" i="19"/>
  <c r="D274" i="19"/>
  <c r="G273" i="19"/>
  <c r="F273" i="19"/>
  <c r="E273" i="19"/>
  <c r="D273" i="19"/>
  <c r="G272" i="19"/>
  <c r="F272" i="19"/>
  <c r="E272" i="19"/>
  <c r="D272" i="19"/>
  <c r="G271" i="19"/>
  <c r="F271" i="19"/>
  <c r="E271" i="19"/>
  <c r="D271" i="19"/>
  <c r="G270" i="19"/>
  <c r="F270" i="19"/>
  <c r="E270" i="19"/>
  <c r="D270" i="19"/>
  <c r="G269" i="19"/>
  <c r="F269" i="19"/>
  <c r="E269" i="19"/>
  <c r="D269" i="19"/>
  <c r="G268" i="19"/>
  <c r="F268" i="19"/>
  <c r="E268" i="19"/>
  <c r="D268" i="19"/>
  <c r="G267" i="19"/>
  <c r="F267" i="19"/>
  <c r="E267" i="19"/>
  <c r="D267" i="19"/>
  <c r="G266" i="19"/>
  <c r="F266" i="19"/>
  <c r="E266" i="19"/>
  <c r="D266" i="19"/>
  <c r="G265" i="19"/>
  <c r="F265" i="19"/>
  <c r="E265" i="19"/>
  <c r="D265" i="19"/>
  <c r="G264" i="19"/>
  <c r="F264" i="19"/>
  <c r="E264" i="19"/>
  <c r="D264" i="19"/>
  <c r="G263" i="19"/>
  <c r="F263" i="19"/>
  <c r="E263" i="19"/>
  <c r="D263" i="19"/>
  <c r="G262" i="19"/>
  <c r="F262" i="19"/>
  <c r="E262" i="19"/>
  <c r="D262" i="19"/>
  <c r="G261" i="19"/>
  <c r="F261" i="19"/>
  <c r="E261" i="19"/>
  <c r="D261" i="19"/>
  <c r="G260" i="19"/>
  <c r="F260" i="19"/>
  <c r="E260" i="19"/>
  <c r="D260" i="19"/>
  <c r="G259" i="19"/>
  <c r="F259" i="19"/>
  <c r="E259" i="19"/>
  <c r="D259" i="19"/>
  <c r="G258" i="19"/>
  <c r="F258" i="19"/>
  <c r="E258" i="19"/>
  <c r="D258" i="19"/>
  <c r="G257" i="19"/>
  <c r="F257" i="19"/>
  <c r="E257" i="19"/>
  <c r="D257" i="19"/>
  <c r="G256" i="19"/>
  <c r="F256" i="19"/>
  <c r="E256" i="19"/>
  <c r="D256" i="19"/>
  <c r="G255" i="19"/>
  <c r="F255" i="19"/>
  <c r="E255" i="19"/>
  <c r="D255" i="19"/>
  <c r="G254" i="19"/>
  <c r="F254" i="19"/>
  <c r="E254" i="19"/>
  <c r="D254" i="19"/>
  <c r="G253" i="19"/>
  <c r="F253" i="19"/>
  <c r="E253" i="19"/>
  <c r="D253" i="19"/>
  <c r="G252" i="19"/>
  <c r="F252" i="19"/>
  <c r="E252" i="19"/>
  <c r="D252" i="19"/>
  <c r="G251" i="19"/>
  <c r="F251" i="19"/>
  <c r="E251" i="19"/>
  <c r="D251" i="19"/>
  <c r="G250" i="19"/>
  <c r="F250" i="19"/>
  <c r="E250" i="19"/>
  <c r="D250" i="19"/>
  <c r="G249" i="19"/>
  <c r="F249" i="19"/>
  <c r="E249" i="19"/>
  <c r="D249" i="19"/>
  <c r="G248" i="19"/>
  <c r="F248" i="19"/>
  <c r="E248" i="19"/>
  <c r="D248" i="19"/>
  <c r="G247" i="19"/>
  <c r="F247" i="19"/>
  <c r="E247" i="19"/>
  <c r="D247" i="19"/>
  <c r="G246" i="19"/>
  <c r="F246" i="19"/>
  <c r="E246" i="19"/>
  <c r="D246" i="19"/>
  <c r="G245" i="19"/>
  <c r="F245" i="19"/>
  <c r="E245" i="19"/>
  <c r="D245" i="19"/>
  <c r="G244" i="19"/>
  <c r="F244" i="19"/>
  <c r="E244" i="19"/>
  <c r="D244" i="19"/>
  <c r="G243" i="19"/>
  <c r="F243" i="19"/>
  <c r="E243" i="19"/>
  <c r="D243" i="19"/>
  <c r="G242" i="19"/>
  <c r="F242" i="19"/>
  <c r="E242" i="19"/>
  <c r="D242" i="19"/>
  <c r="G238" i="19"/>
  <c r="F238" i="19"/>
  <c r="E238" i="19"/>
  <c r="D238" i="19"/>
  <c r="G237" i="19"/>
  <c r="F237" i="19"/>
  <c r="E237" i="19"/>
  <c r="D237" i="19"/>
  <c r="G236" i="19"/>
  <c r="F236" i="19"/>
  <c r="E236" i="19"/>
  <c r="D236" i="19"/>
  <c r="G235" i="19"/>
  <c r="F235" i="19"/>
  <c r="E235" i="19"/>
  <c r="D235" i="19"/>
  <c r="G234" i="19"/>
  <c r="F234" i="19"/>
  <c r="E234" i="19"/>
  <c r="D234" i="19"/>
  <c r="G233" i="19"/>
  <c r="F233" i="19"/>
  <c r="E233" i="19"/>
  <c r="D233" i="19"/>
  <c r="G232" i="19"/>
  <c r="F232" i="19"/>
  <c r="E232" i="19"/>
  <c r="D232" i="19"/>
  <c r="G231" i="19"/>
  <c r="F231" i="19"/>
  <c r="E231" i="19"/>
  <c r="D231" i="19"/>
  <c r="G230" i="19"/>
  <c r="F230" i="19"/>
  <c r="E230" i="19"/>
  <c r="D230" i="19"/>
  <c r="G229" i="19"/>
  <c r="F229" i="19"/>
  <c r="E229" i="19"/>
  <c r="D229" i="19"/>
  <c r="G228" i="19"/>
  <c r="F228" i="19"/>
  <c r="E228" i="19"/>
  <c r="D228" i="19"/>
  <c r="G227" i="19"/>
  <c r="F227" i="19"/>
  <c r="E227" i="19"/>
  <c r="D227" i="19"/>
  <c r="G226" i="19"/>
  <c r="F226" i="19"/>
  <c r="E226" i="19"/>
  <c r="D226" i="19"/>
  <c r="G225" i="19"/>
  <c r="F225" i="19"/>
  <c r="E225" i="19"/>
  <c r="D225" i="19"/>
  <c r="G224" i="19"/>
  <c r="F224" i="19"/>
  <c r="E224" i="19"/>
  <c r="D224" i="19"/>
  <c r="G223" i="19"/>
  <c r="F223" i="19"/>
  <c r="E223" i="19"/>
  <c r="D223" i="19"/>
  <c r="G222" i="19"/>
  <c r="F222" i="19"/>
  <c r="E222" i="19"/>
  <c r="D222" i="19"/>
  <c r="G221" i="19"/>
  <c r="F221" i="19"/>
  <c r="E221" i="19"/>
  <c r="D221" i="19"/>
  <c r="G220" i="19"/>
  <c r="F220" i="19"/>
  <c r="E220" i="19"/>
  <c r="D220" i="19"/>
  <c r="G219" i="19"/>
  <c r="F219" i="19"/>
  <c r="E219" i="19"/>
  <c r="D219" i="19"/>
  <c r="G218" i="19"/>
  <c r="F218" i="19"/>
  <c r="E218" i="19"/>
  <c r="D218" i="19"/>
  <c r="G217" i="19"/>
  <c r="F217" i="19"/>
  <c r="E217" i="19"/>
  <c r="D217" i="19"/>
  <c r="G216" i="19"/>
  <c r="F216" i="19"/>
  <c r="E216" i="19"/>
  <c r="D216" i="19"/>
  <c r="G215" i="19"/>
  <c r="F215" i="19"/>
  <c r="E215" i="19"/>
  <c r="D215" i="19"/>
  <c r="G214" i="19"/>
  <c r="F214" i="19"/>
  <c r="E214" i="19"/>
  <c r="D214" i="19"/>
  <c r="G213" i="19"/>
  <c r="F213" i="19"/>
  <c r="E213" i="19"/>
  <c r="D213" i="19"/>
  <c r="G212" i="19"/>
  <c r="F212" i="19"/>
  <c r="E212" i="19"/>
  <c r="D212" i="19"/>
  <c r="G211" i="19"/>
  <c r="F211" i="19"/>
  <c r="E211" i="19"/>
  <c r="D211" i="19"/>
  <c r="G210" i="19"/>
  <c r="F210" i="19"/>
  <c r="E210" i="19"/>
  <c r="D210" i="19"/>
  <c r="G209" i="19"/>
  <c r="F209" i="19"/>
  <c r="E209" i="19"/>
  <c r="D209" i="19"/>
  <c r="G208" i="19"/>
  <c r="F208" i="19"/>
  <c r="E208" i="19"/>
  <c r="D208" i="19"/>
  <c r="G207" i="19"/>
  <c r="F207" i="19"/>
  <c r="E207" i="19"/>
  <c r="D207" i="19"/>
  <c r="G206" i="19"/>
  <c r="F206" i="19"/>
  <c r="E206" i="19"/>
  <c r="D206" i="19"/>
  <c r="G205" i="19"/>
  <c r="F205" i="19"/>
  <c r="E205" i="19"/>
  <c r="D205" i="19"/>
  <c r="G204" i="19"/>
  <c r="F204" i="19"/>
  <c r="E204" i="19"/>
  <c r="D204" i="19"/>
  <c r="G203" i="19"/>
  <c r="F203" i="19"/>
  <c r="E203" i="19"/>
  <c r="D203" i="19"/>
  <c r="G202" i="19"/>
  <c r="F202" i="19"/>
  <c r="E202" i="19"/>
  <c r="D202" i="19"/>
  <c r="G201" i="19"/>
  <c r="F201" i="19"/>
  <c r="E201" i="19"/>
  <c r="D201" i="19"/>
  <c r="G200" i="19"/>
  <c r="F200" i="19"/>
  <c r="E200" i="19"/>
  <c r="D200" i="19"/>
  <c r="G199" i="19"/>
  <c r="F199" i="19"/>
  <c r="E199" i="19"/>
  <c r="D199" i="19"/>
  <c r="G198" i="19"/>
  <c r="F198" i="19"/>
  <c r="E198" i="19"/>
  <c r="D198" i="19"/>
  <c r="G197" i="19"/>
  <c r="F197" i="19"/>
  <c r="E197" i="19"/>
  <c r="D197" i="19"/>
  <c r="G196" i="19"/>
  <c r="F196" i="19"/>
  <c r="E196" i="19"/>
  <c r="D196" i="19"/>
  <c r="G195" i="19"/>
  <c r="F195" i="19"/>
  <c r="E195" i="19"/>
  <c r="D195" i="19"/>
  <c r="G194" i="19"/>
  <c r="F194" i="19"/>
  <c r="E194" i="19"/>
  <c r="D194" i="19"/>
  <c r="G193" i="19"/>
  <c r="F193" i="19"/>
  <c r="E193" i="19"/>
  <c r="D193" i="19"/>
  <c r="G192" i="19"/>
  <c r="F192" i="19"/>
  <c r="E192" i="19"/>
  <c r="D192" i="19"/>
  <c r="G191" i="19"/>
  <c r="F191" i="19"/>
  <c r="E191" i="19"/>
  <c r="D191" i="19"/>
  <c r="G190" i="19"/>
  <c r="F190" i="19"/>
  <c r="E190" i="19"/>
  <c r="D190" i="19"/>
  <c r="G189" i="19"/>
  <c r="F189" i="19"/>
  <c r="E189" i="19"/>
  <c r="D189" i="19"/>
  <c r="G188" i="19"/>
  <c r="F188" i="19"/>
  <c r="E188" i="19"/>
  <c r="D188" i="19"/>
  <c r="G187" i="19"/>
  <c r="F187" i="19"/>
  <c r="E187" i="19"/>
  <c r="D187" i="19"/>
  <c r="G186" i="19"/>
  <c r="F186" i="19"/>
  <c r="E186" i="19"/>
  <c r="D186" i="19"/>
  <c r="G185" i="19"/>
  <c r="F185" i="19"/>
  <c r="E185" i="19"/>
  <c r="D185" i="19"/>
  <c r="G184" i="19"/>
  <c r="F184" i="19"/>
  <c r="E184" i="19"/>
  <c r="D184" i="19"/>
  <c r="G183" i="19"/>
  <c r="F183" i="19"/>
  <c r="E183" i="19"/>
  <c r="D183" i="19"/>
  <c r="G182" i="19"/>
  <c r="F182" i="19"/>
  <c r="E182" i="19"/>
  <c r="D182" i="19"/>
  <c r="G178" i="19"/>
  <c r="F178" i="19"/>
  <c r="E178" i="19"/>
  <c r="D178" i="19"/>
  <c r="G177" i="19"/>
  <c r="F177" i="19"/>
  <c r="E177" i="19"/>
  <c r="D177" i="19"/>
  <c r="G176" i="19"/>
  <c r="F176" i="19"/>
  <c r="E176" i="19"/>
  <c r="D176" i="19"/>
  <c r="G175" i="19"/>
  <c r="F175" i="19"/>
  <c r="E175" i="19"/>
  <c r="D175" i="19"/>
  <c r="G174" i="19"/>
  <c r="F174" i="19"/>
  <c r="E174" i="19"/>
  <c r="D174" i="19"/>
  <c r="G173" i="19"/>
  <c r="F173" i="19"/>
  <c r="E173" i="19"/>
  <c r="D173" i="19"/>
  <c r="D102" i="19"/>
  <c r="E102" i="19"/>
  <c r="F102" i="19"/>
  <c r="G102" i="19"/>
  <c r="D103" i="19"/>
  <c r="E103" i="19"/>
  <c r="F103" i="19"/>
  <c r="G103" i="19"/>
  <c r="D104" i="19"/>
  <c r="E104" i="19"/>
  <c r="F104" i="19"/>
  <c r="G104" i="19"/>
  <c r="D105" i="19"/>
  <c r="E105" i="19"/>
  <c r="F105" i="19"/>
  <c r="G105" i="19"/>
  <c r="D106" i="19"/>
  <c r="E106" i="19"/>
  <c r="F106" i="19"/>
  <c r="G106" i="19"/>
  <c r="D107" i="19"/>
  <c r="E107" i="19"/>
  <c r="F107" i="19"/>
  <c r="G107" i="19"/>
  <c r="D108" i="19"/>
  <c r="E108" i="19"/>
  <c r="F108" i="19"/>
  <c r="G108" i="19"/>
  <c r="D109" i="19"/>
  <c r="E109" i="19"/>
  <c r="F109" i="19"/>
  <c r="G109" i="19"/>
  <c r="D110" i="19"/>
  <c r="E110" i="19"/>
  <c r="F110" i="19"/>
  <c r="G110" i="19"/>
  <c r="D111" i="19"/>
  <c r="E111" i="19"/>
  <c r="F111" i="19"/>
  <c r="G111" i="19"/>
  <c r="D112" i="19"/>
  <c r="E112" i="19"/>
  <c r="F112" i="19"/>
  <c r="G112" i="19"/>
  <c r="D113" i="19"/>
  <c r="E113" i="19"/>
  <c r="F113" i="19"/>
  <c r="G113" i="19"/>
  <c r="D114" i="19"/>
  <c r="E114" i="19"/>
  <c r="F114" i="19"/>
  <c r="G114" i="19"/>
  <c r="D115" i="19"/>
  <c r="E115" i="19"/>
  <c r="F115" i="19"/>
  <c r="G115" i="19"/>
  <c r="D116" i="19"/>
  <c r="E116" i="19"/>
  <c r="F116" i="19"/>
  <c r="G116" i="19"/>
  <c r="D117" i="19"/>
  <c r="E117" i="19"/>
  <c r="F117" i="19"/>
  <c r="G117" i="19"/>
  <c r="D118" i="19"/>
  <c r="E118" i="19"/>
  <c r="F118" i="19"/>
  <c r="G118" i="19"/>
  <c r="D119" i="19"/>
  <c r="E119" i="19"/>
  <c r="F119" i="19"/>
  <c r="G119" i="19"/>
  <c r="D120" i="19"/>
  <c r="E120" i="19"/>
  <c r="F120" i="19"/>
  <c r="G120" i="19"/>
  <c r="D121" i="19"/>
  <c r="E121" i="19"/>
  <c r="F121" i="19"/>
  <c r="G121" i="19"/>
  <c r="D122" i="19"/>
  <c r="E122" i="19"/>
  <c r="F122" i="19"/>
  <c r="G122" i="19"/>
  <c r="D123" i="19"/>
  <c r="E123" i="19"/>
  <c r="F123" i="19"/>
  <c r="G123" i="19"/>
  <c r="D124" i="19"/>
  <c r="E124" i="19"/>
  <c r="F124" i="19"/>
  <c r="G124" i="19"/>
  <c r="D125" i="19"/>
  <c r="E125" i="19"/>
  <c r="F125" i="19"/>
  <c r="G125" i="19"/>
  <c r="D126" i="19"/>
  <c r="E126" i="19"/>
  <c r="F126" i="19"/>
  <c r="G126" i="19"/>
  <c r="D127" i="19"/>
  <c r="E127" i="19"/>
  <c r="F127" i="19"/>
  <c r="G127" i="19"/>
  <c r="D128" i="19"/>
  <c r="E128" i="19"/>
  <c r="F128" i="19"/>
  <c r="G128" i="19"/>
  <c r="D129" i="19"/>
  <c r="E129" i="19"/>
  <c r="F129" i="19"/>
  <c r="G129" i="19"/>
  <c r="D130" i="19"/>
  <c r="E130" i="19"/>
  <c r="F130" i="19"/>
  <c r="G130" i="19"/>
  <c r="D131" i="19"/>
  <c r="E131" i="19"/>
  <c r="F131" i="19"/>
  <c r="G131" i="19"/>
  <c r="D132" i="19"/>
  <c r="E132" i="19"/>
  <c r="F132" i="19"/>
  <c r="G132" i="19"/>
  <c r="D133" i="19"/>
  <c r="E133" i="19"/>
  <c r="F133" i="19"/>
  <c r="G133" i="19"/>
  <c r="D134" i="19"/>
  <c r="E134" i="19"/>
  <c r="F134" i="19"/>
  <c r="G134" i="19"/>
  <c r="D135" i="19"/>
  <c r="E135" i="19"/>
  <c r="F135" i="19"/>
  <c r="G135" i="19"/>
  <c r="D136" i="19"/>
  <c r="E136" i="19"/>
  <c r="F136" i="19"/>
  <c r="G136" i="19"/>
  <c r="D137" i="19"/>
  <c r="E137" i="19"/>
  <c r="F137" i="19"/>
  <c r="G137" i="19"/>
  <c r="D138" i="19"/>
  <c r="E138" i="19"/>
  <c r="F138" i="19"/>
  <c r="G138" i="19"/>
  <c r="D139" i="19"/>
  <c r="E139" i="19"/>
  <c r="F139" i="19"/>
  <c r="G139" i="19"/>
  <c r="D140" i="19"/>
  <c r="E140" i="19"/>
  <c r="F140" i="19"/>
  <c r="G140" i="19"/>
  <c r="D141" i="19"/>
  <c r="E141" i="19"/>
  <c r="F141" i="19"/>
  <c r="G141" i="19"/>
  <c r="D142" i="19"/>
  <c r="E142" i="19"/>
  <c r="F142" i="19"/>
  <c r="G142" i="19"/>
  <c r="D143" i="19"/>
  <c r="E143" i="19"/>
  <c r="F143" i="19"/>
  <c r="G143" i="19"/>
  <c r="D144" i="19"/>
  <c r="E144" i="19"/>
  <c r="F144" i="19"/>
  <c r="G144" i="19"/>
  <c r="D145" i="19"/>
  <c r="E145" i="19"/>
  <c r="F145" i="19"/>
  <c r="G145" i="19"/>
  <c r="D146" i="19"/>
  <c r="E146" i="19"/>
  <c r="F146" i="19"/>
  <c r="G146" i="19"/>
  <c r="D147" i="19"/>
  <c r="E147" i="19"/>
  <c r="F147" i="19"/>
  <c r="G147" i="19"/>
  <c r="D148" i="19"/>
  <c r="E148" i="19"/>
  <c r="F148" i="19"/>
  <c r="G148" i="19"/>
  <c r="D149" i="19"/>
  <c r="E149" i="19"/>
  <c r="F149" i="19"/>
  <c r="G149" i="19"/>
  <c r="D150" i="19"/>
  <c r="E150" i="19"/>
  <c r="F150" i="19"/>
  <c r="G150" i="19"/>
  <c r="D151" i="19"/>
  <c r="E151" i="19"/>
  <c r="F151" i="19"/>
  <c r="G151" i="19"/>
  <c r="D152" i="19"/>
  <c r="E152" i="19"/>
  <c r="F152" i="19"/>
  <c r="G152" i="19"/>
  <c r="D153" i="19"/>
  <c r="E153" i="19"/>
  <c r="F153" i="19"/>
  <c r="G153" i="19"/>
  <c r="D154" i="19"/>
  <c r="E154" i="19"/>
  <c r="F154" i="19"/>
  <c r="G154" i="19"/>
  <c r="D155" i="19"/>
  <c r="E155" i="19"/>
  <c r="F155" i="19"/>
  <c r="G155" i="19"/>
  <c r="D156" i="19"/>
  <c r="E156" i="19"/>
  <c r="F156" i="19"/>
  <c r="G156" i="19"/>
  <c r="D157" i="19"/>
  <c r="E157" i="19"/>
  <c r="F157" i="19"/>
  <c r="G157" i="19"/>
  <c r="D158" i="19"/>
  <c r="E158" i="19"/>
  <c r="F158" i="19"/>
  <c r="G158" i="19"/>
  <c r="D159" i="19"/>
  <c r="E159" i="19"/>
  <c r="F159" i="19"/>
  <c r="G159" i="19"/>
  <c r="D160" i="19"/>
  <c r="E160" i="19"/>
  <c r="F160" i="19"/>
  <c r="G160" i="19"/>
  <c r="D161" i="19"/>
  <c r="E161" i="19"/>
  <c r="F161" i="19"/>
  <c r="G161" i="19"/>
  <c r="D162" i="19"/>
  <c r="E162" i="19"/>
  <c r="F162" i="19"/>
  <c r="G162" i="19"/>
  <c r="D163" i="19"/>
  <c r="E163" i="19"/>
  <c r="F163" i="19"/>
  <c r="G163" i="19"/>
  <c r="D164" i="19"/>
  <c r="E164" i="19"/>
  <c r="F164" i="19"/>
  <c r="G164" i="19"/>
  <c r="D165" i="19"/>
  <c r="E165" i="19"/>
  <c r="F165" i="19"/>
  <c r="G165" i="19"/>
  <c r="D166" i="19"/>
  <c r="E166" i="19"/>
  <c r="F166" i="19"/>
  <c r="G166" i="19"/>
  <c r="D167" i="19"/>
  <c r="E167" i="19"/>
  <c r="F167" i="19"/>
  <c r="G167" i="19"/>
  <c r="D168" i="19"/>
  <c r="E168" i="19"/>
  <c r="F168" i="19"/>
  <c r="G168" i="19"/>
  <c r="D169" i="19"/>
  <c r="E169" i="19"/>
  <c r="F169" i="19"/>
  <c r="G169" i="19"/>
  <c r="D170" i="19"/>
  <c r="E170" i="19"/>
  <c r="F170" i="19"/>
  <c r="G170" i="19"/>
  <c r="G101" i="19"/>
  <c r="F101" i="19"/>
  <c r="E101" i="19"/>
  <c r="D101" i="19"/>
  <c r="D14" i="19"/>
  <c r="E14" i="19"/>
  <c r="F14" i="19"/>
  <c r="G14" i="19"/>
  <c r="D15" i="19"/>
  <c r="E15" i="19"/>
  <c r="F15" i="19"/>
  <c r="G15" i="19"/>
  <c r="D16" i="19"/>
  <c r="E16" i="19"/>
  <c r="F16" i="19"/>
  <c r="G16" i="19"/>
  <c r="D17" i="19"/>
  <c r="E17" i="19"/>
  <c r="F17" i="19"/>
  <c r="G17" i="19"/>
  <c r="D18" i="19"/>
  <c r="E18" i="19"/>
  <c r="F18" i="19"/>
  <c r="G18" i="19"/>
  <c r="D19" i="19"/>
  <c r="E19" i="19"/>
  <c r="F19" i="19"/>
  <c r="G19" i="19"/>
  <c r="D20" i="19"/>
  <c r="E20" i="19"/>
  <c r="F20" i="19"/>
  <c r="G20" i="19"/>
  <c r="D21" i="19"/>
  <c r="E21" i="19"/>
  <c r="F21" i="19"/>
  <c r="G21" i="19"/>
  <c r="D22" i="19"/>
  <c r="E22" i="19"/>
  <c r="F22" i="19"/>
  <c r="G22" i="19"/>
  <c r="D23" i="19"/>
  <c r="E23" i="19"/>
  <c r="F23" i="19"/>
  <c r="G23" i="19"/>
  <c r="D24" i="19"/>
  <c r="E24" i="19"/>
  <c r="F24" i="19"/>
  <c r="G24" i="19"/>
  <c r="D25" i="19"/>
  <c r="E25" i="19"/>
  <c r="F25" i="19"/>
  <c r="G25" i="19"/>
  <c r="D26" i="19"/>
  <c r="E26" i="19"/>
  <c r="F26" i="19"/>
  <c r="G26" i="19"/>
  <c r="D27" i="19"/>
  <c r="E27" i="19"/>
  <c r="F27" i="19"/>
  <c r="G27" i="19"/>
  <c r="D28" i="19"/>
  <c r="E28" i="19"/>
  <c r="F28" i="19"/>
  <c r="G28" i="19"/>
  <c r="D29" i="19"/>
  <c r="E29" i="19"/>
  <c r="F29" i="19"/>
  <c r="G29" i="19"/>
  <c r="D30" i="19"/>
  <c r="E30" i="19"/>
  <c r="F30" i="19"/>
  <c r="G30" i="19"/>
  <c r="D31" i="19"/>
  <c r="E31" i="19"/>
  <c r="F31" i="19"/>
  <c r="G31" i="19"/>
  <c r="D32" i="19"/>
  <c r="E32" i="19"/>
  <c r="F32" i="19"/>
  <c r="G32" i="19"/>
  <c r="D33" i="19"/>
  <c r="E33" i="19"/>
  <c r="F33" i="19"/>
  <c r="G33" i="19"/>
  <c r="D34" i="19"/>
  <c r="E34" i="19"/>
  <c r="F34" i="19"/>
  <c r="G34" i="19"/>
  <c r="D35" i="19"/>
  <c r="E35" i="19"/>
  <c r="F35" i="19"/>
  <c r="G35" i="19"/>
  <c r="D36" i="19"/>
  <c r="E36" i="19"/>
  <c r="F36" i="19"/>
  <c r="G36" i="19"/>
  <c r="D37" i="19"/>
  <c r="E37" i="19"/>
  <c r="F37" i="19"/>
  <c r="G37" i="19"/>
  <c r="D38" i="19"/>
  <c r="E38" i="19"/>
  <c r="F38" i="19"/>
  <c r="G38" i="19"/>
  <c r="D39" i="19"/>
  <c r="E39" i="19"/>
  <c r="F39" i="19"/>
  <c r="G39" i="19"/>
  <c r="D40" i="19"/>
  <c r="E40" i="19"/>
  <c r="F40" i="19"/>
  <c r="G40" i="19"/>
  <c r="D41" i="19"/>
  <c r="E41" i="19"/>
  <c r="F41" i="19"/>
  <c r="G41" i="19"/>
  <c r="D42" i="19"/>
  <c r="E42" i="19"/>
  <c r="F42" i="19"/>
  <c r="G42" i="19"/>
  <c r="D43" i="19"/>
  <c r="E43" i="19"/>
  <c r="F43" i="19"/>
  <c r="G43" i="19"/>
  <c r="D44" i="19"/>
  <c r="E44" i="19"/>
  <c r="F44" i="19"/>
  <c r="G44" i="19"/>
  <c r="D45" i="19"/>
  <c r="E45" i="19"/>
  <c r="F45" i="19"/>
  <c r="G45" i="19"/>
  <c r="D46" i="19"/>
  <c r="E46" i="19"/>
  <c r="F46" i="19"/>
  <c r="G46" i="19"/>
  <c r="D47" i="19"/>
  <c r="E47" i="19"/>
  <c r="F47" i="19"/>
  <c r="G47" i="19"/>
  <c r="D48" i="19"/>
  <c r="E48" i="19"/>
  <c r="F48" i="19"/>
  <c r="G48" i="19"/>
  <c r="D49" i="19"/>
  <c r="E49" i="19"/>
  <c r="F49" i="19"/>
  <c r="G49" i="19"/>
  <c r="D50" i="19"/>
  <c r="E50" i="19"/>
  <c r="F50" i="19"/>
  <c r="G50" i="19"/>
  <c r="D51" i="19"/>
  <c r="E51" i="19"/>
  <c r="F51" i="19"/>
  <c r="G51" i="19"/>
  <c r="D52" i="19"/>
  <c r="E52" i="19"/>
  <c r="F52" i="19"/>
  <c r="G52" i="19"/>
  <c r="D53" i="19"/>
  <c r="E53" i="19"/>
  <c r="F53" i="19"/>
  <c r="G53" i="19"/>
  <c r="D54" i="19"/>
  <c r="E54" i="19"/>
  <c r="F54" i="19"/>
  <c r="G54" i="19"/>
  <c r="D55" i="19"/>
  <c r="E55" i="19"/>
  <c r="F55" i="19"/>
  <c r="G55" i="19"/>
  <c r="D56" i="19"/>
  <c r="E56" i="19"/>
  <c r="F56" i="19"/>
  <c r="G56" i="19"/>
  <c r="D57" i="19"/>
  <c r="E57" i="19"/>
  <c r="F57" i="19"/>
  <c r="G57" i="19"/>
  <c r="D58" i="19"/>
  <c r="E58" i="19"/>
  <c r="F58" i="19"/>
  <c r="G58" i="19"/>
  <c r="D59" i="19"/>
  <c r="E59" i="19"/>
  <c r="F59" i="19"/>
  <c r="G59" i="19"/>
  <c r="D60" i="19"/>
  <c r="E60" i="19"/>
  <c r="F60" i="19"/>
  <c r="G60" i="19"/>
  <c r="D61" i="19"/>
  <c r="E61" i="19"/>
  <c r="F61" i="19"/>
  <c r="G61" i="19"/>
  <c r="D62" i="19"/>
  <c r="E62" i="19"/>
  <c r="F62" i="19"/>
  <c r="G62" i="19"/>
  <c r="D63" i="19"/>
  <c r="E63" i="19"/>
  <c r="F63" i="19"/>
  <c r="G63" i="19"/>
  <c r="D64" i="19"/>
  <c r="E64" i="19"/>
  <c r="F64" i="19"/>
  <c r="G64" i="19"/>
  <c r="D65" i="19"/>
  <c r="E65" i="19"/>
  <c r="F65" i="19"/>
  <c r="G65" i="19"/>
  <c r="D66" i="19"/>
  <c r="E66" i="19"/>
  <c r="F66" i="19"/>
  <c r="G66" i="19"/>
  <c r="D67" i="19"/>
  <c r="E67" i="19"/>
  <c r="F67" i="19"/>
  <c r="G67" i="19"/>
  <c r="D68" i="19"/>
  <c r="E68" i="19"/>
  <c r="F68" i="19"/>
  <c r="G68" i="19"/>
  <c r="D69" i="19"/>
  <c r="E69" i="19"/>
  <c r="F69" i="19"/>
  <c r="G69" i="19"/>
  <c r="D70" i="19"/>
  <c r="E70" i="19"/>
  <c r="F70" i="19"/>
  <c r="G70" i="19"/>
  <c r="D71" i="19"/>
  <c r="E71" i="19"/>
  <c r="F71" i="19"/>
  <c r="G71" i="19"/>
  <c r="D72" i="19"/>
  <c r="E72" i="19"/>
  <c r="F72" i="19"/>
  <c r="G72" i="19"/>
  <c r="D73" i="19"/>
  <c r="E73" i="19"/>
  <c r="F73" i="19"/>
  <c r="G73" i="19"/>
  <c r="D74" i="19"/>
  <c r="E74" i="19"/>
  <c r="F74" i="19"/>
  <c r="G74" i="19"/>
  <c r="D75" i="19"/>
  <c r="E75" i="19"/>
  <c r="F75" i="19"/>
  <c r="G75" i="19"/>
  <c r="D76" i="19"/>
  <c r="E76" i="19"/>
  <c r="F76" i="19"/>
  <c r="G76" i="19"/>
  <c r="D77" i="19"/>
  <c r="E77" i="19"/>
  <c r="F77" i="19"/>
  <c r="G77" i="19"/>
  <c r="D78" i="19"/>
  <c r="E78" i="19"/>
  <c r="F78" i="19"/>
  <c r="G78" i="19"/>
  <c r="D79" i="19"/>
  <c r="E79" i="19"/>
  <c r="F79" i="19"/>
  <c r="G79" i="19"/>
  <c r="D80" i="19"/>
  <c r="E80" i="19"/>
  <c r="F80" i="19"/>
  <c r="G80" i="19"/>
  <c r="D81" i="19"/>
  <c r="E81" i="19"/>
  <c r="F81" i="19"/>
  <c r="G81" i="19"/>
  <c r="D82" i="19"/>
  <c r="E82" i="19"/>
  <c r="F82" i="19"/>
  <c r="G82" i="19"/>
  <c r="D83" i="19"/>
  <c r="E83" i="19"/>
  <c r="F83" i="19"/>
  <c r="G83" i="19"/>
  <c r="D84" i="19"/>
  <c r="E84" i="19"/>
  <c r="F84" i="19"/>
  <c r="G84" i="19"/>
  <c r="D85" i="19"/>
  <c r="E85" i="19"/>
  <c r="F85" i="19"/>
  <c r="G85" i="19"/>
  <c r="D86" i="19"/>
  <c r="E86" i="19"/>
  <c r="F86" i="19"/>
  <c r="G86" i="19"/>
  <c r="D87" i="19"/>
  <c r="E87" i="19"/>
  <c r="F87" i="19"/>
  <c r="G87" i="19"/>
  <c r="D88" i="19"/>
  <c r="E88" i="19"/>
  <c r="F88" i="19"/>
  <c r="G88" i="19"/>
  <c r="D89" i="19"/>
  <c r="E89" i="19"/>
  <c r="F89" i="19"/>
  <c r="G89" i="19"/>
  <c r="D90" i="19"/>
  <c r="E90" i="19"/>
  <c r="F90" i="19"/>
  <c r="G90" i="19"/>
  <c r="D91" i="19"/>
  <c r="E91" i="19"/>
  <c r="F91" i="19"/>
  <c r="G91" i="19"/>
  <c r="D92" i="19"/>
  <c r="E92" i="19"/>
  <c r="F92" i="19"/>
  <c r="G92" i="19"/>
  <c r="D93" i="19"/>
  <c r="E93" i="19"/>
  <c r="F93" i="19"/>
  <c r="G93" i="19"/>
  <c r="D94" i="19"/>
  <c r="E94" i="19"/>
  <c r="F94" i="19"/>
  <c r="G94" i="19"/>
  <c r="D95" i="19"/>
  <c r="E95" i="19"/>
  <c r="F95" i="19"/>
  <c r="G95" i="19"/>
  <c r="D96" i="19"/>
  <c r="E96" i="19"/>
  <c r="F96" i="19"/>
  <c r="G96" i="19"/>
  <c r="D97" i="19"/>
  <c r="E97" i="19"/>
  <c r="F97" i="19"/>
  <c r="G97" i="19"/>
  <c r="D98" i="19"/>
  <c r="E98" i="19"/>
  <c r="F98" i="19"/>
  <c r="G98" i="19"/>
  <c r="G13" i="19"/>
  <c r="F13" i="19"/>
  <c r="E13" i="19"/>
  <c r="D13" i="19"/>
  <c r="C103" i="16"/>
  <c r="D103" i="16"/>
  <c r="E103" i="16"/>
  <c r="F103" i="16"/>
  <c r="G103" i="16"/>
  <c r="H103" i="16"/>
  <c r="I103" i="16"/>
  <c r="C104" i="16"/>
  <c r="D104" i="16"/>
  <c r="E104" i="16"/>
  <c r="F104" i="16"/>
  <c r="G104" i="16"/>
  <c r="H104" i="16"/>
  <c r="I104" i="16"/>
  <c r="C105" i="16"/>
  <c r="D105" i="16"/>
  <c r="E105" i="16"/>
  <c r="F105" i="16"/>
  <c r="G105" i="16"/>
  <c r="H105" i="16"/>
  <c r="I105" i="16"/>
  <c r="C106" i="16"/>
  <c r="D106" i="16"/>
  <c r="E106" i="16"/>
  <c r="F106" i="16"/>
  <c r="G106" i="16"/>
  <c r="H106" i="16"/>
  <c r="I106" i="16"/>
  <c r="C107" i="16"/>
  <c r="D107" i="16"/>
  <c r="E107" i="16"/>
  <c r="F107" i="16"/>
  <c r="G107" i="16"/>
  <c r="H107" i="16"/>
  <c r="I107" i="16"/>
  <c r="C108" i="16"/>
  <c r="D108" i="16"/>
  <c r="E108" i="16"/>
  <c r="F108" i="16"/>
  <c r="G108" i="16"/>
  <c r="H108" i="16"/>
  <c r="I108" i="16"/>
  <c r="C109" i="16"/>
  <c r="D109" i="16"/>
  <c r="E109" i="16"/>
  <c r="F109" i="16"/>
  <c r="G109" i="16"/>
  <c r="H109" i="16"/>
  <c r="I109" i="16"/>
  <c r="C110" i="16"/>
  <c r="D110" i="16"/>
  <c r="E110" i="16"/>
  <c r="F110" i="16"/>
  <c r="G110" i="16"/>
  <c r="H110" i="16"/>
  <c r="I110" i="16"/>
  <c r="C111" i="16"/>
  <c r="D111" i="16"/>
  <c r="E111" i="16"/>
  <c r="F111" i="16"/>
  <c r="G111" i="16"/>
  <c r="H111" i="16"/>
  <c r="I111" i="16"/>
  <c r="C112" i="16"/>
  <c r="D112" i="16"/>
  <c r="E112" i="16"/>
  <c r="F112" i="16"/>
  <c r="G112" i="16"/>
  <c r="H112" i="16"/>
  <c r="I112" i="16"/>
  <c r="C113" i="16"/>
  <c r="D113" i="16"/>
  <c r="E113" i="16"/>
  <c r="F113" i="16"/>
  <c r="G113" i="16"/>
  <c r="H113" i="16"/>
  <c r="I113" i="16"/>
  <c r="I102" i="16"/>
  <c r="H102" i="16"/>
  <c r="G102" i="16"/>
  <c r="F102" i="16"/>
  <c r="E102" i="16"/>
  <c r="D102" i="16"/>
  <c r="C102" i="16"/>
  <c r="G98" i="16"/>
  <c r="F98" i="16"/>
  <c r="E98" i="16"/>
  <c r="D98" i="16"/>
  <c r="C98" i="16"/>
  <c r="D93" i="16"/>
  <c r="E93" i="16"/>
  <c r="D94" i="16"/>
  <c r="E94" i="16"/>
  <c r="E92" i="16"/>
  <c r="D92" i="16"/>
  <c r="C89" i="16"/>
  <c r="D89" i="16"/>
  <c r="E89" i="16"/>
  <c r="C88" i="16"/>
  <c r="D88" i="16"/>
  <c r="E88" i="16"/>
  <c r="F88" i="16"/>
  <c r="G88" i="16"/>
  <c r="H88" i="16"/>
  <c r="I88" i="16"/>
  <c r="I87" i="16"/>
  <c r="H87" i="16"/>
  <c r="G87" i="16"/>
  <c r="F87" i="16"/>
  <c r="E87" i="16"/>
  <c r="D87" i="16"/>
  <c r="C87" i="16"/>
  <c r="C83" i="16"/>
  <c r="E69" i="16"/>
  <c r="D69" i="16"/>
  <c r="C69" i="16"/>
  <c r="E68" i="16"/>
  <c r="D68" i="16"/>
  <c r="C68" i="16"/>
  <c r="F64" i="16"/>
  <c r="E64" i="16"/>
  <c r="D64" i="16"/>
  <c r="E50" i="16"/>
  <c r="E51" i="16"/>
  <c r="E52" i="16"/>
  <c r="E53" i="16"/>
  <c r="E54" i="16"/>
  <c r="E55" i="16"/>
  <c r="E56" i="16"/>
  <c r="E57" i="16"/>
  <c r="E58" i="16"/>
  <c r="D50" i="16"/>
  <c r="D51" i="16"/>
  <c r="D52" i="16"/>
  <c r="D53" i="16"/>
  <c r="D54" i="16"/>
  <c r="D55" i="16"/>
  <c r="D56" i="16"/>
  <c r="D57" i="16"/>
  <c r="D58" i="16"/>
  <c r="C50" i="16"/>
  <c r="C51" i="16"/>
  <c r="C52" i="16"/>
  <c r="C53" i="16"/>
  <c r="C54" i="16"/>
  <c r="C55" i="16"/>
  <c r="C56" i="16"/>
  <c r="C57" i="16"/>
  <c r="C58" i="16"/>
  <c r="E49" i="16"/>
  <c r="D49" i="16"/>
  <c r="C49" i="16"/>
  <c r="G43" i="16"/>
  <c r="F43" i="16"/>
  <c r="E43" i="16"/>
  <c r="G42" i="16"/>
  <c r="F42" i="16"/>
  <c r="E42" i="16"/>
  <c r="G41" i="16"/>
  <c r="F41" i="16"/>
  <c r="E41" i="16"/>
  <c r="G40" i="16"/>
  <c r="F40" i="16"/>
  <c r="E40" i="16"/>
  <c r="G37" i="16"/>
  <c r="F37" i="16"/>
  <c r="E37" i="16"/>
  <c r="G36" i="16"/>
  <c r="F36" i="16"/>
  <c r="E36" i="16"/>
  <c r="G35" i="16"/>
  <c r="F35" i="16"/>
  <c r="E35" i="16"/>
  <c r="G34" i="16"/>
  <c r="F34" i="16"/>
  <c r="E34" i="16"/>
  <c r="G33" i="16"/>
  <c r="F33" i="16"/>
  <c r="E33" i="16"/>
  <c r="G32" i="16"/>
  <c r="F32" i="16"/>
  <c r="E32" i="16"/>
  <c r="G31" i="16"/>
  <c r="F31" i="16"/>
  <c r="E31" i="16"/>
  <c r="G30" i="16"/>
  <c r="F30" i="16"/>
  <c r="E30" i="16"/>
  <c r="G29" i="16"/>
  <c r="F29" i="16"/>
  <c r="E29" i="16"/>
  <c r="G28" i="16"/>
  <c r="F28" i="16"/>
  <c r="E28" i="16"/>
  <c r="G27" i="16"/>
  <c r="F27" i="16"/>
  <c r="E27" i="16"/>
  <c r="G25" i="16"/>
  <c r="F25" i="16"/>
  <c r="E25" i="16"/>
  <c r="G24" i="16"/>
  <c r="F24" i="16"/>
  <c r="E24" i="16"/>
  <c r="G19" i="16"/>
  <c r="F19" i="16"/>
  <c r="E19" i="16"/>
  <c r="G18" i="16"/>
  <c r="F18" i="16"/>
  <c r="E18" i="16"/>
  <c r="G15" i="16"/>
  <c r="G16" i="16"/>
  <c r="F15" i="16"/>
  <c r="F16" i="16"/>
  <c r="E15" i="16"/>
  <c r="E16" i="16"/>
  <c r="G14" i="16"/>
  <c r="F14" i="16"/>
  <c r="E14" i="16"/>
  <c r="H527" i="19" l="1"/>
  <c r="E527" i="19"/>
  <c r="F527" i="19"/>
  <c r="G527" i="19"/>
  <c r="I527" i="19"/>
  <c r="E506" i="19" l="1"/>
  <c r="B4" i="19"/>
  <c r="B3" i="19"/>
  <c r="B2" i="19"/>
  <c r="B4" i="16"/>
  <c r="B3" i="16"/>
  <c r="B2" i="16"/>
  <c r="D67" i="16"/>
  <c r="W69" i="16" l="1"/>
  <c r="E638" i="19"/>
  <c r="F638" i="19"/>
  <c r="E565" i="19"/>
  <c r="I547" i="19"/>
  <c r="H547" i="19"/>
  <c r="G547" i="19"/>
  <c r="E547" i="19"/>
  <c r="I541" i="19"/>
  <c r="H541" i="19"/>
  <c r="E541" i="19"/>
  <c r="F541" i="19"/>
  <c r="D527" i="19"/>
  <c r="F400" i="19"/>
  <c r="E400" i="19"/>
  <c r="G367" i="19"/>
  <c r="E367" i="19"/>
  <c r="E515" i="19"/>
  <c r="I506" i="19"/>
  <c r="H506" i="19"/>
  <c r="G506" i="19"/>
  <c r="F506" i="19"/>
  <c r="G619" i="19"/>
  <c r="F619" i="19"/>
  <c r="E619" i="19"/>
  <c r="F613" i="19"/>
  <c r="F592" i="19"/>
  <c r="F565" i="19"/>
  <c r="F552" i="19"/>
  <c r="F547" i="19"/>
  <c r="F520" i="19"/>
  <c r="F515" i="19"/>
  <c r="I114" i="16"/>
  <c r="H114" i="16"/>
  <c r="G114" i="16"/>
  <c r="F114" i="16"/>
  <c r="E114" i="16"/>
  <c r="D114" i="16"/>
  <c r="G400" i="19"/>
  <c r="G320" i="19"/>
  <c r="G239" i="19"/>
  <c r="G179" i="19"/>
  <c r="E59" i="16" l="1"/>
  <c r="D506" i="19"/>
  <c r="D619" i="19"/>
  <c r="D552" i="19"/>
  <c r="G401" i="19"/>
  <c r="D638" i="19"/>
  <c r="D541" i="19"/>
  <c r="D179" i="19"/>
  <c r="D239" i="19"/>
  <c r="D565" i="19"/>
  <c r="D592" i="19"/>
  <c r="D547" i="19"/>
  <c r="D520" i="19"/>
  <c r="D613" i="19"/>
  <c r="D515" i="19"/>
  <c r="D320" i="19"/>
  <c r="D367" i="19"/>
  <c r="I4" i="1" l="1"/>
  <c r="F179" i="19" l="1"/>
  <c r="E179" i="19"/>
  <c r="C114" i="16" l="1"/>
  <c r="E39" i="16" l="1"/>
  <c r="E38" i="16"/>
  <c r="I6" i="1"/>
  <c r="E44" i="16" l="1"/>
  <c r="I592" i="19" l="1"/>
  <c r="H592" i="19"/>
  <c r="G592" i="19"/>
  <c r="E592" i="19"/>
  <c r="I613" i="19" l="1"/>
  <c r="H613" i="19"/>
  <c r="G613" i="19"/>
  <c r="E613" i="19"/>
  <c r="V68" i="16"/>
  <c r="E552" i="19"/>
  <c r="E520" i="19" l="1"/>
  <c r="I515" i="19"/>
  <c r="H515" i="19"/>
  <c r="G515" i="19"/>
  <c r="F367" i="19"/>
  <c r="F320" i="19"/>
  <c r="E320" i="19"/>
  <c r="F239" i="19"/>
  <c r="E239" i="19"/>
  <c r="E401" i="19" l="1"/>
  <c r="F401" i="19"/>
  <c r="B5" i="19" l="1"/>
  <c r="E67" i="16" l="1"/>
  <c r="C67" i="16" s="1"/>
  <c r="V67" i="16" s="1"/>
  <c r="I638" i="19" l="1"/>
  <c r="H638" i="19"/>
  <c r="G638" i="19"/>
  <c r="W67" i="16" l="1"/>
  <c r="G541" i="19"/>
  <c r="G26" i="16" l="1"/>
  <c r="F26" i="16"/>
  <c r="I565" i="19"/>
  <c r="H565" i="19"/>
  <c r="G565" i="19"/>
  <c r="I552" i="19"/>
  <c r="H552" i="19"/>
  <c r="G552" i="19"/>
  <c r="I520" i="19"/>
  <c r="H520" i="19"/>
  <c r="G520" i="19"/>
  <c r="E26" i="16" l="1"/>
  <c r="D400" i="19"/>
  <c r="D59" i="16"/>
  <c r="G13" i="16"/>
  <c r="D401" i="19" l="1"/>
  <c r="F13" i="16"/>
  <c r="E13" i="16" s="1"/>
  <c r="F67" i="16"/>
  <c r="C59" i="16" l="1"/>
  <c r="B5" i="16" l="1"/>
  <c r="V69" i="16" l="1"/>
  <c r="F69" i="16" s="1"/>
  <c r="F68" i="16"/>
  <c r="W68" i="16"/>
  <c r="I2" i="1"/>
  <c r="AG2" i="1" s="1"/>
  <c r="I3" i="1"/>
  <c r="AG4" i="1"/>
  <c r="I5" i="1"/>
  <c r="AG5" i="1" s="1"/>
  <c r="AG6" i="1"/>
  <c r="AG3" i="1" l="1"/>
  <c r="AG7" i="1" l="1"/>
</calcChain>
</file>

<file path=xl/sharedStrings.xml><?xml version="1.0" encoding="utf-8"?>
<sst xmlns="http://schemas.openxmlformats.org/spreadsheetml/2006/main" count="2310" uniqueCount="1917">
  <si>
    <t>PH</t>
  </si>
  <si>
    <t>Infiltracion local medicamentos (bursas, tendones, yuxtaarticulares y/o intraarticulares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</si>
  <si>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</si>
  <si>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</si>
  <si>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</si>
  <si>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</si>
  <si>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</si>
  <si>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</si>
  <si>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nefelométricas y/o turbidimétricas</t>
  </si>
  <si>
    <t>Quimiotaxis-leucotaxis</t>
  </si>
  <si>
    <t>Crioaglutininas</t>
  </si>
  <si>
    <t>Criohemolisinas</t>
  </si>
  <si>
    <t>Digestión fagocítica nitroblue-tetrazolium cualitativo y cuantitativo</t>
  </si>
  <si>
    <t>Euglobulinas, tiempo de lisis de</t>
  </si>
  <si>
    <t>Fibrinógeno</t>
  </si>
  <si>
    <t>Test de neutralización plaquetaria</t>
  </si>
  <si>
    <t>Factor III plaquetario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</si>
  <si>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</si>
  <si>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</si>
  <si>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</si>
  <si>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</si>
  <si>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</si>
  <si>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Velocidad de eritrosedimentación (proc. aut.)</t>
  </si>
  <si>
    <t>Vitamina B12, absorción de (Co 57 o similar)</t>
  </si>
  <si>
    <t>POR COMPRA 
DE SERVICIO</t>
  </si>
  <si>
    <t>Virus hepatitis A, anticuerpos IgM del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</si>
  <si>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</si>
  <si>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</si>
  <si>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</si>
  <si>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</si>
  <si>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Test de Clements (proc. aut.)</t>
  </si>
  <si>
    <t>Grupos sanguíneos AB0 y Rho (incluye estudio de factor Du en Rh negativos)</t>
  </si>
  <si>
    <t>Recuento de basófilos (absoluto)</t>
  </si>
  <si>
    <t>Recuento de eosinófilos (absoluto)</t>
  </si>
  <si>
    <t>Recuento de eritrocitos, absoluto (proc. aut.)</t>
  </si>
  <si>
    <t>OCTUBRE</t>
  </si>
  <si>
    <t>NOVIEMBRE</t>
  </si>
  <si>
    <t>DICIEMBRE</t>
  </si>
  <si>
    <t>Fierro, capacidad de fijación del (incluye fierro sérico)</t>
  </si>
  <si>
    <t>Fierro, cinética del (cada determinación)</t>
  </si>
  <si>
    <t>Gelación por etanol</t>
  </si>
  <si>
    <t>Haptoglobina cuantitativa</t>
  </si>
  <si>
    <t>Hematocrito (proc. aut.)</t>
  </si>
  <si>
    <t>Hemoglobina en sangre total (proc. aut.)</t>
  </si>
  <si>
    <t>Hemoglobina fetal cualitativa</t>
  </si>
  <si>
    <t>Hemoglobina fetal cuantitativa en eritrocitos</t>
  </si>
  <si>
    <t>Colinesterasa en plasma o sangre total</t>
  </si>
  <si>
    <t>Creatina</t>
  </si>
  <si>
    <t>Creatinina, depuración de (Clearence) (proc. aut.)</t>
  </si>
  <si>
    <t>Creatinquinasa CK - MB  miocárdica</t>
  </si>
  <si>
    <t>Creatinquinasa CK - total</t>
  </si>
  <si>
    <t>Deshidrogenasa hidroxibutírica (HBDH)</t>
  </si>
  <si>
    <t>Deshidrogenasa láctica total (LDH)</t>
  </si>
  <si>
    <t>Gamma glutamiltranspeptidasa (GGT)</t>
  </si>
  <si>
    <t>Hemoglobina glicosilada</t>
  </si>
  <si>
    <t>Hemoglobina plasmática</t>
  </si>
  <si>
    <t>Hemoglobina termolabil</t>
  </si>
  <si>
    <t>Hemoglobina, electroforesis de (incluye Hb. total)</t>
  </si>
  <si>
    <t>Apoyo fluoroscópico a procedimientos intraoperatorios y/o biopsia (no incluye el proc.)</t>
  </si>
  <si>
    <t>AMBULANCIA</t>
  </si>
  <si>
    <t>Factor reumatoídeo por técnica de látex u otras similares</t>
  </si>
  <si>
    <t>Virus hepatitis B, antígeno superficie</t>
  </si>
  <si>
    <t>Grasas neutras (Sudán III)</t>
  </si>
  <si>
    <t>Leucocitos fecales</t>
  </si>
  <si>
    <t>Acidificación del suero, test de Ham</t>
  </si>
  <si>
    <t>Acido fólico o folatos</t>
  </si>
  <si>
    <t>Adenograma, esplenograma, mielograma c/u</t>
  </si>
  <si>
    <t>Adhesividad plaquetaria</t>
  </si>
  <si>
    <t>Aglutininas anti Rho</t>
  </si>
  <si>
    <t>Agregación plaquetaria</t>
  </si>
  <si>
    <t>Anticoagulantes circulantes o anticoagulante lúpico</t>
  </si>
  <si>
    <t>Antitrombina III</t>
  </si>
  <si>
    <t>Auto-hemólisis test,  con y sin glucosa</t>
  </si>
  <si>
    <t>Células del lupus, cada muestra</t>
  </si>
  <si>
    <t>Coagulación, tiempo de</t>
  </si>
  <si>
    <t>Coágulo,  tiempo de retracción del</t>
  </si>
  <si>
    <t>Coágulo, tiempo de lisis del</t>
  </si>
  <si>
    <t>Coombs directo, test de</t>
  </si>
  <si>
    <t>Coombs indirecto, prueba de</t>
  </si>
  <si>
    <t>Cuerpos de Heinz</t>
  </si>
  <si>
    <t>Deshidrogenasa glucosa-6-fosfato en eritrocitos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</si>
  <si>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</si>
  <si>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</si>
  <si>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</si>
  <si>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Indice IgG/albúmina (incluye determ. de IgG y albúmina en L.C.R. y suero)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</si>
  <si>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</si>
  <si>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</si>
  <si>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</si>
  <si>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Flujo vaginal o secreción uretral, estudio de (incluye toma de muestra y códigos 03-06-004, 03-06-005, 03-06-008, 03-06-017, y 03-06-026 )</t>
  </si>
  <si>
    <t>Adenosindeaminasa en sangre u otro fluído biológico.</t>
  </si>
  <si>
    <t>Hemosiderina medular</t>
  </si>
  <si>
    <t>Heparina, cuantificación de</t>
  </si>
  <si>
    <t>Isoinmunización, detección de anticuerpos irregulares (proc. aut.).</t>
  </si>
  <si>
    <t>Isoinmunización, detección e identificación de anticuerpos</t>
  </si>
  <si>
    <t>Isopropanol, test de</t>
  </si>
  <si>
    <t>Metahemalbúmina</t>
  </si>
  <si>
    <t>Metahemoglobina</t>
  </si>
  <si>
    <t>Muraminidasa en eritrocitos</t>
  </si>
  <si>
    <t>Fosfatasa ácida prostática</t>
  </si>
  <si>
    <t>Fructosa, consumo de</t>
  </si>
  <si>
    <t>Células anaranjadas (proc. aut.)</t>
  </si>
  <si>
    <t>Contaminantes (meconio y sangre) (proc. aut.)</t>
  </si>
  <si>
    <t>Creatinina (proc. aut.)</t>
  </si>
  <si>
    <t>Fosfatidil glicerol y/o fosfatidil inositol</t>
  </si>
  <si>
    <t>Indice de bilirrubina (prueba de Liley)</t>
  </si>
  <si>
    <t>Indice lecitina/esfingomielina</t>
  </si>
  <si>
    <t>Porfirinas, c/u</t>
  </si>
  <si>
    <t>Urobilinógeno cuantitativo</t>
  </si>
  <si>
    <t>Células neoplásicas en fluídos biológicos</t>
  </si>
  <si>
    <t>SERVICIO DE SALUD</t>
  </si>
  <si>
    <t>Jefe de Estadisticas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</si>
  <si>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</si>
  <si>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</si>
  <si>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</si>
  <si>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</si>
  <si>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</si>
  <si>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</si>
  <si>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</si>
  <si>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</si>
  <si>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Cristalización y filancia de moco cervical</t>
  </si>
  <si>
    <t>Moco-semen, prueba de compatibilidad</t>
  </si>
  <si>
    <t>TOTAL</t>
  </si>
  <si>
    <t>MUNICIPAL</t>
  </si>
  <si>
    <t>Azúcares reductores (Benedict-Fehling o similar)</t>
  </si>
  <si>
    <t>Balance graso (Van de Kamer) muestra de tres o más días</t>
  </si>
  <si>
    <t>Anticuerpos atípicos, pannel de identificación</t>
  </si>
  <si>
    <t>Cálculo urinario (examen físico y químico)</t>
  </si>
  <si>
    <t>Cuerpos cetónicos</t>
  </si>
  <si>
    <t>Microalbuminuria cuantitativa</t>
  </si>
  <si>
    <t>Embarazo, detección de (cualquier técnica)</t>
  </si>
  <si>
    <t>Fenilquetonuria (PKU), cuantitativo</t>
  </si>
  <si>
    <t>Hemograma (incluye recuentos de leucocitos y eritrocitos, hemoglobina, hematocrito, fórmula leucocitaria, características de los elementos figurados y velocidad de eritrosedimentación)</t>
  </si>
  <si>
    <t>Protrombina, tiempo de o consumo de (incluye INR, Relación Internacional Normalizada)</t>
  </si>
  <si>
    <t>Volemia (incluye volumen globular total, volumen plasmático total y volumen sanguíneo total)</t>
  </si>
  <si>
    <t>Rodillera, bota larga o corta de yeso</t>
  </si>
  <si>
    <t>Velpeau</t>
  </si>
  <si>
    <t>Yeso antebraquial c/s ferula digital</t>
  </si>
  <si>
    <t>Yeso braquicarpiano</t>
  </si>
  <si>
    <t>Bromosulftaleína, prueba de (incluye medicamento y tomas de muestra)</t>
  </si>
  <si>
    <t>Depuraciones (Clearance) exógenas de Hipurán, Rojo Congo, manitol e inulina, c/u (no incluye medicamento)</t>
  </si>
  <si>
    <t>Deshidrogenasa láctica total (LDH), con separación de isoenzimas</t>
  </si>
  <si>
    <t xml:space="preserve">Perfil Lipídico (incluye: colesterol total, HDL, LDL, VLDL y triglicéridos) 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</si>
  <si>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</si>
  <si>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</si>
  <si>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</si>
  <si>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Virus hepatitis B, anticuerpos de antígeno de superficie (australiano)</t>
  </si>
  <si>
    <t>Gusanos macroscópicos, diagnóstico de (proc. aut.)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</si>
  <si>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</si>
  <si>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</si>
  <si>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</si>
  <si>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</si>
  <si>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</si>
  <si>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</si>
  <si>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</si>
  <si>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Depósito de inmunoglobulina por inmunofluorescencia (IgG, IgA, IgM) c/u</t>
  </si>
  <si>
    <t>Factor reumatoídeo por técnica Scat, Waaler Rose, nefelométricas y/o turbidimétricas</t>
  </si>
  <si>
    <t>&lt; 15 AÑOS</t>
  </si>
  <si>
    <t>Sobrevida del eritrocito (Cr 51 o similar)</t>
  </si>
  <si>
    <t>Subgrupo ABO y Rh fenotipo - genotipo Rh, c/u</t>
  </si>
  <si>
    <t>Thorn, prueba de (no incluye ACTH)</t>
  </si>
  <si>
    <t>Tinción de estearasa</t>
  </si>
  <si>
    <t>Tinción de fosfatasas alcalinas o ácidas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</si>
  <si>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</si>
  <si>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</si>
  <si>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</si>
  <si>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</si>
  <si>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</si>
  <si>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</si>
  <si>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 xml:space="preserve">Mycoplasma IgG, IgM, c/u. </t>
  </si>
  <si>
    <t>R.P.R.</t>
  </si>
  <si>
    <t>Tinción de peroxidasas</t>
  </si>
  <si>
    <t>Transferrina</t>
  </si>
  <si>
    <t>Trombina, tiempo de</t>
  </si>
  <si>
    <t>ATENCIÓN</t>
  </si>
  <si>
    <t>Tipificación HLA B-27</t>
  </si>
  <si>
    <t>Tipificación HLA B-8</t>
  </si>
  <si>
    <t>Tipificación HLA  - DR serológica</t>
  </si>
  <si>
    <t>Tipificación HLA - A, B serológica</t>
  </si>
  <si>
    <t>Baciloscopía Ziehl-Neelsen, c/u</t>
  </si>
  <si>
    <t>Examen directo al fresco, c/s tinción (incluye trichomonas)</t>
  </si>
  <si>
    <t>Tinción de Gram</t>
  </si>
  <si>
    <t>Ultramicroscopía (incluye toma de muestras)</t>
  </si>
  <si>
    <t>Coprocultivo, c/u</t>
  </si>
  <si>
    <t>Corriente (excepto coprocultivo, hemocultivo y urocultivo) c/u</t>
  </si>
  <si>
    <t>Hemocultivo aerobio, c/u</t>
  </si>
  <si>
    <t>Hemocultivo anaerobio, c/u</t>
  </si>
  <si>
    <t>Electrolitos plasmáticos (sodio, potasio, cloro) c/u</t>
  </si>
  <si>
    <t>Enzima convertidora de angiotensina I</t>
  </si>
  <si>
    <t>Fenilalanina</t>
  </si>
  <si>
    <t>Remocion Implante Anticonceptivo</t>
  </si>
  <si>
    <t>Fosfatasas ácidas totales y fracción prostática</t>
  </si>
  <si>
    <t>Fosfatasas alcalinas totales</t>
  </si>
  <si>
    <t>Fosfolípidos</t>
  </si>
  <si>
    <t>Galactosa</t>
  </si>
  <si>
    <t>Tromboplastina, tiempo parcial de (TTPA, TTPK o similares)</t>
  </si>
  <si>
    <t>Melanogenuria (test de cloruro férrico)</t>
  </si>
  <si>
    <t>Mucopolisacáridos</t>
  </si>
  <si>
    <t>Nucleótidos cíclicos (CAMP, CGM, u otros) c/u</t>
  </si>
  <si>
    <t>Orina completa, (incluye cód. 03-09-023 y 03-09-024)</t>
  </si>
  <si>
    <t>&lt; 1 año</t>
  </si>
  <si>
    <t>1 - 4 años</t>
  </si>
  <si>
    <t>5 a 9 años</t>
  </si>
  <si>
    <t>10 a 19 años</t>
  </si>
  <si>
    <t>20 a 64 años</t>
  </si>
  <si>
    <t>65 años y más</t>
  </si>
  <si>
    <t>Cultivo específico para Bordetella</t>
  </si>
  <si>
    <t>Difteria</t>
  </si>
  <si>
    <t>Neisseria gonorrhoeae (gonococo)</t>
  </si>
  <si>
    <t>Cultivo para bacilo de Koch, (incluye otras micobacterias)</t>
  </si>
  <si>
    <t>Listeria</t>
  </si>
  <si>
    <t>Neisseria meningitidis (meningococo)</t>
  </si>
  <si>
    <t>Cultivo y Tipificación de micobacterias</t>
  </si>
  <si>
    <t>Mycoplasma y Ureaplasma, c/u</t>
  </si>
  <si>
    <t>Anaerobios  (mínimo 4 fármacos)</t>
  </si>
  <si>
    <t>Bacilo de Koch (cada fármaco)</t>
  </si>
  <si>
    <t>Inhibidor de C1Q, C2 y C3, c/u</t>
  </si>
  <si>
    <t>TRASLADOS NO DE URGENCIA</t>
  </si>
  <si>
    <t>Elisa indirecta (Chagas, hidatidosis, toxocariasis y otras), c/u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</si>
  <si>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</si>
  <si>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Diagnostico de parásitos en jugo duodenal y/o bilis, examen macroscópico y microscópico (directo y/o concentración, c/s tinción)</t>
  </si>
  <si>
    <t>Diagnostico parasitario en exudados, secreciones y otros líquidos orgánicos (no especificados mas adelante), examen macro y microscópico de (incluye concentración y/o tinción cuando proceda), c/u</t>
  </si>
  <si>
    <t>Graham, examen de (incluye diagnostico de gusanos macroscópicos y examen microscópico de 5 muestras separadas)</t>
  </si>
  <si>
    <t>Hemoparásitos, diagnóstico microscópico de (mínimo 10 frotis y/o gotas gruesas, c/s examen directo al fresco), cada sesión</t>
  </si>
  <si>
    <t>Hemoparásitos, diagnóstico por técnica de Strout o similar en hasta 10 tubos capilares, cada sesión</t>
  </si>
  <si>
    <t>Raspado de piel, examen microscópico de ("Acarotest"): de 6 a 10 preparaciones</t>
  </si>
  <si>
    <t>Xenodiagnóstico (cada aplicación de 2 cajas, con 6 ninfas por lo menos c/u, examinadas a los 20 y/o 30 días y hasta por 60 días más si procede)</t>
  </si>
  <si>
    <t>Coproparasitológico seriado simple (incluye diagnóstico de gusanos macroscopicos  y exámen microscopico por concentración de tres muestras separadas método PAFS (proc. aut.)</t>
  </si>
  <si>
    <t>Fijación del complemento (distomatosis, toxoplasmosis, cisticercosis y otras) c/u</t>
  </si>
  <si>
    <t>Floculación en bentonita, látex, precipitinas o similar (triquinosis, hidatidosis y otros), c/u</t>
  </si>
  <si>
    <t>Inmunoelectroforesis o contrainmunoelectroforesis (hidatidosis, distomatosis, amebiasis y otras), c/u</t>
  </si>
  <si>
    <t>Inmunofluorescencia indirecta (toxoplasmosis, Chagas, amebiasis y otras), c/u</t>
  </si>
  <si>
    <t>Aislamiento de virus (adenovirus, citomegalovirus, Coxsakie, herpes, influenza, polio, sarampión y otros), c/u</t>
  </si>
  <si>
    <t>Anticuerpos virales, determ. de (adenovirus, citomegalovirus, herpes simple, rubéola, Influenza  A y B; virus varicela-zoster; virus sincicial respiratorio; parainfluenza 1, 2 y 3, Epstein Barr y otros), c/u</t>
  </si>
  <si>
    <t>Orina, físico-químico (aspecto, color, densidad, pH, proteínas, glucosa, cuerpos cetónicos, urobilinógeno, bilirrubina, hemoglobina y nitritos) todos o cada uno de los parámetros (proc. aut.)</t>
  </si>
  <si>
    <t>Beta-2-microglobulina</t>
  </si>
  <si>
    <t>Complejos inmunes circulantes</t>
  </si>
  <si>
    <t>0106002</t>
  </si>
  <si>
    <t>Curación simple ambulatoria</t>
  </si>
  <si>
    <t>0106006</t>
  </si>
  <si>
    <t>Oxigenoterapia domiciliaria (pacientes oxígeno dependientes)</t>
  </si>
  <si>
    <t>Caroteno, prueba de sobrecarga de (incluye tomas de muestra)</t>
  </si>
  <si>
    <t>Ceruloplasmina</t>
  </si>
  <si>
    <t>Cobre</t>
  </si>
  <si>
    <t>Colesterol total (proc. aut.)</t>
  </si>
  <si>
    <t>Colesterol HDL (proc. aut.)</t>
  </si>
  <si>
    <t>Coproparasitológico seriado simple (incluye diagnostico de gusanos macroscópicos y examen microscópico por concentración de 3 muestras separadas método Telemann) (proc. aut.)</t>
  </si>
  <si>
    <t>Hemolisinas</t>
  </si>
  <si>
    <t>Hemólisis con sucrosa, test de</t>
  </si>
  <si>
    <t>Linfocitos B (rosetas EAC) y linfocitos T (rosetas E) c/u</t>
  </si>
  <si>
    <t>Tenias post. trat., Diagnostico y búsqueda de escólex de</t>
  </si>
  <si>
    <t>Anticuerpos linfocitotóxicos (PRA) por microlinfocitotoxicidad</t>
  </si>
  <si>
    <t>Autocrossmatch con linfocitos T y B</t>
  </si>
  <si>
    <t>Autocross match con linfocitos totales</t>
  </si>
  <si>
    <t>Alocrossmatch con linfocitos totales</t>
  </si>
  <si>
    <t>Alocrossmatch con linfocitos T y B</t>
  </si>
  <si>
    <t>Cultivo mixto de linfocitos</t>
  </si>
  <si>
    <t>Acidez titulable, pH, volumen (una muestra)</t>
  </si>
  <si>
    <t>Volumen, anhídrido carbónico, amilasa y lipasa</t>
  </si>
  <si>
    <t>Cristales de colesterol</t>
  </si>
  <si>
    <t>Lípidos biliares</t>
  </si>
  <si>
    <t>Alfa -1- antitripsina cuantitativa</t>
  </si>
  <si>
    <t>Alfa -2- macroglobulina</t>
  </si>
  <si>
    <t>Alfa fetoproteínas</t>
  </si>
  <si>
    <t>Antifungigrama (mínimo 4 fármacos antihongos)</t>
  </si>
  <si>
    <t>Autovacunas, incluye cultivo y preparación  de mínimo 10 ampollas</t>
  </si>
  <si>
    <t>Poder bactericida del suero</t>
  </si>
  <si>
    <t>Brucella, reacción de aglutinación para (Wright-Hudleson) o similares</t>
  </si>
  <si>
    <t>Clamidias por inmunofluorescencia, peroxidasa, Elisa o similares</t>
  </si>
  <si>
    <t>Colangiografía intra o postoperatoria (por sonda T, o similar)</t>
  </si>
  <si>
    <t>Virus hepatitis C, anticuerpos de (anti HCV)</t>
  </si>
  <si>
    <t>Linfotoxinas humanas, detección de</t>
  </si>
  <si>
    <t>Hemosiderina</t>
  </si>
  <si>
    <t>Estudio de cristales (con luz polarizada)</t>
  </si>
  <si>
    <t>TIPO DE ATENCIÓN</t>
  </si>
  <si>
    <t>ATENCIONES POR EDAD</t>
  </si>
  <si>
    <t>Piruvatoquinasa en eritrocitos</t>
  </si>
  <si>
    <t>Protamina sulfato, determinación de</t>
  </si>
  <si>
    <t>Protoporfirinas en eritrocitos</t>
  </si>
  <si>
    <t xml:space="preserve">I  </t>
  </si>
  <si>
    <t xml:space="preserve">II  </t>
  </si>
  <si>
    <t>III</t>
  </si>
  <si>
    <t>HORMONALES</t>
  </si>
  <si>
    <t>IV</t>
  </si>
  <si>
    <t>V</t>
  </si>
  <si>
    <t xml:space="preserve">VI  </t>
  </si>
  <si>
    <t>a)   BACTERIAS Y HONGOS</t>
  </si>
  <si>
    <t>c)   VIRUS</t>
  </si>
  <si>
    <t>VII</t>
  </si>
  <si>
    <t xml:space="preserve">VIII  </t>
  </si>
  <si>
    <t xml:space="preserve">EX.  DE DEPOSICIONES EXUDADOS. SECREC. Y OTROS LIQ.  </t>
  </si>
  <si>
    <t xml:space="preserve">IX   </t>
  </si>
  <si>
    <t>ORINA</t>
  </si>
  <si>
    <t>PROCEDIMIENTOS</t>
  </si>
  <si>
    <t>Directo al fresco c/s tinción, (incluye trichomonas)</t>
  </si>
  <si>
    <t>Electrolitos (sodio, potasio, cloro), c/u</t>
  </si>
  <si>
    <t>Eosinófilos, recuento de</t>
  </si>
  <si>
    <t>Mucina, determinación de</t>
  </si>
  <si>
    <t>pH, (proc. aut.)</t>
  </si>
  <si>
    <t>Proteínas totales o albúmina (proc. aut.) c/u</t>
  </si>
  <si>
    <t>Proteínas, electroforesis de (incluye proteínas totales)</t>
  </si>
  <si>
    <t>Glutamina</t>
  </si>
  <si>
    <t>Virus hepatitis B, anticore IgM del (anti HBc IgM)</t>
  </si>
  <si>
    <t>Calcio iónico, incluye proteínas totales</t>
  </si>
  <si>
    <t>Caroteno</t>
  </si>
  <si>
    <t>Acido ascórbico</t>
  </si>
  <si>
    <t>Acido delta aminolevulínico</t>
  </si>
  <si>
    <t>Acido fenilpirúvico (PKU, cualitativo)</t>
  </si>
  <si>
    <t>Hemaglutinación indirecta (toxoplasmosis, Chagas, hidatidosis y otras), c/u</t>
  </si>
  <si>
    <t>POR TERAPÉUTICA OCUPACIONAL</t>
  </si>
  <si>
    <t>POR KINESIOLOGO (NO SAPU)</t>
  </si>
  <si>
    <t>Galactosa, curva de tolerancia, (mínimo cuatro determinaciones) (no incluye la galactosa que se administra) (incluye los valores de todas las tomas de muestras necesarias)</t>
  </si>
  <si>
    <t>Gases y equilibrio ácido base en sangre (incluye: pH, O2, CO2, exceso de base y bicarbonato), todos o cada uno de los parámetros</t>
  </si>
  <si>
    <t>Glucosa, Prueba de Tolerancia a la Glucosa Oral (PTGO), (dos determinaciones) (no incluye la glucosa que se administra) (incluye el valor de las dos tomas de muestras)</t>
  </si>
  <si>
    <t>Lactosa, curva de tolerancia, (mínimo cuatro determinaciones) (no incluye la lactosa que se administra) (incluye los valores de todas las tomas de muestras necesarias)</t>
  </si>
  <si>
    <t>Perfil Hepático (incluye tiempo de protrombina, bilirrubina total y conjugada, fosfatasas alcalinas totales, GGT, transaminasas GOT/AST y GPT/ALT)</t>
  </si>
  <si>
    <t>Ecografía obstétrica</t>
  </si>
  <si>
    <t>Leucinaminopeptidasa (LAP)</t>
  </si>
  <si>
    <t>Lipasa</t>
  </si>
  <si>
    <t>Lípidos totales (proc. aut.)</t>
  </si>
  <si>
    <t>Lipoproteínas, electroforesis de (incluye lípidos totales)</t>
  </si>
  <si>
    <t>Litio</t>
  </si>
  <si>
    <t>Magnesio</t>
  </si>
  <si>
    <t>Osmolalidad</t>
  </si>
  <si>
    <t>Perfil bioquímico (determinación automatizada de 12 parámetros)</t>
  </si>
  <si>
    <t>Proteínas fraccionadas albúmina/globulina (incluye código 03-02-060)</t>
  </si>
  <si>
    <t>Proteínas, electroforesis (incluye cód. 03-02-060)</t>
  </si>
  <si>
    <t>Transaminasas, oxalacética (GOT/AST), Pirúvica (GPT/ALT), c/u</t>
  </si>
  <si>
    <t>Triglicéridos (proc. aut.)</t>
  </si>
  <si>
    <t>Vitaminas A, B, C, D, E, etc., c/u</t>
  </si>
  <si>
    <t>Xilosa, prueba de absorción (no incluye la xilosa que se administra)</t>
  </si>
  <si>
    <t>Tinción de glicógeno o PAS</t>
  </si>
  <si>
    <t>Tinción de lípidos</t>
  </si>
  <si>
    <t>Colpocitograma</t>
  </si>
  <si>
    <t>Grupos menores. Tipificación o determinación de otros sistemas sanguíneos (Kell, Duffy, Kidd y otros) c/u.</t>
  </si>
  <si>
    <t>Von Willebrand, Ag de (factor VIII Ag.)</t>
  </si>
  <si>
    <t>Cofactor de Ristocetina</t>
  </si>
  <si>
    <t>Proteína C</t>
  </si>
  <si>
    <t>Proteína S</t>
  </si>
  <si>
    <t>Resistencia Proteína C</t>
  </si>
  <si>
    <t>Acetona cualitativa</t>
  </si>
  <si>
    <t>Acido cítrico</t>
  </si>
  <si>
    <t>Acido láctico</t>
  </si>
  <si>
    <t>Aldolasa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</si>
  <si>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</si>
  <si>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</si>
  <si>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</si>
  <si>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</si>
  <si>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</si>
  <si>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</si>
  <si>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 xml:space="preserve">Antígenos virales determ. de rotavirus, por cualquier técnica </t>
  </si>
  <si>
    <t xml:space="preserve">Antígenos virales determ. de virus sincicial, por cualquier técnica </t>
  </si>
  <si>
    <t>Reacción de seroneutralización para: virus polio, ECHO, Coxsakie, c/u</t>
  </si>
  <si>
    <t>Virus hepatitis A, Anticore</t>
  </si>
  <si>
    <t>Insercion Implante Anticonceptivo</t>
  </si>
  <si>
    <t>MINSAL - DEIS</t>
  </si>
  <si>
    <t>CÓDIGOS</t>
  </si>
  <si>
    <t>NOMBRE DE COMUNA</t>
  </si>
  <si>
    <t>DEPENDENCIA</t>
  </si>
  <si>
    <t>MES:</t>
  </si>
  <si>
    <t>AÑO:</t>
  </si>
  <si>
    <t>Director Servicio de Salud o Director Establecimiento</t>
  </si>
  <si>
    <t>ENERO</t>
  </si>
  <si>
    <t>Virus hepatitis B, antígeno E del (HBEAg)</t>
  </si>
  <si>
    <t>Depósito de complejos inmunes por inmunofluorescencia</t>
  </si>
  <si>
    <t>Depósito de complemento por inmunofluorescencia (C3, C4), c/u</t>
  </si>
  <si>
    <t>Depósito de fibrinógeno por inmunofluorescencia</t>
  </si>
  <si>
    <t>Orina, sedimento (proc. aut.)</t>
  </si>
  <si>
    <t>Proteínas de Bence-Jones prueba térmica</t>
  </si>
  <si>
    <t>Anaerobios (incluye cód. 03-06-008)</t>
  </si>
  <si>
    <t>Sacarosa, prueba de la</t>
  </si>
  <si>
    <t>Sangría, tiempo de (Ivy) (no incluye dispositivo asociado )</t>
  </si>
  <si>
    <t>MARÍTIMO</t>
  </si>
  <si>
    <t>AÉREO</t>
  </si>
  <si>
    <t>Absorción de autoanticuerpos del receptor</t>
  </si>
  <si>
    <t>Acido úrico cuantitativo</t>
  </si>
  <si>
    <t>Acido 5 hidroxiindolacético cuantitativo</t>
  </si>
  <si>
    <t>Aminoácidos (cualitativo) (excepto fenilalanina, PKU)</t>
  </si>
  <si>
    <t>Fosfatasas ácidas totales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</si>
  <si>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</si>
  <si>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</si>
  <si>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</si>
  <si>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</si>
  <si>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</si>
  <si>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</si>
  <si>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</si>
  <si>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</si>
  <si>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</si>
  <si>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</si>
  <si>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</si>
  <si>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Antígenos virales determ. de (adenovirus, citomegalovirus, herpes simple, rubéola, influenza y otros), (por cualquier técnica ej: inmunofluorescencia), c/u</t>
  </si>
  <si>
    <t>Hemorragias ocultas, (bencidina, guayaco o test de Weber y similares), cualquier método, c/muestra</t>
  </si>
  <si>
    <t>Fagocitosis: ingestión y digestión (killing) de levaduras por polimorfonucleares</t>
  </si>
  <si>
    <t>Fagocitosis: ingestión y digestión (killing) de bacterias por polimorfonucleares</t>
  </si>
  <si>
    <t xml:space="preserve">Intradermoreacción (PPD, histoplasmina, aspergilina, u otros, incluye el valor del antígeno y reacción de control), c/u. </t>
  </si>
  <si>
    <t>Linfocitos T "helper" (OKT4) o supresores (OKT8) con antisuero monoclonal, c/u</t>
  </si>
  <si>
    <t>Reacción cutánea 16 alergenos por escarificación (incluye el valor de los antígenos)</t>
  </si>
  <si>
    <t>Transformación linfoblástica a drogas, análisis de transformación espontanea con estimulo inespecífico y con diferentes concentraciones de la droga en 1000 células</t>
  </si>
  <si>
    <t>Identificación de clase de inmunoglobulinas de auto o alo cross match positivo</t>
  </si>
  <si>
    <t>Baciloscopía Ziehl-Neelsen por concentración de líquidos (orina u otros), c/u</t>
  </si>
  <si>
    <t>Urocultivo, recuento de colonias y antibiograma (cualquier técnica) (incluye toma de orina aséptica) (no incluye recolector pediátrico)</t>
  </si>
  <si>
    <t>Hongos Filamentosos</t>
  </si>
  <si>
    <t>Corriente (mínimo 10 fármacos) (en caso de urocultivo no corresponde su cobro; incluido en el valor 03-06-011)</t>
  </si>
  <si>
    <t>Estudio de sensibilidad por dilución (CIM) (mínimo 6 fármacos) (en caso de urocultivo, no corresponde su cobro; incluido en el valor código 03-06-011)</t>
  </si>
  <si>
    <t>Preparación de vacunas uni o polivalentes mantenidas en stock (mínimo 5 ampollas)</t>
  </si>
  <si>
    <t>Aspergilosis, candidiasis, histoplasmosis u otros hongos por inmunodiagnóstico c/u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</si>
  <si>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</si>
  <si>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</si>
  <si>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</si>
  <si>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</si>
  <si>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</si>
  <si>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Inmunoadherencia de leucocitos macrófagos</t>
  </si>
  <si>
    <t>LIF o MIF</t>
  </si>
  <si>
    <t>Linfocitos B (inmunofluorescencia)</t>
  </si>
  <si>
    <t>Treponema pallidum FTA - ABS, MHA-TP c/u</t>
  </si>
  <si>
    <t>V.D.R.L.</t>
  </si>
  <si>
    <t>Hospital de Campaña</t>
  </si>
  <si>
    <t>TIPO DE ESTABLECIMIENTO/ESTRATEGIA</t>
  </si>
  <si>
    <t>NOMBRE ESTABLECIMIENTO/ESTRATEGIA</t>
  </si>
  <si>
    <t>Consultorio General Urbano(CGU) con SAPU/SUR/SAR</t>
  </si>
  <si>
    <t>Consultorio General Urbano (CGU) - CESFAM con SAPU/SAR</t>
  </si>
  <si>
    <t>POR EDUCADORA DE PÁRVULO/DIFERENCIAL</t>
  </si>
  <si>
    <t>Cartridge para Troponina</t>
  </si>
  <si>
    <t>Cartridge Multiple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</si>
  <si>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</si>
  <si>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</si>
  <si>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</si>
  <si>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</si>
  <si>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</si>
  <si>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</si>
  <si>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</si>
  <si>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</si>
  <si>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</si>
  <si>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</si>
  <si>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</si>
  <si>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</si>
  <si>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</si>
  <si>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</si>
  <si>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</si>
  <si>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</si>
  <si>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</si>
  <si>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</si>
  <si>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</si>
  <si>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</si>
  <si>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</si>
  <si>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</si>
  <si>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</si>
  <si>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agujeros ópticos, ambos lados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</si>
  <si>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</si>
  <si>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</si>
  <si>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</si>
  <si>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globo ocular, estudio de cuerpo extraño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</si>
  <si>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</si>
  <si>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</si>
  <si>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</si>
  <si>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</si>
  <si>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</si>
  <si>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</si>
  <si>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</si>
  <si>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</si>
  <si>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</si>
  <si>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</si>
  <si>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</si>
  <si>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</si>
  <si>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</si>
  <si>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</si>
  <si>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</si>
  <si>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</si>
  <si>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</si>
  <si>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</si>
  <si>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</si>
  <si>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</si>
  <si>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</si>
  <si>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</si>
  <si>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</si>
  <si>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</si>
  <si>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</si>
  <si>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</si>
  <si>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</si>
  <si>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</si>
  <si>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</si>
  <si>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</si>
  <si>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</si>
  <si>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ocular, uno o ambos ojos.</t>
  </si>
  <si>
    <t>Ecografía testicular (uno o ambos) (Incluye Doppler)</t>
  </si>
  <si>
    <t>Ecografía tiroidea (Incluye Doppler)</t>
  </si>
  <si>
    <t>Ecografía vascular periférica, articular o de partes blandas</t>
  </si>
  <si>
    <t>0307011</t>
  </si>
  <si>
    <t>0307012</t>
  </si>
  <si>
    <t>0301001</t>
  </si>
  <si>
    <t>0302001</t>
  </si>
  <si>
    <t>Toma agudeza visual (ambos ojos)</t>
  </si>
  <si>
    <t>Lensometria</t>
  </si>
  <si>
    <t>0301002</t>
  </si>
  <si>
    <t>0301003</t>
  </si>
  <si>
    <t>0301004</t>
  </si>
  <si>
    <t>0301005</t>
  </si>
  <si>
    <t>0301006</t>
  </si>
  <si>
    <t>0301007</t>
  </si>
  <si>
    <t>0301008</t>
  </si>
  <si>
    <t>0301009</t>
  </si>
  <si>
    <t>0301010</t>
  </si>
  <si>
    <t>0301011</t>
  </si>
  <si>
    <t>0301012</t>
  </si>
  <si>
    <t>0301013</t>
  </si>
  <si>
    <t>0301014</t>
  </si>
  <si>
    <t>0301015</t>
  </si>
  <si>
    <t>0301016</t>
  </si>
  <si>
    <t>0301017</t>
  </si>
  <si>
    <t>0301020</t>
  </si>
  <si>
    <t>0301021</t>
  </si>
  <si>
    <t>0301022</t>
  </si>
  <si>
    <t>0301023</t>
  </si>
  <si>
    <t>0301024</t>
  </si>
  <si>
    <t>0301025</t>
  </si>
  <si>
    <t>0301026</t>
  </si>
  <si>
    <t>0301027</t>
  </si>
  <si>
    <t>0301028</t>
  </si>
  <si>
    <t>0301029</t>
  </si>
  <si>
    <t>0301030</t>
  </si>
  <si>
    <t>0301032</t>
  </si>
  <si>
    <t>0301033</t>
  </si>
  <si>
    <t>0301034</t>
  </si>
  <si>
    <t>0301035</t>
  </si>
  <si>
    <t>0301036</t>
  </si>
  <si>
    <t>0301038</t>
  </si>
  <si>
    <t>0301039</t>
  </si>
  <si>
    <t>0301040</t>
  </si>
  <si>
    <t>0301041</t>
  </si>
  <si>
    <t>0301042</t>
  </si>
  <si>
    <t>0301043</t>
  </si>
  <si>
    <t>0301044</t>
  </si>
  <si>
    <t>0301045</t>
  </si>
  <si>
    <t>0301046</t>
  </si>
  <si>
    <t>0301047</t>
  </si>
  <si>
    <t>0301048</t>
  </si>
  <si>
    <t>0301049</t>
  </si>
  <si>
    <t>0301050</t>
  </si>
  <si>
    <t>0301051</t>
  </si>
  <si>
    <t>0301052</t>
  </si>
  <si>
    <t>0301053</t>
  </si>
  <si>
    <t>0301054</t>
  </si>
  <si>
    <t>0301055</t>
  </si>
  <si>
    <t>0301056</t>
  </si>
  <si>
    <t>0301057</t>
  </si>
  <si>
    <t>0301058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</si>
  <si>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</si>
  <si>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</si>
  <si>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</si>
  <si>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</si>
  <si>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</si>
  <si>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</si>
  <si>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</si>
  <si>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</si>
  <si>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</si>
  <si>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</si>
  <si>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0301071</t>
  </si>
  <si>
    <t>0301072</t>
  </si>
  <si>
    <t>0301074</t>
  </si>
  <si>
    <t>0301075</t>
  </si>
  <si>
    <t>0301076</t>
  </si>
  <si>
    <t>0301077</t>
  </si>
  <si>
    <t>0301078</t>
  </si>
  <si>
    <t>0301079</t>
  </si>
  <si>
    <t>0301080</t>
  </si>
  <si>
    <t>0301081</t>
  </si>
  <si>
    <t>0301082</t>
  </si>
  <si>
    <t>0301083</t>
  </si>
  <si>
    <t>0301085</t>
  </si>
  <si>
    <t>0301086</t>
  </si>
  <si>
    <t>0301087</t>
  </si>
  <si>
    <t>0301088</t>
  </si>
  <si>
    <t>0301089</t>
  </si>
  <si>
    <t>0301090</t>
  </si>
  <si>
    <t>0301091</t>
  </si>
  <si>
    <t>0301092</t>
  </si>
  <si>
    <t>0301093</t>
  </si>
  <si>
    <t xml:space="preserve">Tiroglobulina                                                                                   </t>
  </si>
  <si>
    <t xml:space="preserve">Biopsia de piel y/o mucosa por curetaje o sección tangencial c/s electro x 1 sesion        </t>
  </si>
  <si>
    <t xml:space="preserve">Extirpacion de lesiones benignas por sec tangencial ,curetaje,y/o fulguracion hasta 15 lesiones   </t>
  </si>
  <si>
    <t>Autocontrol pacientes Diabetico insulino dependiente (D.I.D. mensual)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</si>
  <si>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</si>
  <si>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</si>
  <si>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</si>
  <si>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</si>
  <si>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</si>
  <si>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</si>
  <si>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</si>
  <si>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</si>
  <si>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</si>
  <si>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0106017</t>
  </si>
  <si>
    <t>0106020</t>
  </si>
  <si>
    <t>0106021</t>
  </si>
  <si>
    <t>0106022</t>
  </si>
  <si>
    <t>Extracción cuerpo extraño ojo</t>
  </si>
  <si>
    <t>Extracción cuerpo extraño otro lugar</t>
  </si>
  <si>
    <t>Lavado gástrico</t>
  </si>
  <si>
    <t>Lavado oído</t>
  </si>
  <si>
    <t>Técnicas reanimación cardiopulmonar básico</t>
  </si>
  <si>
    <t>Técnicas reanimación cardiopulmonar avanzado</t>
  </si>
  <si>
    <t>Aseo ocular</t>
  </si>
  <si>
    <t>Administración fleboclisis</t>
  </si>
  <si>
    <t>Curación compleja</t>
  </si>
  <si>
    <t>Administración oxigeno</t>
  </si>
  <si>
    <t>Aspiración secreciones</t>
  </si>
  <si>
    <t>INTERVENCIONES QUIRÚRGICAS</t>
  </si>
  <si>
    <t>Procedimiento para exploraciones radiologicas (incluye maniobra e inyeccion del medio de contraste)  BM18A  Revisar en BM Colocación valva</t>
  </si>
  <si>
    <t>Alcohol etílico</t>
  </si>
  <si>
    <t xml:space="preserve">Salicilemia cuantitativa        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</si>
  <si>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</si>
  <si>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</si>
  <si>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</si>
  <si>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 xml:space="preserve">Triyodotironina (T3)                                                               </t>
  </si>
  <si>
    <t xml:space="preserve">Bilirrubina                               </t>
  </si>
  <si>
    <t xml:space="preserve">Radiografía de oído, uno o ambos </t>
  </si>
  <si>
    <t xml:space="preserve">Radiografía de oído, uno o ambos (2 proy.) (2 exp.)                     </t>
  </si>
  <si>
    <t xml:space="preserve">Radiografía de oído, uno o ambos (3 proy.) (3 exp.)                    </t>
  </si>
  <si>
    <t xml:space="preserve">Planigrafía de oidos (68 exp.)                     </t>
  </si>
  <si>
    <t xml:space="preserve">Planigrafía silla turca, canal optico, cavidades perinasales, c/u (68 exp.)  </t>
  </si>
  <si>
    <t xml:space="preserve">Radiografía de silla turca frontal y lateral </t>
  </si>
  <si>
    <t xml:space="preserve">Planigrafía localizada (cervical, dorsal o lumbosacra) (68 exp.)              </t>
  </si>
  <si>
    <t xml:space="preserve">Planigrafía ósea frontal y/o lateral (6 exp.) </t>
  </si>
  <si>
    <t xml:space="preserve">Ecotomografía vascular periférica (bilateral), cervical (bilateral), abdominal o de otros órganos con doppler duplex                 </t>
  </si>
  <si>
    <t xml:space="preserve">Ecotomografía vascular periférica (bilateral), cervical (bilateral), abdominal o de otros órganos con doppler color                </t>
  </si>
  <si>
    <t xml:space="preserve">Lumbar c/s manometria c/s queckensted   </t>
  </si>
  <si>
    <t xml:space="preserve">Cuerpo extrano conjuntival y/o corneal en adultos                                 </t>
  </si>
  <si>
    <t xml:space="preserve">Campimetría computarizada, c/ojo (excluye UAPO)                            </t>
  </si>
  <si>
    <t xml:space="preserve">Campimetría computarizada, c/ojo (en UAPO)                                  </t>
  </si>
  <si>
    <t xml:space="preserve">Curetaje de lesiones virales o similares hasta 10 lesiones                         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</si>
  <si>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</si>
  <si>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 xml:space="preserve">Vaciamiento y curetaje quirurgico de lesiones quistica o abscesos                              </t>
  </si>
  <si>
    <t xml:space="preserve">Onisectomia total o parcial simple                                                                                      </t>
  </si>
  <si>
    <t xml:space="preserve">Cirugia reparadora ungueal por proceso inflamatorio                                                                 </t>
  </si>
  <si>
    <t xml:space="preserve">Curacion por medico, quemadura o similar menor al 5% superficie corporal en pabellon       </t>
  </si>
  <si>
    <t xml:space="preserve">Curacion por medico, quemadura o similar  5 a 10% superficie corporal en pabellon        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</si>
  <si>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</si>
  <si>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</si>
  <si>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Intubacion con sonda gastrica                                                                </t>
  </si>
  <si>
    <t xml:space="preserve">Vaciamiento manual de fecaloma                                                                   </t>
  </si>
  <si>
    <t xml:space="preserve">Gastroduodenoscopía (incluye esofagoscopía)                                                      </t>
  </si>
  <si>
    <t xml:space="preserve">Instilacion vesical (incluye colocacion de sonda) proc. Aut.                                      </t>
  </si>
  <si>
    <t xml:space="preserve">Vac. Vesical por sonda uretral, (proc. Aut.)                                                    </t>
  </si>
  <si>
    <t xml:space="preserve">Colocación o extracción de dispositivo intrauterino (no incluye el valor del dispositivo)                    </t>
  </si>
  <si>
    <t xml:space="preserve">Test de provocacion con ejercicio                                                                      </t>
  </si>
  <si>
    <t xml:space="preserve">Luxaciones de articulaciones menores (el resto)      </t>
  </si>
  <si>
    <t>0302002</t>
  </si>
  <si>
    <t>0302004</t>
  </si>
  <si>
    <t>0302005</t>
  </si>
  <si>
    <t>0302006</t>
  </si>
  <si>
    <t>0302007</t>
  </si>
  <si>
    <t>0302008</t>
  </si>
  <si>
    <t>0302009</t>
  </si>
  <si>
    <t>0302010</t>
  </si>
  <si>
    <t>0302070</t>
  </si>
  <si>
    <t>0302011</t>
  </si>
  <si>
    <t>0302012</t>
  </si>
  <si>
    <t>0302013</t>
  </si>
  <si>
    <t>0302014</t>
  </si>
  <si>
    <t>0302015</t>
  </si>
  <si>
    <t>0302016</t>
  </si>
  <si>
    <t>0302017</t>
  </si>
  <si>
    <t>0302018</t>
  </si>
  <si>
    <t>0302019</t>
  </si>
  <si>
    <t>0302020</t>
  </si>
  <si>
    <t>0302067</t>
  </si>
  <si>
    <t>0302068</t>
  </si>
  <si>
    <t>0302021</t>
  </si>
  <si>
    <t>0302022</t>
  </si>
  <si>
    <t>0302023</t>
  </si>
  <si>
    <t>0302024</t>
  </si>
  <si>
    <t>0302025</t>
  </si>
  <si>
    <t>0302026</t>
  </si>
  <si>
    <t>0302028</t>
  </si>
  <si>
    <t>0302029</t>
  </si>
  <si>
    <t>0302030</t>
  </si>
  <si>
    <t>0302031</t>
  </si>
  <si>
    <t>0302032</t>
  </si>
  <si>
    <t>0302033</t>
  </si>
  <si>
    <t>0302034</t>
  </si>
  <si>
    <t>0302035</t>
  </si>
  <si>
    <t>0302036</t>
  </si>
  <si>
    <t>0302037</t>
  </si>
  <si>
    <t>0302038</t>
  </si>
  <si>
    <t>0302039</t>
  </si>
  <si>
    <t>0302040</t>
  </si>
  <si>
    <t>0302041</t>
  </si>
  <si>
    <t>0302042</t>
  </si>
  <si>
    <t>0302043</t>
  </si>
  <si>
    <t>0302044</t>
  </si>
  <si>
    <t>0302045</t>
  </si>
  <si>
    <t>0302046</t>
  </si>
  <si>
    <t>0302047</t>
  </si>
  <si>
    <t>0302048</t>
  </si>
  <si>
    <t>0302050</t>
  </si>
  <si>
    <t>0302051</t>
  </si>
  <si>
    <t>0302052</t>
  </si>
  <si>
    <t>0302053</t>
  </si>
  <si>
    <t>0302069</t>
  </si>
  <si>
    <t>0302054</t>
  </si>
  <si>
    <t>0302055</t>
  </si>
  <si>
    <t>0302056</t>
  </si>
  <si>
    <t>0302057</t>
  </si>
  <si>
    <t>0302058</t>
  </si>
  <si>
    <t>0302075</t>
  </si>
  <si>
    <t>0302059</t>
  </si>
  <si>
    <t>0302060</t>
  </si>
  <si>
    <t>0302061</t>
  </si>
  <si>
    <t>0302062</t>
  </si>
  <si>
    <t>0302076</t>
  </si>
  <si>
    <t>0302063</t>
  </si>
  <si>
    <t>0302064</t>
  </si>
  <si>
    <t>0302065</t>
  </si>
  <si>
    <t>0302066</t>
  </si>
  <si>
    <t>0303024</t>
  </si>
  <si>
    <t>0303025</t>
  </si>
  <si>
    <t>0303026</t>
  </si>
  <si>
    <t>0303027</t>
  </si>
  <si>
    <t>0303028</t>
  </si>
  <si>
    <t>0305001</t>
  </si>
  <si>
    <t>0305002</t>
  </si>
  <si>
    <t>0305003</t>
  </si>
  <si>
    <t>0305004</t>
  </si>
  <si>
    <t>0305005</t>
  </si>
  <si>
    <t>0305006</t>
  </si>
  <si>
    <t>0305007</t>
  </si>
  <si>
    <t>0305008</t>
  </si>
  <si>
    <t>0305009</t>
  </si>
  <si>
    <t>0305070</t>
  </si>
  <si>
    <t>0305170</t>
  </si>
  <si>
    <t>0305010</t>
  </si>
  <si>
    <t>0305011</t>
  </si>
  <si>
    <t>0305012</t>
  </si>
  <si>
    <t>0305013</t>
  </si>
  <si>
    <t>0305014</t>
  </si>
  <si>
    <t>0305015</t>
  </si>
  <si>
    <t>0305016</t>
  </si>
  <si>
    <t>0305017</t>
  </si>
  <si>
    <t>0305018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</si>
  <si>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</si>
  <si>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</si>
  <si>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</si>
  <si>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</si>
  <si>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</si>
  <si>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</si>
  <si>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</si>
  <si>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</si>
  <si>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</si>
  <si>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</si>
  <si>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0305034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</si>
  <si>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</si>
  <si>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</si>
  <si>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</si>
  <si>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</si>
  <si>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</si>
  <si>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</si>
  <si>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</si>
  <si>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</si>
  <si>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0305043</t>
  </si>
  <si>
    <t>0305044</t>
  </si>
  <si>
    <t>0305045</t>
  </si>
  <si>
    <t>0305047</t>
  </si>
  <si>
    <t>0305048</t>
  </si>
  <si>
    <t>0305049</t>
  </si>
  <si>
    <t>0305051</t>
  </si>
  <si>
    <t>0305052</t>
  </si>
  <si>
    <t>0305053</t>
  </si>
  <si>
    <t>0305054</t>
  </si>
  <si>
    <t>0305056</t>
  </si>
  <si>
    <t>0305057</t>
  </si>
  <si>
    <t>0305058</t>
  </si>
  <si>
    <t>0305059</t>
  </si>
  <si>
    <t>0305060</t>
  </si>
  <si>
    <t>0305061</t>
  </si>
  <si>
    <t>0305062</t>
  </si>
  <si>
    <t>0305063</t>
  </si>
  <si>
    <t>0306001</t>
  </si>
  <si>
    <t>0306002</t>
  </si>
  <si>
    <t>0306004</t>
  </si>
  <si>
    <t>0306005</t>
  </si>
  <si>
    <t>0306006</t>
  </si>
  <si>
    <t>0306007</t>
  </si>
  <si>
    <t>0306008</t>
  </si>
  <si>
    <t>0306009</t>
  </si>
  <si>
    <t>0306010</t>
  </si>
  <si>
    <t>0306011</t>
  </si>
  <si>
    <t>0306012</t>
  </si>
  <si>
    <t>0306013</t>
  </si>
  <si>
    <t>0306014</t>
  </si>
  <si>
    <t>0306015</t>
  </si>
  <si>
    <t>0306016</t>
  </si>
  <si>
    <t>0306017</t>
  </si>
  <si>
    <t>0306117</t>
  </si>
  <si>
    <t>0306018</t>
  </si>
  <si>
    <t>0306019</t>
  </si>
  <si>
    <t>0306020</t>
  </si>
  <si>
    <t>0306021</t>
  </si>
  <si>
    <t>0306022</t>
  </si>
  <si>
    <t>0306023</t>
  </si>
  <si>
    <t>0306024</t>
  </si>
  <si>
    <t>0306025</t>
  </si>
  <si>
    <t>0306026</t>
  </si>
  <si>
    <t>0306027</t>
  </si>
  <si>
    <t>0306028</t>
  </si>
  <si>
    <t>0306029</t>
  </si>
  <si>
    <t>0306030</t>
  </si>
  <si>
    <t>0306031</t>
  </si>
  <si>
    <t>0306032</t>
  </si>
  <si>
    <t>0306033</t>
  </si>
  <si>
    <t>0306034</t>
  </si>
  <si>
    <t>0306036</t>
  </si>
  <si>
    <t>0306037</t>
  </si>
  <si>
    <t>0306039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</si>
  <si>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</si>
  <si>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</si>
  <si>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</si>
  <si>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</si>
  <si>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</si>
  <si>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</si>
  <si>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</si>
  <si>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</si>
  <si>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</si>
  <si>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</si>
  <si>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</si>
  <si>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</si>
  <si>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</si>
  <si>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</si>
  <si>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0306057</t>
  </si>
  <si>
    <t>0306058</t>
  </si>
  <si>
    <t>0306059</t>
  </si>
  <si>
    <t>0306061</t>
  </si>
  <si>
    <t>0306062</t>
  </si>
  <si>
    <t>0306063</t>
  </si>
  <si>
    <t>0306064</t>
  </si>
  <si>
    <t>0306065</t>
  </si>
  <si>
    <t>0306066</t>
  </si>
  <si>
    <t>0306067</t>
  </si>
  <si>
    <t>0306068</t>
  </si>
  <si>
    <t>0306069</t>
  </si>
  <si>
    <t>0306169</t>
  </si>
  <si>
    <t>0306070</t>
  </si>
  <si>
    <t>0306170</t>
  </si>
  <si>
    <t>0306270</t>
  </si>
  <si>
    <t>0306072</t>
  </si>
  <si>
    <t>0306073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</si>
  <si>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</si>
  <si>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</si>
  <si>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</si>
  <si>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</si>
  <si>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</si>
  <si>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</si>
  <si>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</si>
  <si>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</si>
  <si>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0308001</t>
  </si>
  <si>
    <t>0308002</t>
  </si>
  <si>
    <t>0308003</t>
  </si>
  <si>
    <t>0308004</t>
  </si>
  <si>
    <t>0308005</t>
  </si>
  <si>
    <t>0308006</t>
  </si>
  <si>
    <t>0308007</t>
  </si>
  <si>
    <t>0308008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</si>
  <si>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</si>
  <si>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</si>
  <si>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</si>
  <si>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</si>
  <si>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</si>
  <si>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</si>
  <si>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</si>
  <si>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</si>
  <si>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</si>
  <si>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0308018</t>
  </si>
  <si>
    <t>0308019</t>
  </si>
  <si>
    <t>0308020</t>
  </si>
  <si>
    <t>0308021</t>
  </si>
  <si>
    <t>0308022</t>
  </si>
  <si>
    <t>0308023</t>
  </si>
  <si>
    <t>0308024</t>
  </si>
  <si>
    <t>0308025</t>
  </si>
  <si>
    <t>0308026</t>
  </si>
  <si>
    <t>0308027</t>
  </si>
  <si>
    <t>0308028</t>
  </si>
  <si>
    <t>0308029</t>
  </si>
  <si>
    <t>0308030</t>
  </si>
  <si>
    <t>0308031</t>
  </si>
  <si>
    <t>0308032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</si>
  <si>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</si>
  <si>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</si>
  <si>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</si>
  <si>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</si>
  <si>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</si>
  <si>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</si>
  <si>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</si>
  <si>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</si>
  <si>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</si>
  <si>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0308042</t>
  </si>
  <si>
    <t>0308043</t>
  </si>
  <si>
    <t>0308044</t>
  </si>
  <si>
    <t>0309001</t>
  </si>
  <si>
    <t>0309002</t>
  </si>
  <si>
    <t>0309003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</si>
  <si>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</si>
  <si>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</si>
  <si>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</si>
  <si>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</si>
  <si>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</si>
  <si>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</si>
  <si>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</si>
  <si>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</si>
  <si>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</si>
  <si>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</si>
  <si>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</si>
  <si>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0309040</t>
  </si>
  <si>
    <t>0309015</t>
  </si>
  <si>
    <t>0309016</t>
  </si>
  <si>
    <t>0309035</t>
  </si>
  <si>
    <t>0309017</t>
  </si>
  <si>
    <t>0309018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</si>
  <si>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</si>
  <si>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</si>
  <si>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</si>
  <si>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</si>
  <si>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</si>
  <si>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</si>
  <si>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</si>
  <si>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</si>
  <si>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</si>
  <si>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</si>
  <si>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0401001</t>
  </si>
  <si>
    <t>0401002</t>
  </si>
  <si>
    <t>0401003</t>
  </si>
  <si>
    <t>0401004</t>
  </si>
  <si>
    <t>0401005</t>
  </si>
  <si>
    <t>0401006</t>
  </si>
  <si>
    <t>0401007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</si>
  <si>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</si>
  <si>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</si>
  <si>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</si>
  <si>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</si>
  <si>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</si>
  <si>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</si>
  <si>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</si>
  <si>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</si>
  <si>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</si>
  <si>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</si>
  <si>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</si>
  <si>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0401016</t>
  </si>
  <si>
    <t>0401017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</si>
  <si>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</si>
  <si>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</si>
  <si>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</si>
  <si>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</si>
  <si>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</si>
  <si>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</si>
  <si>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</si>
  <si>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</si>
  <si>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</si>
  <si>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</si>
  <si>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0401030</t>
  </si>
  <si>
    <t>0401031</t>
  </si>
  <si>
    <t>0401032</t>
  </si>
  <si>
    <t>0401033</t>
  </si>
  <si>
    <t>0401034</t>
  </si>
  <si>
    <t>0401035</t>
  </si>
  <si>
    <t>0401036</t>
  </si>
  <si>
    <t>0401037</t>
  </si>
  <si>
    <t>0401038</t>
  </si>
  <si>
    <t>0401039</t>
  </si>
  <si>
    <t>0401040</t>
  </si>
  <si>
    <t>0401041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</si>
  <si>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</si>
  <si>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</si>
  <si>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</si>
  <si>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</si>
  <si>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</si>
  <si>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</si>
  <si>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</si>
  <si>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</si>
  <si>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</si>
  <si>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</si>
  <si>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</si>
  <si>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</si>
  <si>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</si>
  <si>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</si>
  <si>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</si>
  <si>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</si>
  <si>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</si>
  <si>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</si>
  <si>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</si>
  <si>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0401061</t>
  </si>
  <si>
    <t>0401062</t>
  </si>
  <si>
    <t>0401063</t>
  </si>
  <si>
    <t>0401064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</si>
  <si>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</si>
  <si>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</si>
  <si>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</si>
  <si>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</si>
  <si>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</si>
  <si>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</si>
  <si>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</si>
  <si>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</si>
  <si>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</si>
  <si>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</si>
  <si>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</si>
  <si>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</si>
  <si>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</si>
  <si>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</si>
  <si>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</si>
  <si>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0404018</t>
  </si>
  <si>
    <t>0404019</t>
  </si>
  <si>
    <t xml:space="preserve">Planigrafías laringe  (4 EXP.)                     </t>
  </si>
  <si>
    <t xml:space="preserve">Tórax, proyección complementaria de corazón (oblicuas u otras) (1 exp.) c/u       </t>
  </si>
  <si>
    <t xml:space="preserve">Trompa de eustaquio, insuflacion instrumental (proc. Aut.) en adultos                                                                             </t>
  </si>
  <si>
    <t xml:space="preserve">Trompa de eustaquio, insuflacion instrumental (proc. Aut.) en ninos                                                                                     </t>
  </si>
  <si>
    <t xml:space="preserve">Cuerpo extraño en fosas nasales, extraccion en adultos        </t>
  </si>
  <si>
    <t xml:space="preserve">Cuerpo extraño en fosas nasales, extraccion en niños        </t>
  </si>
  <si>
    <t xml:space="preserve">cuantificacion de lagrimacion (test de   schirmer),  uno o                  </t>
  </si>
  <si>
    <t xml:space="preserve">curva de tension aplanatica (por cada dia), c/ojo                                </t>
  </si>
  <si>
    <t xml:space="preserve">diploscopia cuantitativa, ambos ojos                                                      </t>
  </si>
  <si>
    <t xml:space="preserve">exploracion sensoriomotora: estrabismo, estudio completo ,               </t>
  </si>
  <si>
    <t xml:space="preserve">retinografia, ambos ojos                                                                           </t>
  </si>
  <si>
    <t xml:space="preserve">tonometria ocular, cualquier tecnica, c/ojo                                            </t>
  </si>
  <si>
    <t xml:space="preserve">tratamiento ortoptico y/ o pleoptico (por sesion) ,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</si>
  <si>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</si>
  <si>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</si>
  <si>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</si>
  <si>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</si>
  <si>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Colangiografía medica con planigrafía (6 exp.)        </t>
  </si>
  <si>
    <t xml:space="preserve">Colecistografía c/s seriografía (34 exp.)                </t>
  </si>
  <si>
    <t>Procedimientos de podología</t>
  </si>
  <si>
    <t>Total</t>
  </si>
  <si>
    <t>Taponamiento nasal anterior (proc. aut.)</t>
  </si>
  <si>
    <t>Taponamiento nasal posterior</t>
  </si>
  <si>
    <t>0306038</t>
  </si>
  <si>
    <t>Osmolalidad en sangre</t>
  </si>
  <si>
    <t>Administración inyecciones</t>
  </si>
  <si>
    <t>Instalación sonda</t>
  </si>
  <si>
    <t>SECCIÓN A: EXÁMENES DE DIAGNOSTICO</t>
  </si>
  <si>
    <t>EXÁMENES</t>
  </si>
  <si>
    <t>SAPU/SAR/SUR</t>
  </si>
  <si>
    <t>TOTAL EXÁMENES LABORATORIO</t>
  </si>
  <si>
    <t>HEMATOLÓGICOS</t>
  </si>
  <si>
    <t>BIOQUÍMICOS</t>
  </si>
  <si>
    <t>GENÉTICA</t>
  </si>
  <si>
    <t>INMUNOLÓGICOS</t>
  </si>
  <si>
    <t>MICROBIOLÓGICOS</t>
  </si>
  <si>
    <t>b)   PARÁSITOS</t>
  </si>
  <si>
    <t>PROCEDIMIENTO O DETERMINACIÓN DIRECTA C/PACIENTE</t>
  </si>
  <si>
    <t>TOTAL EXÁMENES IMAGENOLOGIA</t>
  </si>
  <si>
    <t>a)</t>
  </si>
  <si>
    <t>EX. RADIOLÓGICOS SIMPLES</t>
  </si>
  <si>
    <t>SECCIÓN B:  PROCEDIMIENTO DE APOYO CLÍNICO Y TERAPÉUTICO</t>
  </si>
  <si>
    <t>PROC. DE OFTALMOLOGÍA</t>
  </si>
  <si>
    <t xml:space="preserve">PROC. DE OTORRINOLARINGOLOGÍA </t>
  </si>
  <si>
    <t>PROC. DE NEUMOLOGÍA</t>
  </si>
  <si>
    <t>PROC. DE DERMATOLOGÍA</t>
  </si>
  <si>
    <t>PROC. DE CARDIOLOGÍA</t>
  </si>
  <si>
    <t>PROC. DE GASTROENTEROLOGÍA</t>
  </si>
  <si>
    <t>PROC. DE UROLOGÍA</t>
  </si>
  <si>
    <t>PROC. ORTOPEDIA Y TRAUMATOLOGÍA</t>
  </si>
  <si>
    <t>SECCIÓN C:  INTERVENCIONES QUIRÚRGICAS MENORES</t>
  </si>
  <si>
    <t>TOTAL INTERVENCIONES QUIRÚRGICAS MENORES (SUB-GRUPO TEGUMENTOS)</t>
  </si>
  <si>
    <t>15 Y + AÑOS</t>
  </si>
  <si>
    <t>SAPU/SAR</t>
  </si>
  <si>
    <t>SECCIÓN E:  MISCELÁNEOS</t>
  </si>
  <si>
    <t>MISCELÁNEOS</t>
  </si>
  <si>
    <t>CURACIÓN SIMPLE AMBULATORIA</t>
  </si>
  <si>
    <t>Pielografía de eliminación con control minutado (10 exp.)</t>
  </si>
  <si>
    <t>0401026</t>
  </si>
  <si>
    <t>OXIGENOTERAPIA A DOMICILIO</t>
  </si>
  <si>
    <t>OTROS PROCEDIMIENTOS</t>
  </si>
  <si>
    <t>Toma de muestra de sangre venosa en adultos</t>
  </si>
  <si>
    <t>Toma de muestra de sangre venosa en niños y lactantes</t>
  </si>
  <si>
    <t>EXÁMENES Y/O PROCEDIMIENTO</t>
  </si>
  <si>
    <t>Autorrefractomia</t>
  </si>
  <si>
    <t>Paquimetria Ultrasónica</t>
  </si>
  <si>
    <t>Paquimetria óptica</t>
  </si>
  <si>
    <t>Tomografía coherencia óptica</t>
  </si>
  <si>
    <t>Inyeccion intravitrea avastin</t>
  </si>
  <si>
    <t>Insercion Pellets subcutáneo</t>
  </si>
  <si>
    <t xml:space="preserve">Hemoglocotest instantaneo </t>
  </si>
  <si>
    <t>Radiografía de pelvis, cadera o coxofemoral de 1er screening  (entre 3 -6 meses)</t>
  </si>
  <si>
    <t>Reacción intradérmica (incluye el valor y la aplicación del antígeno y del control y examen de las reacciones inmediatas y retardadas, cada antígeno) (bachmann, distomatosis u otras)</t>
  </si>
  <si>
    <t>PROCEDIMIENTOS DE PODOLOGIA</t>
  </si>
  <si>
    <t>TIPO DE ACCION</t>
  </si>
  <si>
    <t xml:space="preserve">TOTAL        </t>
  </si>
  <si>
    <t>REM-18A  -  LIBRO DE PRESTACIONES DE APOYO DIAGNOSTICO y TERAPÉUTICO
(USO EXCLUSIVO DE ESTABLECIMIENTOS MUNICIPALES)</t>
  </si>
  <si>
    <t>TOTAL EXÁMENES</t>
  </si>
  <si>
    <t>EXÁMENES RADIOLÓGICOS</t>
  </si>
  <si>
    <t>SECCIÓN B: PROCEDIMIENTOS APOYO CLÍNICO Y TERAPÉUTICO</t>
  </si>
  <si>
    <t>NEUROLOGÍA</t>
  </si>
  <si>
    <t>OFTALMOLOGÍA</t>
  </si>
  <si>
    <t>OTORRINOLARINGOLOGÍA</t>
  </si>
  <si>
    <t>DERMATOLOGÍA Y TEGUMENTOS</t>
  </si>
  <si>
    <t>CARDIOLOGÍA</t>
  </si>
  <si>
    <t>NEUMOLOGÍA</t>
  </si>
  <si>
    <t>GASTROENTEROLOGÍA</t>
  </si>
  <si>
    <t>UROLOGÍA</t>
  </si>
  <si>
    <t>GINECOLOGÍA</t>
  </si>
  <si>
    <t>ORTOPEDIA Y TRAUMATOLOGÍA</t>
  </si>
  <si>
    <t xml:space="preserve"> SECCIÓN C: INTERVENCIONES QUIRÚRGICAS MENORES</t>
  </si>
  <si>
    <t>SECCIÓN D: MISCELÁNEOS</t>
  </si>
  <si>
    <t>SECCIÓN E: OTROS EXÁMENES Y PROCEDIMIENTOS  DE APOYO CLÍNICO Y TERAPEUTICO (SIN CÓDIGO EN ARANCEL)</t>
  </si>
  <si>
    <t>SECCIÓN G : OTRAS ATENCIONES A PACIENTES AMBULATORIOS</t>
  </si>
  <si>
    <t>SECCIÓN H: OTROS TRASLADOS DE PACIENTES</t>
  </si>
  <si>
    <t>SERIE BM ESTABLECIMIENTOS AREA MUNICIPAL</t>
  </si>
  <si>
    <t>Electrocardiograma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</si>
  <si>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</si>
  <si>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Monitoreo continuo de presión arterial</t>
  </si>
  <si>
    <t>1701001</t>
  </si>
  <si>
    <t>1701006</t>
  </si>
  <si>
    <t>1701009</t>
  </si>
  <si>
    <t xml:space="preserve">Aerosolterapia (Nebulización)    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</si>
  <si>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</si>
  <si>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</si>
  <si>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</si>
  <si>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</si>
  <si>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prevíamente</t>
  </si>
  <si>
    <t>Tumores vasculares profundos cara, cuero cabelludo, cuello, genitales</t>
  </si>
  <si>
    <t>Tumores vasculares profundos resto del cuerpo</t>
  </si>
  <si>
    <t>Herida cortante o contusa complicada, reparación y sutura (más de 5 cm)</t>
  </si>
  <si>
    <t xml:space="preserve">Resto del cuerpo: extirpación de lesión benigna subepidérmica, incluye tumor sólido, quiste epidérmico y lipoma por lesión </t>
  </si>
  <si>
    <t xml:space="preserve">Cabeza, cuello, genitales: extirpación de lesión benigna subepidérmica, incluye tumor sólido, quiste epidérmico y lipoma por lesión </t>
  </si>
  <si>
    <t>Correccion quirurgica de defecto congenito o por tumor ungueal</t>
  </si>
  <si>
    <t>Curacion por medico, quemadura o similar  mayor  al 10% superficie corporal en pabellon</t>
  </si>
  <si>
    <t>Acido úrico, en sangre</t>
  </si>
  <si>
    <t>Amilasa, en sangre</t>
  </si>
  <si>
    <t>Aminoácidos, cualitativo en sangre</t>
  </si>
  <si>
    <t>Calcio en sangre</t>
  </si>
  <si>
    <t>Creatinina en sangre</t>
  </si>
  <si>
    <t>Fósforo (fosfatos) en sangre</t>
  </si>
  <si>
    <t>Glucosa en sangre</t>
  </si>
  <si>
    <t>Nitrógeno ureico y/o úrea en sangre</t>
  </si>
  <si>
    <t>Proteínas totales o albúminas, c/u en sangre</t>
  </si>
  <si>
    <t>Cultivo para Campylobacter, Yersinia, Vibrio, c/u</t>
  </si>
  <si>
    <t>Cultivo para Levaduras</t>
  </si>
  <si>
    <t>Cultivo para Legionella</t>
  </si>
  <si>
    <t>Glucosa en exudados secreciones y otros liquidos</t>
  </si>
  <si>
    <t>Amilasa cuantitativa en orina</t>
  </si>
  <si>
    <t>Calcio cuantitativo en orina</t>
  </si>
  <si>
    <t>Creatinina cuantitativa en orina</t>
  </si>
  <si>
    <t>Electrolitos (sodio, potasio, cloro) c/u en orina</t>
  </si>
  <si>
    <t>Fósforo cuantitativo en orina</t>
  </si>
  <si>
    <t>Glucosa (cuantitativo) en orina</t>
  </si>
  <si>
    <t>Hidroxiprolina en orina</t>
  </si>
  <si>
    <t>Nitrógeno ureico o urea en orina (cuantitativo)</t>
  </si>
  <si>
    <t>Proteína (cuantitativa) en orina</t>
  </si>
  <si>
    <t>Implantes Subcutáneos, instalación o retiro</t>
  </si>
  <si>
    <t xml:space="preserve"> </t>
  </si>
  <si>
    <t xml:space="preserve">SERVICIO DE SALUD </t>
  </si>
  <si>
    <t>TIPO DE EXÁMEN</t>
  </si>
  <si>
    <t xml:space="preserve">TOTAL        </t>
  </si>
  <si>
    <t>Por grupos etarios</t>
  </si>
  <si>
    <t>POR COMPRA DE SERVICIO</t>
  </si>
  <si>
    <t>&gt; 15-64 años</t>
  </si>
  <si>
    <t>0306082: Reacción de Polimerasa en Cadena (P.C.R.), virus Influenza, virus Herpes, citomegalovirus, hepatitis C, mycobacteria TBC, SARS CoV -2 c/u (incluye toma muestra hisopado nasofaríngeo).</t>
  </si>
  <si>
    <t>&lt; 15 años</t>
  </si>
  <si>
    <t>Test rápido para detección de anticuerpos CoVID-19</t>
  </si>
  <si>
    <t xml:space="preserve">Informados </t>
  </si>
  <si>
    <t>Positivo</t>
  </si>
  <si>
    <t>OnSite COVID-19 IgG/IgM Rapid Test</t>
  </si>
  <si>
    <t>LUMIRATEK COVID-19 (IgG / IgM)</t>
  </si>
  <si>
    <t>VivaDiag™ COVID19 IgM/IgG Rapid Test</t>
  </si>
  <si>
    <t>Smart Test Covid19</t>
  </si>
  <si>
    <t>Cellex qSARS-CoV2 IgG/IgM Cassette Rapid Test kit</t>
  </si>
  <si>
    <t>CORONAVÍRUS IgG/IgM (COVID19)</t>
  </si>
  <si>
    <t>COVID-19 IgG/IgM ECO Teste</t>
  </si>
  <si>
    <t>Anti COVID-19 IgG/IgM Rapid Test</t>
  </si>
  <si>
    <t>DPP® COVID-19 IgM/IgG System</t>
  </si>
  <si>
    <t>Família Teste Rápido em Cassete 2019-nCoV IgG/IgM</t>
  </si>
  <si>
    <t>Smart Test Covid19 Vyttra</t>
  </si>
  <si>
    <t>Lo desconoce</t>
  </si>
  <si>
    <t xml:space="preserve">SECCIÓN I: EXAMENES PESQUISA COVID-19 </t>
  </si>
  <si>
    <t>65 y más años</t>
  </si>
  <si>
    <t>SECCIÓN J: EXAMENES TEST RAPIDOS COVID-19</t>
  </si>
  <si>
    <t>Negativo</t>
  </si>
  <si>
    <t>0303015</t>
  </si>
  <si>
    <t>Hormona folículo estimulante (FSH)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</si>
  <si>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</si>
  <si>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</si>
  <si>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</si>
  <si>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Ecografía de seguimiento DIU (Regulación de la Fertilidad)</t>
  </si>
  <si>
    <t>Ecografía Transvaginal (control de Climaterio y Ginecológico)</t>
  </si>
  <si>
    <t>Total Ecografías Obstétricas por profesional</t>
  </si>
  <si>
    <t>SAMU</t>
  </si>
  <si>
    <t>Centro Oncologico</t>
  </si>
  <si>
    <t>Consultorio General Rural (CGR) con SAPU/SAR/SUR</t>
  </si>
  <si>
    <t>Consultorio General Rural (CGR) - CESFAM con SAPU/SAR/SUR</t>
  </si>
  <si>
    <t>URGENCIA SAPU/SAR/SUR</t>
  </si>
  <si>
    <t xml:space="preserve">SECCIÓN F: PRESCRIPCIONES ADMINISTRADAS EN URGENCIA </t>
  </si>
  <si>
    <t>Médico/a</t>
  </si>
  <si>
    <t>Matrón/a</t>
  </si>
  <si>
    <t>Ecografías Obstétrica Primer Trimestre (&lt;11 semanas)</t>
  </si>
  <si>
    <t xml:space="preserve"> Ecotomografías</t>
  </si>
  <si>
    <t xml:space="preserve"> Ecotomografías abdominal </t>
  </si>
  <si>
    <t>CURACION COMPLEJA</t>
  </si>
  <si>
    <t>Resto Establecimientos APS</t>
  </si>
  <si>
    <t>Compra de Servicios</t>
  </si>
  <si>
    <t>Funcionario</t>
  </si>
  <si>
    <t>Médico</t>
  </si>
  <si>
    <t>Otro</t>
  </si>
  <si>
    <t>Compras de Servicios</t>
  </si>
  <si>
    <t xml:space="preserve">Flujometría Basal </t>
  </si>
  <si>
    <t xml:space="preserve">Flujometría Post BD </t>
  </si>
  <si>
    <t xml:space="preserve">Pimometría </t>
  </si>
  <si>
    <t xml:space="preserve">Test de provocación con ejercicio </t>
  </si>
  <si>
    <t xml:space="preserve">Test de Marcha 6 minutos </t>
  </si>
  <si>
    <t xml:space="preserve">Sesiones de Kinesioterapia Respiratoria </t>
  </si>
  <si>
    <t xml:space="preserve">Toma de muestra Secreción Mucosa/Bronquial </t>
  </si>
  <si>
    <t>OTRA INSTITUCION (Delegado)</t>
  </si>
  <si>
    <t>Centros de Diagnóstico Terapeutico (CDT)</t>
  </si>
  <si>
    <t>Centro de Salud Familiar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</si>
  <si>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</si>
  <si>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</si>
  <si>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</si>
  <si>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</si>
  <si>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</si>
  <si>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</si>
  <si>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</si>
  <si>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</si>
  <si>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Laboratorio Clínico o Dental</t>
  </si>
  <si>
    <t>Servicio de Atención Primaria de Urgencia Dental (SAPUDENT)</t>
  </si>
  <si>
    <t>Centro de Rehabilitación (CR)</t>
  </si>
  <si>
    <t>Centro de salud Urbano (CSU)</t>
  </si>
  <si>
    <t xml:space="preserve">Total de ecografías obstetricas y ginecologicas </t>
  </si>
  <si>
    <t>Curación avanzada por UV</t>
  </si>
  <si>
    <t>SECCIÓN D : INTERVENCIONES QUIRÚRGICAS MENORES, POR EDAD</t>
  </si>
  <si>
    <t xml:space="preserve">Planigrafia localizada (incluye mínimo 6 cortes) (6 exp.)     </t>
  </si>
  <si>
    <t xml:space="preserve">Estudio radiológico de corazón (incluye fluoroscopía, telerradiografías frontal y lateral con esofagograma) </t>
  </si>
  <si>
    <t xml:space="preserve">Exploracion vitreorretinal, ambos ojos                                                       </t>
  </si>
  <si>
    <t>0106005</t>
  </si>
  <si>
    <t>CURACION AVANZADA UV</t>
  </si>
  <si>
    <t>SANGRE BIOQUÍMICO</t>
  </si>
  <si>
    <t>SANGRE HEMATOLOGÍA</t>
  </si>
  <si>
    <t xml:space="preserve"> EXÁMENES HORMONALES</t>
  </si>
  <si>
    <t>EXÁMENES DE DEPOSICIONES, EXUDADOS, SECRESIONES Y OTROS LÍQUIDOS</t>
  </si>
  <si>
    <t>EXÁMENES DE ORINA</t>
  </si>
  <si>
    <t xml:space="preserve">PROC. DE NEUROLOGÍA </t>
  </si>
  <si>
    <t>PROC. GINECOLOGÍA</t>
  </si>
  <si>
    <t>Monitoreo Ambulatorio de Presión Arterial (procedimiento finalizado)</t>
  </si>
  <si>
    <t>REM-B18.   ACTIVIDADES DE APOYO DIAGNOSTICO Y TERAPEUTICO
     (USO EXCLUSIVO DE ESTABLECIMIENTOS MUNICIPALES)</t>
  </si>
  <si>
    <t>AUTOCONTROL PERSONAS CON DIABETES INSULINO DEPENDIENTE (D.I.D. MENSUAL)</t>
  </si>
  <si>
    <t>Versión 1.3 ABRIL 2023</t>
  </si>
  <si>
    <t>RESTO ESTABLECIMIENTOS APS</t>
  </si>
  <si>
    <t>18400400</t>
  </si>
  <si>
    <t>18020200</t>
  </si>
  <si>
    <t>18020300</t>
  </si>
  <si>
    <t>18020400</t>
  </si>
  <si>
    <t>18020500</t>
  </si>
  <si>
    <t>18020600</t>
  </si>
  <si>
    <t>18020700</t>
  </si>
  <si>
    <t>18020800</t>
  </si>
  <si>
    <t>18020900</t>
  </si>
  <si>
    <t>18030000</t>
  </si>
  <si>
    <t>18040100</t>
  </si>
  <si>
    <t>18040200</t>
  </si>
  <si>
    <t>18090000</t>
  </si>
  <si>
    <t>18050100</t>
  </si>
  <si>
    <t>18050200</t>
  </si>
  <si>
    <t>18050300</t>
  </si>
  <si>
    <t>18400700</t>
  </si>
  <si>
    <t>18070100</t>
  </si>
  <si>
    <t>18070300</t>
  </si>
  <si>
    <t>18400900</t>
  </si>
  <si>
    <t>18090200</t>
  </si>
  <si>
    <t>18090300</t>
  </si>
  <si>
    <t>18090400</t>
  </si>
  <si>
    <t>CODIGOS NUEVOS</t>
  </si>
  <si>
    <t>81201042A</t>
  </si>
  <si>
    <t>CODIGO ELIMINADO</t>
  </si>
  <si>
    <t>Linea</t>
  </si>
  <si>
    <t>Línea</t>
  </si>
  <si>
    <t>CODIGOS ELIMINADOS</t>
  </si>
  <si>
    <t>Mes</t>
  </si>
  <si>
    <t>80307012</t>
  </si>
  <si>
    <t>80500008</t>
  </si>
  <si>
    <t>80500009</t>
  </si>
  <si>
    <t>80500011</t>
  </si>
  <si>
    <t>18010800</t>
  </si>
  <si>
    <t>18050500</t>
  </si>
  <si>
    <t>81701001</t>
  </si>
  <si>
    <t>81901019</t>
  </si>
  <si>
    <t>82001015</t>
  </si>
  <si>
    <t>80106002</t>
  </si>
  <si>
    <t>80106005</t>
  </si>
  <si>
    <t>80106024</t>
  </si>
  <si>
    <t>80106017</t>
  </si>
  <si>
    <t>80106014</t>
  </si>
  <si>
    <t>80106015</t>
  </si>
  <si>
    <t>80106021</t>
  </si>
  <si>
    <t>80106022</t>
  </si>
  <si>
    <t>80301045</t>
  </si>
  <si>
    <t>80301058</t>
  </si>
  <si>
    <t>80309010</t>
  </si>
  <si>
    <t>80302075</t>
  </si>
  <si>
    <t>80302060</t>
  </si>
  <si>
    <t>80301034</t>
  </si>
  <si>
    <t>80301038</t>
  </si>
  <si>
    <t>80301041</t>
  </si>
  <si>
    <t>80301059</t>
  </si>
  <si>
    <t>80301068</t>
  </si>
  <si>
    <t>80309013</t>
  </si>
  <si>
    <t>80309022</t>
  </si>
  <si>
    <t>80301085</t>
  </si>
  <si>
    <t>80301087</t>
  </si>
  <si>
    <t>80302005</t>
  </si>
  <si>
    <t>80302008</t>
  </si>
  <si>
    <t>80301002</t>
  </si>
  <si>
    <t>80301011</t>
  </si>
  <si>
    <t>80301015</t>
  </si>
  <si>
    <t>80106023</t>
  </si>
  <si>
    <t>80307011</t>
  </si>
  <si>
    <t>18010100</t>
  </si>
  <si>
    <t>18010900</t>
  </si>
  <si>
    <t>18050400</t>
  </si>
  <si>
    <t>80308035</t>
  </si>
  <si>
    <t>80309020</t>
  </si>
  <si>
    <t>80309024</t>
  </si>
  <si>
    <t>80301083</t>
  </si>
  <si>
    <t>80302013</t>
  </si>
  <si>
    <t>80302015</t>
  </si>
  <si>
    <t>80302067</t>
  </si>
  <si>
    <t>80302032</t>
  </si>
  <si>
    <t>80302034</t>
  </si>
  <si>
    <t>80302042</t>
  </si>
  <si>
    <t>80302047</t>
  </si>
  <si>
    <t>80302048</t>
  </si>
  <si>
    <t>80302076</t>
  </si>
  <si>
    <t>80303024</t>
  </si>
  <si>
    <t>80303026</t>
  </si>
  <si>
    <t>80305070</t>
  </si>
  <si>
    <t>80305019</t>
  </si>
  <si>
    <t>80305030</t>
  </si>
  <si>
    <t>80301014</t>
  </si>
  <si>
    <t>80306001</t>
  </si>
  <si>
    <t>80306007</t>
  </si>
  <si>
    <t>80306008</t>
  </si>
  <si>
    <t>80306038</t>
  </si>
  <si>
    <t>80306042</t>
  </si>
  <si>
    <t>80306061</t>
  </si>
  <si>
    <t>80306169</t>
  </si>
  <si>
    <t>80306075</t>
  </si>
  <si>
    <t>80308004</t>
  </si>
  <si>
    <t>80308018</t>
  </si>
  <si>
    <t>80404002</t>
  </si>
  <si>
    <t>81707038</t>
  </si>
  <si>
    <t>81707030</t>
  </si>
  <si>
    <t>81602221</t>
  </si>
  <si>
    <t>81602240</t>
  </si>
  <si>
    <t>80106013</t>
  </si>
  <si>
    <t>80106020</t>
  </si>
  <si>
    <t>18700230</t>
  </si>
  <si>
    <t>80301072</t>
  </si>
  <si>
    <t>80309014</t>
  </si>
  <si>
    <t>80309016</t>
  </si>
  <si>
    <t>80309028</t>
  </si>
  <si>
    <t>80301086</t>
  </si>
  <si>
    <t>80302023</t>
  </si>
  <si>
    <t>80302028</t>
  </si>
  <si>
    <t>80302040</t>
  </si>
  <si>
    <t>80302057</t>
  </si>
  <si>
    <t>80302059</t>
  </si>
  <si>
    <t>80302063</t>
  </si>
  <si>
    <t>80302064</t>
  </si>
  <si>
    <t>80303027</t>
  </si>
  <si>
    <t>80303028</t>
  </si>
  <si>
    <t>80306005</t>
  </si>
  <si>
    <t>80306011</t>
  </si>
  <si>
    <t>80306048</t>
  </si>
  <si>
    <t>80306051</t>
  </si>
  <si>
    <t>80306170</t>
  </si>
  <si>
    <t>80308005</t>
  </si>
  <si>
    <t>80401070</t>
  </si>
  <si>
    <t>80401151</t>
  </si>
  <si>
    <t>80404006</t>
  </si>
  <si>
    <t>81601115</t>
  </si>
  <si>
    <t>80500014</t>
  </si>
  <si>
    <t>18010200</t>
  </si>
  <si>
    <t>18090100</t>
  </si>
  <si>
    <t>18010500</t>
  </si>
  <si>
    <t>18010601</t>
  </si>
  <si>
    <t>18011001</t>
  </si>
  <si>
    <t>18011002</t>
  </si>
  <si>
    <t>18700250</t>
  </si>
  <si>
    <t>18700270</t>
  </si>
  <si>
    <t>18700290</t>
  </si>
  <si>
    <t>18700310</t>
  </si>
  <si>
    <t>18700330</t>
  </si>
  <si>
    <t>18700350</t>
  </si>
  <si>
    <t>81701009</t>
  </si>
  <si>
    <t>81602222</t>
  </si>
  <si>
    <t>80301036</t>
  </si>
  <si>
    <t>80302068</t>
  </si>
  <si>
    <t>80306002</t>
  </si>
  <si>
    <t>80306064</t>
  </si>
  <si>
    <t>81707001</t>
  </si>
  <si>
    <t>81707002</t>
  </si>
  <si>
    <t>80306018</t>
  </si>
  <si>
    <t>80306059</t>
  </si>
  <si>
    <t>80306079</t>
  </si>
  <si>
    <t>80401009</t>
  </si>
  <si>
    <t>80401010</t>
  </si>
  <si>
    <t>80404003</t>
  </si>
  <si>
    <t>80404012</t>
  </si>
  <si>
    <t>18400500</t>
  </si>
  <si>
    <t>18700100</t>
  </si>
  <si>
    <t>80500001</t>
  </si>
  <si>
    <t>80106006</t>
  </si>
  <si>
    <t>80500010</t>
  </si>
  <si>
    <t>80106010</t>
  </si>
  <si>
    <t>80106008</t>
  </si>
  <si>
    <t>80301042</t>
  </si>
  <si>
    <t>80106007</t>
  </si>
  <si>
    <t>80303015</t>
  </si>
  <si>
    <t>80305020</t>
  </si>
  <si>
    <t>80306081</t>
  </si>
  <si>
    <t>81602242</t>
  </si>
  <si>
    <t>80302065</t>
  </si>
  <si>
    <t>80401013</t>
  </si>
  <si>
    <t>80401031</t>
  </si>
  <si>
    <t>80401032</t>
  </si>
  <si>
    <t>80401033</t>
  </si>
  <si>
    <t>80401042</t>
  </si>
  <si>
    <t>80401045</t>
  </si>
  <si>
    <t>80401046</t>
  </si>
  <si>
    <t>80401051</t>
  </si>
  <si>
    <t>80401053</t>
  </si>
  <si>
    <t>80401054</t>
  </si>
  <si>
    <t>80401055</t>
  </si>
  <si>
    <t>80401058</t>
  </si>
  <si>
    <t>80401059</t>
  </si>
  <si>
    <t>80401060</t>
  </si>
  <si>
    <t>80401062</t>
  </si>
  <si>
    <t>81301025</t>
  </si>
  <si>
    <t>81301026</t>
  </si>
  <si>
    <t>81801023</t>
  </si>
  <si>
    <t>81901022</t>
  </si>
  <si>
    <t>80106011</t>
  </si>
  <si>
    <t>80106012</t>
  </si>
  <si>
    <t>80500016</t>
  </si>
  <si>
    <t>18700110</t>
  </si>
  <si>
    <t>80306066</t>
  </si>
  <si>
    <t>80308010</t>
  </si>
  <si>
    <t>80301067</t>
  </si>
  <si>
    <t>80308044</t>
  </si>
  <si>
    <t>80302012</t>
  </si>
  <si>
    <t>80302024</t>
  </si>
  <si>
    <t>80302045</t>
  </si>
  <si>
    <t>80306004</t>
  </si>
  <si>
    <t>80306117</t>
  </si>
  <si>
    <t>80306026</t>
  </si>
  <si>
    <t>81602241</t>
  </si>
  <si>
    <t>80309023</t>
  </si>
  <si>
    <t>80401001</t>
  </si>
  <si>
    <t>80401052</t>
  </si>
  <si>
    <t>81201029</t>
  </si>
  <si>
    <t>80500017</t>
  </si>
  <si>
    <t>80306080</t>
  </si>
  <si>
    <t>81602203</t>
  </si>
  <si>
    <t>81602225</t>
  </si>
  <si>
    <t>81602231</t>
  </si>
  <si>
    <t>81602205</t>
  </si>
  <si>
    <t>80301035</t>
  </si>
  <si>
    <t>81602201</t>
  </si>
  <si>
    <t>81602217</t>
  </si>
  <si>
    <t>81602224</t>
  </si>
  <si>
    <t>80303025</t>
  </si>
  <si>
    <t>18700260</t>
  </si>
  <si>
    <t>18700280</t>
  </si>
  <si>
    <t>18700300</t>
  </si>
  <si>
    <t>18700340</t>
  </si>
  <si>
    <t>81602202</t>
  </si>
  <si>
    <t>80306076</t>
  </si>
  <si>
    <t>80302054</t>
  </si>
  <si>
    <t>80301075</t>
  </si>
  <si>
    <t>80301077</t>
  </si>
  <si>
    <t>80306041</t>
  </si>
  <si>
    <t>80308012</t>
  </si>
  <si>
    <t>80401002</t>
  </si>
  <si>
    <t>80401014</t>
  </si>
  <si>
    <t>82106007</t>
  </si>
  <si>
    <t>82106006</t>
  </si>
  <si>
    <t>82106004</t>
  </si>
  <si>
    <t>82107003</t>
  </si>
  <si>
    <t>80106009</t>
  </si>
  <si>
    <t>80401110</t>
  </si>
  <si>
    <t>80302031</t>
  </si>
  <si>
    <t>80302051</t>
  </si>
  <si>
    <t>80306052</t>
  </si>
  <si>
    <t>80302030</t>
  </si>
  <si>
    <t>80302035</t>
  </si>
  <si>
    <t>80306078</t>
  </si>
  <si>
    <t>80308001</t>
  </si>
  <si>
    <t>81602204</t>
  </si>
  <si>
    <t>81602206</t>
  </si>
  <si>
    <t>80302026</t>
  </si>
  <si>
    <t>80404005</t>
  </si>
  <si>
    <t>80308040</t>
  </si>
  <si>
    <t>80302025</t>
  </si>
  <si>
    <t>80302050</t>
  </si>
  <si>
    <t>81707004</t>
  </si>
  <si>
    <t>81602232</t>
  </si>
  <si>
    <t>81301030</t>
  </si>
  <si>
    <t>80401043</t>
  </si>
  <si>
    <t>80401047</t>
  </si>
  <si>
    <t>80401056</t>
  </si>
  <si>
    <t>80401028</t>
  </si>
  <si>
    <t>80301039</t>
  </si>
  <si>
    <t>80500007</t>
  </si>
  <si>
    <t>18700240</t>
  </si>
  <si>
    <t>80302022</t>
  </si>
  <si>
    <t>80306074</t>
  </si>
  <si>
    <t>80308034</t>
  </si>
  <si>
    <t>80301040</t>
  </si>
  <si>
    <t>80302069</t>
  </si>
  <si>
    <t>80308013</t>
  </si>
  <si>
    <t>80308024</t>
  </si>
  <si>
    <t>80302056</t>
  </si>
  <si>
    <t>80306023</t>
  </si>
  <si>
    <t>80301065</t>
  </si>
  <si>
    <t>80309040</t>
  </si>
  <si>
    <t>81707032</t>
  </si>
  <si>
    <t>81707035</t>
  </si>
  <si>
    <t>81707036</t>
  </si>
  <si>
    <t>80302053</t>
  </si>
  <si>
    <t>80305004</t>
  </si>
  <si>
    <t>80306047</t>
  </si>
  <si>
    <t>80305005</t>
  </si>
  <si>
    <t>80305012</t>
  </si>
  <si>
    <t>81602216</t>
  </si>
  <si>
    <t>80401008</t>
  </si>
  <si>
    <t>80305170</t>
  </si>
  <si>
    <t>80308029</t>
  </si>
  <si>
    <t>80306045</t>
  </si>
  <si>
    <t>80401029</t>
  </si>
  <si>
    <t>80305010</t>
  </si>
  <si>
    <t>18700140</t>
  </si>
  <si>
    <t>80302062</t>
  </si>
  <si>
    <t>80404007</t>
  </si>
  <si>
    <t>80306057</t>
  </si>
  <si>
    <t>80309021</t>
  </si>
  <si>
    <t>80302021</t>
  </si>
  <si>
    <t>80302020</t>
  </si>
  <si>
    <t>80306012</t>
  </si>
  <si>
    <t>80301044</t>
  </si>
  <si>
    <t>80302039</t>
  </si>
  <si>
    <t>80308030</t>
  </si>
  <si>
    <t>80309004</t>
  </si>
  <si>
    <t>81602211</t>
  </si>
  <si>
    <t>81602213</t>
  </si>
  <si>
    <t>80301026</t>
  </si>
  <si>
    <t>82106005</t>
  </si>
  <si>
    <t>81801042</t>
  </si>
  <si>
    <t>80301028</t>
  </si>
  <si>
    <t>80301030</t>
  </si>
  <si>
    <t>80302019</t>
  </si>
  <si>
    <t>80305027</t>
  </si>
  <si>
    <t>80401048</t>
  </si>
  <si>
    <t>80401057</t>
  </si>
  <si>
    <t>80309012</t>
  </si>
  <si>
    <t>80301078</t>
  </si>
  <si>
    <t>80302033</t>
  </si>
  <si>
    <t>Comuna/Hospital</t>
  </si>
  <si>
    <t>Establecimiento</t>
  </si>
  <si>
    <t>(Todas)</t>
  </si>
  <si>
    <t>Etiquetas de fila</t>
  </si>
  <si>
    <t>Total general</t>
  </si>
  <si>
    <t>Suma de Col01</t>
  </si>
  <si>
    <t>Suma de Col02</t>
  </si>
  <si>
    <t>Suma de Col03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</si>
  <si>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</si>
  <si>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</si>
  <si>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</si>
  <si>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</si>
  <si>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</si>
  <si>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</si>
  <si>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</si>
  <si>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</si>
  <si>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</si>
  <si>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</si>
  <si>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</si>
  <si>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</si>
  <si>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Suma de Col16</t>
  </si>
  <si>
    <t>Suma de Col17</t>
  </si>
  <si>
    <t>Suma de Col18</t>
  </si>
  <si>
    <t>Suma de Col19</t>
  </si>
  <si>
    <t>Suma de Col20</t>
  </si>
  <si>
    <t>Suma de Col21</t>
  </si>
  <si>
    <t>Suma de Col22</t>
  </si>
  <si>
    <t>Suma de Col23</t>
  </si>
  <si>
    <t>Suma de Col24</t>
  </si>
  <si>
    <t>Suma de Col25</t>
  </si>
  <si>
    <t>Suma de Col26</t>
  </si>
  <si>
    <t>Suma de Col27</t>
  </si>
  <si>
    <t>Suma de Col28</t>
  </si>
  <si>
    <t>Suma de Col29</t>
  </si>
  <si>
    <t>Suma de Col30</t>
  </si>
  <si>
    <t>Suma de Col31</t>
  </si>
  <si>
    <t>Suma de Col32</t>
  </si>
  <si>
    <t>Suma de Col33</t>
  </si>
  <si>
    <t>Suma de Col34</t>
  </si>
  <si>
    <t>Suma de Col35</t>
  </si>
  <si>
    <t>Suma de Col36</t>
  </si>
  <si>
    <t>Suma de Col37</t>
  </si>
  <si>
    <t>Suma de Col38</t>
  </si>
  <si>
    <t>Suma de Col39</t>
  </si>
  <si>
    <t>Suma de Col40</t>
  </si>
  <si>
    <t>Suma de Col41</t>
  </si>
  <si>
    <t>Suma de col42</t>
  </si>
  <si>
    <t>Suma de col43</t>
  </si>
  <si>
    <t>Suma de col44</t>
  </si>
  <si>
    <t>Suma de col45</t>
  </si>
  <si>
    <t>Suma de col46</t>
  </si>
  <si>
    <t>Suma de col47</t>
  </si>
  <si>
    <t>Suma de col48</t>
  </si>
  <si>
    <t>Suma de col49</t>
  </si>
  <si>
    <t>Suma de col50</t>
  </si>
  <si>
    <t>18700320</t>
  </si>
  <si>
    <t>18020100</t>
  </si>
  <si>
    <t>18700120</t>
  </si>
  <si>
    <t>18700130</t>
  </si>
  <si>
    <t>18700150</t>
  </si>
  <si>
    <t>18700160</t>
  </si>
  <si>
    <t>18700170</t>
  </si>
  <si>
    <t>18700180</t>
  </si>
  <si>
    <t>18700190</t>
  </si>
  <si>
    <t>18700210</t>
  </si>
  <si>
    <t>18700220</t>
  </si>
  <si>
    <t>80301001</t>
  </si>
  <si>
    <t>80301003</t>
  </si>
  <si>
    <t>80301004</t>
  </si>
  <si>
    <t>80301005</t>
  </si>
  <si>
    <t>80301006</t>
  </si>
  <si>
    <t>80301007</t>
  </si>
  <si>
    <t>80301008</t>
  </si>
  <si>
    <t>80301009</t>
  </si>
  <si>
    <t>80301010</t>
  </si>
  <si>
    <t>80301012</t>
  </si>
  <si>
    <t>80301013</t>
  </si>
  <si>
    <t>80301016</t>
  </si>
  <si>
    <t>80301017</t>
  </si>
  <si>
    <t>80301020</t>
  </si>
  <si>
    <t>80301021</t>
  </si>
  <si>
    <t>80301022</t>
  </si>
  <si>
    <t>80301023</t>
  </si>
  <si>
    <t>80301024</t>
  </si>
  <si>
    <t>80301025</t>
  </si>
  <si>
    <t>80301027</t>
  </si>
  <si>
    <t>80301029</t>
  </si>
  <si>
    <t>80301032</t>
  </si>
  <si>
    <t>80301033</t>
  </si>
  <si>
    <t>80301043</t>
  </si>
  <si>
    <t>80301046</t>
  </si>
  <si>
    <t>80301047</t>
  </si>
  <si>
    <t>80301048</t>
  </si>
  <si>
    <t>80301049</t>
  </si>
  <si>
    <t>80301050</t>
  </si>
  <si>
    <t>80301051</t>
  </si>
  <si>
    <t>80301052</t>
  </si>
  <si>
    <t>80301053</t>
  </si>
  <si>
    <t>80301054</t>
  </si>
  <si>
    <t>80301055</t>
  </si>
  <si>
    <t>80301056</t>
  </si>
  <si>
    <t>80301057</t>
  </si>
  <si>
    <t>80301062</t>
  </si>
  <si>
    <t>80301063</t>
  </si>
  <si>
    <t>80301064</t>
  </si>
  <si>
    <t>80301066</t>
  </si>
  <si>
    <t>80301069</t>
  </si>
  <si>
    <t>80301070</t>
  </si>
  <si>
    <t>80301071</t>
  </si>
  <si>
    <t>80301074</t>
  </si>
  <si>
    <t>80301076</t>
  </si>
  <si>
    <t>80301079</t>
  </si>
  <si>
    <t>80301080</t>
  </si>
  <si>
    <t>80301081</t>
  </si>
  <si>
    <t>80301082</t>
  </si>
  <si>
    <t>80301088</t>
  </si>
  <si>
    <t>80301089</t>
  </si>
  <si>
    <t>80301090</t>
  </si>
  <si>
    <t>80301091</t>
  </si>
  <si>
    <t>80301092</t>
  </si>
  <si>
    <t>80301093</t>
  </si>
  <si>
    <t>80302001</t>
  </si>
  <si>
    <t>80302002</t>
  </si>
  <si>
    <t>80302004</t>
  </si>
  <si>
    <t>80302006</t>
  </si>
  <si>
    <t>80302007</t>
  </si>
  <si>
    <t>80302009</t>
  </si>
  <si>
    <t>80302010</t>
  </si>
  <si>
    <t>80302070</t>
  </si>
  <si>
    <t>80302011</t>
  </si>
  <si>
    <t>80302014</t>
  </si>
  <si>
    <t>80302016</t>
  </si>
  <si>
    <t>80302017</t>
  </si>
  <si>
    <t>80302018</t>
  </si>
  <si>
    <t>80302029</t>
  </si>
  <si>
    <t>80302036</t>
  </si>
  <si>
    <t>80302037</t>
  </si>
  <si>
    <t>80302038</t>
  </si>
  <si>
    <t>80302041</t>
  </si>
  <si>
    <t>80302043</t>
  </si>
  <si>
    <t>80302044</t>
  </si>
  <si>
    <t>80302046</t>
  </si>
  <si>
    <t>80302052</t>
  </si>
  <si>
    <t>80302055</t>
  </si>
  <si>
    <t>80302058</t>
  </si>
  <si>
    <t>80302061</t>
  </si>
  <si>
    <t>80302066</t>
  </si>
  <si>
    <t>80305001</t>
  </si>
  <si>
    <t>80305002</t>
  </si>
  <si>
    <t>80305003</t>
  </si>
  <si>
    <t>80305006</t>
  </si>
  <si>
    <t>80305007</t>
  </si>
  <si>
    <t>80305008</t>
  </si>
  <si>
    <t>80305009</t>
  </si>
  <si>
    <t>80305011</t>
  </si>
  <si>
    <t>80305013</t>
  </si>
  <si>
    <t>80305014</t>
  </si>
  <si>
    <t>80305015</t>
  </si>
  <si>
    <t>80305016</t>
  </si>
  <si>
    <t>80305017</t>
  </si>
  <si>
    <t>80305018</t>
  </si>
  <si>
    <t>80305021</t>
  </si>
  <si>
    <t>80305025</t>
  </si>
  <si>
    <t>80305026</t>
  </si>
  <si>
    <t>80305028</t>
  </si>
  <si>
    <t>80305029</t>
  </si>
  <si>
    <t>80305031</t>
  </si>
  <si>
    <t>80305034</t>
  </si>
  <si>
    <t>80305035</t>
  </si>
  <si>
    <t>80305036</t>
  </si>
  <si>
    <t>80305037</t>
  </si>
  <si>
    <t>80305038</t>
  </si>
  <si>
    <t>80305039</t>
  </si>
  <si>
    <t>80305040</t>
  </si>
  <si>
    <t>80305041</t>
  </si>
  <si>
    <t>80305042</t>
  </si>
  <si>
    <t>80305043</t>
  </si>
  <si>
    <t>80305044</t>
  </si>
  <si>
    <t>80305045</t>
  </si>
  <si>
    <t>80305047</t>
  </si>
  <si>
    <t>80305048</t>
  </si>
  <si>
    <t>80305049</t>
  </si>
  <si>
    <t>80305051</t>
  </si>
  <si>
    <t>80305052</t>
  </si>
  <si>
    <t>80305053</t>
  </si>
  <si>
    <t>80305054</t>
  </si>
  <si>
    <t>80305056</t>
  </si>
  <si>
    <t>80305057</t>
  </si>
  <si>
    <t>80305058</t>
  </si>
  <si>
    <t>80305059</t>
  </si>
  <si>
    <t>80305060</t>
  </si>
  <si>
    <t>80305061</t>
  </si>
  <si>
    <t>80305062</t>
  </si>
  <si>
    <t>80305063</t>
  </si>
  <si>
    <t>80306006</t>
  </si>
  <si>
    <t>80306009</t>
  </si>
  <si>
    <t>80306010</t>
  </si>
  <si>
    <t>80306013</t>
  </si>
  <si>
    <t>80306014</t>
  </si>
  <si>
    <t>80306015</t>
  </si>
  <si>
    <t>80306016</t>
  </si>
  <si>
    <t>80306017</t>
  </si>
  <si>
    <t>80306019</t>
  </si>
  <si>
    <t>80306020</t>
  </si>
  <si>
    <t>80306021</t>
  </si>
  <si>
    <t>80306022</t>
  </si>
  <si>
    <t>80306024</t>
  </si>
  <si>
    <t>80306025</t>
  </si>
  <si>
    <t>80306027</t>
  </si>
  <si>
    <t>80306028</t>
  </si>
  <si>
    <t>80306029</t>
  </si>
  <si>
    <t>80306030</t>
  </si>
  <si>
    <t>80306031</t>
  </si>
  <si>
    <t>80306032</t>
  </si>
  <si>
    <t>80306033</t>
  </si>
  <si>
    <t>80306034</t>
  </si>
  <si>
    <t>80306036</t>
  </si>
  <si>
    <t>80306037</t>
  </si>
  <si>
    <t>80306039</t>
  </si>
  <si>
    <t>80306043</t>
  </si>
  <si>
    <t>80306046</t>
  </si>
  <si>
    <t>80306049</t>
  </si>
  <si>
    <t>80306050</t>
  </si>
  <si>
    <t>80306053</t>
  </si>
  <si>
    <t>80306054</t>
  </si>
  <si>
    <t>80306056</t>
  </si>
  <si>
    <t>80306058</t>
  </si>
  <si>
    <t>80306062</t>
  </si>
  <si>
    <t>80306063</t>
  </si>
  <si>
    <t>80306065</t>
  </si>
  <si>
    <t>80306067</t>
  </si>
  <si>
    <t>80306068</t>
  </si>
  <si>
    <t>80306069</t>
  </si>
  <si>
    <t>80306070</t>
  </si>
  <si>
    <t>80306270</t>
  </si>
  <si>
    <t>80306072</t>
  </si>
  <si>
    <t>80306073</t>
  </si>
  <si>
    <t>80306077</t>
  </si>
  <si>
    <t>80308002</t>
  </si>
  <si>
    <t>80308003</t>
  </si>
  <si>
    <t>80308006</t>
  </si>
  <si>
    <t>80308007</t>
  </si>
  <si>
    <t>80308008</t>
  </si>
  <si>
    <t>80308009</t>
  </si>
  <si>
    <t>80308011</t>
  </si>
  <si>
    <t>80308014</t>
  </si>
  <si>
    <t>80308015</t>
  </si>
  <si>
    <t>80308016</t>
  </si>
  <si>
    <t>80308017</t>
  </si>
  <si>
    <t>80308019</t>
  </si>
  <si>
    <t>80308020</t>
  </si>
  <si>
    <t>80308021</t>
  </si>
  <si>
    <t>80308022</t>
  </si>
  <si>
    <t>80308023</t>
  </si>
  <si>
    <t>80308025</t>
  </si>
  <si>
    <t>80308026</t>
  </si>
  <si>
    <t>80308027</t>
  </si>
  <si>
    <t>80308028</t>
  </si>
  <si>
    <t>80308031</t>
  </si>
  <si>
    <t>80308032</t>
  </si>
  <si>
    <t>80308033</t>
  </si>
  <si>
    <t>80308036</t>
  </si>
  <si>
    <t>80308037</t>
  </si>
  <si>
    <t>80308038</t>
  </si>
  <si>
    <t>80308039</t>
  </si>
  <si>
    <t>80308041</t>
  </si>
  <si>
    <t>80308042</t>
  </si>
  <si>
    <t>80308043</t>
  </si>
  <si>
    <t>80309001</t>
  </si>
  <si>
    <t>80309002</t>
  </si>
  <si>
    <t>80309003</t>
  </si>
  <si>
    <t>80309005</t>
  </si>
  <si>
    <t>80309006</t>
  </si>
  <si>
    <t>80309007</t>
  </si>
  <si>
    <t>80309008</t>
  </si>
  <si>
    <t>80309009</t>
  </si>
  <si>
    <t>80309011</t>
  </si>
  <si>
    <t>80309015</t>
  </si>
  <si>
    <t>80309035</t>
  </si>
  <si>
    <t>80309017</t>
  </si>
  <si>
    <t>80309018</t>
  </si>
  <si>
    <t>80309019</t>
  </si>
  <si>
    <t>80309025</t>
  </si>
  <si>
    <t>80309027</t>
  </si>
  <si>
    <t>80309029</t>
  </si>
  <si>
    <t>80401003</t>
  </si>
  <si>
    <t>80401004</t>
  </si>
  <si>
    <t>80401005</t>
  </si>
  <si>
    <t>80401006</t>
  </si>
  <si>
    <t>80401007</t>
  </si>
  <si>
    <t>80401130</t>
  </si>
  <si>
    <t>80401011</t>
  </si>
  <si>
    <t>80401012</t>
  </si>
  <si>
    <t>80401015</t>
  </si>
  <si>
    <t>80401016</t>
  </si>
  <si>
    <t>80401017</t>
  </si>
  <si>
    <t>80401018</t>
  </si>
  <si>
    <t>80401019</t>
  </si>
  <si>
    <t>80401020</t>
  </si>
  <si>
    <t>80401021</t>
  </si>
  <si>
    <t>80401022</t>
  </si>
  <si>
    <t>80401023</t>
  </si>
  <si>
    <t>80401024</t>
  </si>
  <si>
    <t>80401026</t>
  </si>
  <si>
    <t>80401027</t>
  </si>
  <si>
    <t>80401030</t>
  </si>
  <si>
    <t>80401034</t>
  </si>
  <si>
    <t>80401035</t>
  </si>
  <si>
    <t>80401036</t>
  </si>
  <si>
    <t>80401037</t>
  </si>
  <si>
    <t>80401038</t>
  </si>
  <si>
    <t>80401039</t>
  </si>
  <si>
    <t>80401040</t>
  </si>
  <si>
    <t>80401041</t>
  </si>
  <si>
    <t>80401044</t>
  </si>
  <si>
    <t>80401049</t>
  </si>
  <si>
    <t>80401061</t>
  </si>
  <si>
    <t>80401063</t>
  </si>
  <si>
    <t>80401064</t>
  </si>
  <si>
    <t>80404004</t>
  </si>
  <si>
    <t>80404008</t>
  </si>
  <si>
    <t>80404009</t>
  </si>
  <si>
    <t>80404010</t>
  </si>
  <si>
    <t>80404011</t>
  </si>
  <si>
    <t>80404013</t>
  </si>
  <si>
    <t>80404014</t>
  </si>
  <si>
    <t>80404015</t>
  </si>
  <si>
    <t>80404016</t>
  </si>
  <si>
    <t>80404018</t>
  </si>
  <si>
    <t>80404019</t>
  </si>
  <si>
    <t>81101003</t>
  </si>
  <si>
    <t>81201003</t>
  </si>
  <si>
    <t>81201004</t>
  </si>
  <si>
    <t>81201005</t>
  </si>
  <si>
    <t>81201009</t>
  </si>
  <si>
    <t>81201012</t>
  </si>
  <si>
    <t>81201014</t>
  </si>
  <si>
    <t>81201015</t>
  </si>
  <si>
    <t>81201019</t>
  </si>
  <si>
    <t>81201042</t>
  </si>
  <si>
    <t>81301029</t>
  </si>
  <si>
    <t>81301042</t>
  </si>
  <si>
    <t>81301043</t>
  </si>
  <si>
    <t>81601110</t>
  </si>
  <si>
    <t>81701006</t>
  </si>
  <si>
    <t>81801001</t>
  </si>
  <si>
    <t>82101001</t>
  </si>
  <si>
    <t>82101002</t>
  </si>
  <si>
    <t>81602207</t>
  </si>
  <si>
    <t>81602212</t>
  </si>
  <si>
    <t>81602214</t>
  </si>
  <si>
    <t>81602215</t>
  </si>
  <si>
    <t>81602223</t>
  </si>
  <si>
    <t>80500002</t>
  </si>
  <si>
    <t>80500003</t>
  </si>
  <si>
    <t>80500004</t>
  </si>
  <si>
    <t>80500005</t>
  </si>
  <si>
    <t>80500006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</si>
</sst>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)"/>
    <numFmt numFmtId="165" formatCode="_-[$€-2]* #,##0.00_-;\-[$€-2]* #,##0.00_-;_-[$€-2]* &quot;-&quot;??_-"/>
  </numFmts>
  <fonts count="46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color indexed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8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20"/>
      <name val="Verdana"/>
      <family val="2"/>
    </font>
    <font>
      <b/>
      <sz val="10"/>
      <color theme="5" tint="-0.499984740745262"/>
      <name val="Verdana"/>
      <family val="2"/>
    </font>
    <font>
      <b/>
      <sz val="11"/>
      <name val="Calibri"/>
      <family val="2"/>
      <scheme val="minor"/>
    </font>
    <font>
      <sz val="8"/>
      <color rgb="FFFF0000"/>
      <name val="Verdana"/>
      <family val="2"/>
    </font>
    <font>
      <sz val="10"/>
      <color rgb="FF0070C0"/>
      <name val="Verdana"/>
      <family val="2"/>
    </font>
    <font>
      <sz val="10"/>
      <color rgb="FFFF0000"/>
      <name val="Verdana"/>
      <family val="2"/>
    </font>
    <font>
      <sz val="10"/>
      <name val="Comic Sans MS"/>
      <family val="4"/>
    </font>
    <font>
      <sz val="10"/>
      <color indexed="30"/>
      <name val="Verdana"/>
      <family val="2"/>
    </font>
    <font>
      <b/>
      <i/>
      <sz val="10"/>
      <name val="Verdana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143">
    <xf numFmtId="0" fontId="0" fillId="0" borderId="0"/>
    <xf numFmtId="0" fontId="17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7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7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7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7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7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4" fillId="4" borderId="0" applyNumberFormat="0" applyBorder="0" applyAlignment="0" applyProtection="0"/>
    <xf numFmtId="0" fontId="19" fillId="16" borderId="1" applyNumberFormat="0" applyAlignment="0" applyProtection="0"/>
    <xf numFmtId="0" fontId="20" fillId="17" borderId="2" applyNumberFormat="0" applyAlignment="0" applyProtection="0"/>
    <xf numFmtId="0" fontId="21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3" fillId="7" borderId="1" applyNumberFormat="0" applyAlignment="0" applyProtection="0"/>
    <xf numFmtId="0" fontId="3" fillId="22" borderId="4" applyBorder="0">
      <protection locked="0"/>
    </xf>
    <xf numFmtId="0" fontId="14" fillId="22" borderId="4" applyBorder="0">
      <protection locked="0"/>
    </xf>
    <xf numFmtId="0" fontId="3" fillId="22" borderId="4" applyBorder="0">
      <protection locked="0"/>
    </xf>
    <xf numFmtId="0" fontId="14" fillId="22" borderId="4" applyBorder="0">
      <protection locked="0"/>
    </xf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4" fillId="3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5" fillId="23" borderId="0" applyNumberFormat="0" applyBorder="0" applyAlignment="0" applyProtection="0"/>
    <xf numFmtId="0" fontId="3" fillId="0" borderId="0"/>
    <xf numFmtId="0" fontId="14" fillId="0" borderId="0"/>
    <xf numFmtId="0" fontId="3" fillId="0" borderId="0"/>
    <xf numFmtId="0" fontId="36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5" fillId="0" borderId="0" applyFont="0" applyBorder="0" applyAlignment="0" applyProtection="0"/>
    <xf numFmtId="0" fontId="13" fillId="0" borderId="0"/>
    <xf numFmtId="0" fontId="5" fillId="0" borderId="0" applyFont="0" applyBorder="0" applyAlignment="0" applyProtection="0"/>
    <xf numFmtId="0" fontId="13" fillId="0" borderId="0"/>
    <xf numFmtId="0" fontId="13" fillId="0" borderId="0"/>
    <xf numFmtId="0" fontId="13" fillId="0" borderId="0"/>
    <xf numFmtId="0" fontId="33" fillId="0" borderId="0"/>
    <xf numFmtId="0" fontId="17" fillId="0" borderId="0"/>
    <xf numFmtId="0" fontId="3" fillId="24" borderId="5" applyNumberFormat="0" applyFont="0" applyAlignment="0" applyProtection="0"/>
    <xf numFmtId="0" fontId="14" fillId="24" borderId="5" applyNumberFormat="0" applyFont="0" applyAlignment="0" applyProtection="0"/>
    <xf numFmtId="0" fontId="3" fillId="24" borderId="5" applyNumberFormat="0" applyFont="0" applyAlignment="0" applyProtection="0"/>
    <xf numFmtId="0" fontId="1" fillId="30" borderId="63" applyNumberFormat="0" applyFont="0" applyAlignment="0" applyProtection="0"/>
    <xf numFmtId="0" fontId="26" fillId="16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5" fillId="0" borderId="7" applyNumberFormat="0" applyFill="0" applyAlignment="0" applyProtection="0"/>
    <xf numFmtId="0" fontId="30" fillId="0" borderId="8" applyNumberFormat="0" applyFill="0" applyAlignment="0" applyProtection="0"/>
    <xf numFmtId="0" fontId="22" fillId="0" borderId="9" applyNumberFormat="0" applyFill="0" applyAlignment="0" applyProtection="0"/>
    <xf numFmtId="0" fontId="31" fillId="0" borderId="10" applyNumberFormat="0" applyFill="0" applyAlignment="0" applyProtection="0"/>
    <xf numFmtId="0" fontId="3" fillId="24" borderId="5" applyNumberFormat="0" applyFont="0" applyAlignment="0" applyProtection="0"/>
    <xf numFmtId="0" fontId="43" fillId="0" borderId="0"/>
  </cellStyleXfs>
  <cellXfs count="562">
    <xf numFmtId="0" fontId="0" fillId="0" borderId="0" xfId="0"/>
    <xf numFmtId="0" fontId="6" fillId="0" borderId="0" xfId="121" applyFont="1" applyAlignment="1" applyProtection="1"/>
    <xf numFmtId="0" fontId="9" fillId="0" borderId="0" xfId="121" applyFont="1" applyBorder="1" applyAlignment="1" applyProtection="1">
      <alignment horizontal="center" vertical="center"/>
    </xf>
    <xf numFmtId="0" fontId="7" fillId="0" borderId="11" xfId="121" applyFont="1" applyBorder="1" applyAlignment="1" applyProtection="1">
      <alignment horizontal="left" vertical="center"/>
    </xf>
    <xf numFmtId="0" fontId="7" fillId="0" borderId="11" xfId="121" applyFont="1" applyBorder="1" applyAlignment="1" applyProtection="1">
      <alignment horizontal="centerContinuous" vertical="center"/>
    </xf>
    <xf numFmtId="0" fontId="11" fillId="0" borderId="0" xfId="121" applyFont="1" applyAlignment="1" applyProtection="1">
      <alignment horizontal="left"/>
    </xf>
    <xf numFmtId="0" fontId="11" fillId="0" borderId="0" xfId="121" applyFont="1" applyAlignment="1" applyProtection="1"/>
    <xf numFmtId="0" fontId="11" fillId="0" borderId="4" xfId="0" applyFont="1" applyBorder="1" applyAlignment="1">
      <alignment wrapText="1"/>
    </xf>
    <xf numFmtId="0" fontId="11" fillId="25" borderId="4" xfId="67" applyFont="1" applyFill="1" applyBorder="1" applyAlignment="1">
      <alignment horizontal="center"/>
      <protection locked="0"/>
    </xf>
    <xf numFmtId="49" fontId="6" fillId="0" borderId="0" xfId="121" applyNumberFormat="1" applyFont="1" applyAlignment="1" applyProtection="1">
      <alignment horizontal="center"/>
    </xf>
    <xf numFmtId="0" fontId="11" fillId="0" borderId="12" xfId="0" applyFont="1" applyBorder="1"/>
    <xf numFmtId="0" fontId="6" fillId="0" borderId="0" xfId="121" applyFont="1" applyAlignment="1" applyProtection="1">
      <alignment horizontal="left"/>
    </xf>
    <xf numFmtId="0" fontId="6" fillId="0" borderId="0" xfId="121" applyFont="1" applyAlignment="1" applyProtection="1">
      <alignment horizontal="center"/>
    </xf>
    <xf numFmtId="0" fontId="6" fillId="0" borderId="0" xfId="125" applyFont="1"/>
    <xf numFmtId="0" fontId="6" fillId="0" borderId="23" xfId="123" applyFont="1" applyBorder="1" applyAlignment="1" applyProtection="1">
      <alignment horizontal="center" vertical="center" wrapText="1"/>
    </xf>
    <xf numFmtId="0" fontId="6" fillId="0" borderId="24" xfId="123" applyFont="1" applyBorder="1" applyAlignment="1" applyProtection="1">
      <alignment horizontal="center" vertical="center" wrapText="1"/>
    </xf>
    <xf numFmtId="0" fontId="6" fillId="0" borderId="12" xfId="123" applyFont="1" applyBorder="1" applyAlignment="1" applyProtection="1">
      <alignment horizontal="center" vertical="center" wrapText="1"/>
    </xf>
    <xf numFmtId="0" fontId="6" fillId="28" borderId="0" xfId="121" applyFont="1" applyFill="1" applyAlignment="1" applyProtection="1"/>
    <xf numFmtId="0" fontId="8" fillId="0" borderId="0" xfId="121" applyFont="1" applyBorder="1" applyAlignment="1" applyProtection="1">
      <alignment horizontal="center"/>
    </xf>
    <xf numFmtId="0" fontId="9" fillId="0" borderId="0" xfId="121" applyFont="1" applyBorder="1" applyAlignment="1" applyProtection="1">
      <alignment horizontal="left" vertical="center"/>
    </xf>
    <xf numFmtId="0" fontId="12" fillId="28" borderId="0" xfId="121" applyFont="1" applyFill="1" applyAlignment="1" applyProtection="1"/>
    <xf numFmtId="1" fontId="6" fillId="0" borderId="0" xfId="121" applyNumberFormat="1" applyFont="1" applyAlignment="1" applyProtection="1">
      <alignment horizontal="right"/>
    </xf>
    <xf numFmtId="0" fontId="0" fillId="0" borderId="11" xfId="0" applyBorder="1"/>
    <xf numFmtId="0" fontId="16" fillId="0" borderId="0" xfId="121" applyFont="1" applyBorder="1" applyAlignment="1" applyProtection="1">
      <alignment horizontal="left" vertical="center"/>
    </xf>
    <xf numFmtId="0" fontId="16" fillId="0" borderId="0" xfId="121" applyFont="1" applyAlignment="1" applyProtection="1">
      <alignment horizontal="center" vertical="center"/>
    </xf>
    <xf numFmtId="0" fontId="16" fillId="0" borderId="0" xfId="121" applyFont="1" applyAlignment="1" applyProtection="1">
      <alignment horizontal="left" vertical="center"/>
    </xf>
    <xf numFmtId="0" fontId="16" fillId="0" borderId="0" xfId="121" applyFont="1" applyAlignment="1" applyProtection="1">
      <alignment horizontal="left" vertical="center" wrapText="1"/>
    </xf>
    <xf numFmtId="0" fontId="6" fillId="28" borderId="0" xfId="0" applyFont="1" applyFill="1"/>
    <xf numFmtId="0" fontId="10" fillId="0" borderId="0" xfId="124" applyFont="1" applyAlignment="1">
      <alignment horizontal="left"/>
    </xf>
    <xf numFmtId="0" fontId="8" fillId="28" borderId="29" xfId="121" applyFont="1" applyFill="1" applyBorder="1" applyAlignment="1" applyProtection="1">
      <alignment horizontal="center" vertical="center"/>
      <protection locked="0"/>
    </xf>
    <xf numFmtId="0" fontId="8" fillId="28" borderId="31" xfId="121" applyFont="1" applyFill="1" applyBorder="1" applyAlignment="1" applyProtection="1">
      <alignment horizontal="center" vertical="center"/>
      <protection locked="0"/>
    </xf>
    <xf numFmtId="0" fontId="8" fillId="28" borderId="32" xfId="121" applyFont="1" applyFill="1" applyBorder="1" applyAlignment="1" applyProtection="1">
      <alignment horizontal="center" vertical="center"/>
      <protection locked="0"/>
    </xf>
    <xf numFmtId="0" fontId="8" fillId="0" borderId="57" xfId="121" applyFont="1" applyBorder="1" applyAlignment="1" applyProtection="1">
      <alignment horizontal="center" vertical="center"/>
    </xf>
    <xf numFmtId="0" fontId="8" fillId="0" borderId="0" xfId="121" applyFont="1" applyBorder="1" applyAlignment="1" applyProtection="1">
      <alignment horizontal="center" vertical="center"/>
    </xf>
    <xf numFmtId="0" fontId="8" fillId="28" borderId="18" xfId="121" applyFont="1" applyFill="1" applyBorder="1" applyAlignment="1" applyProtection="1">
      <alignment horizontal="center" vertical="center"/>
      <protection locked="0"/>
    </xf>
    <xf numFmtId="0" fontId="8" fillId="0" borderId="0" xfId="121" applyFont="1" applyAlignment="1" applyProtection="1">
      <alignment horizontal="center" vertical="center"/>
    </xf>
    <xf numFmtId="1" fontId="6" fillId="0" borderId="4" xfId="76" applyNumberFormat="1" applyFont="1" applyFill="1" applyBorder="1" applyAlignment="1">
      <alignment horizontal="center"/>
    </xf>
    <xf numFmtId="0" fontId="10" fillId="0" borderId="0" xfId="125" applyFont="1"/>
    <xf numFmtId="0" fontId="10" fillId="0" borderId="29" xfId="125" applyFont="1" applyBorder="1"/>
    <xf numFmtId="0" fontId="6" fillId="0" borderId="70" xfId="125" applyFont="1" applyBorder="1" applyAlignment="1">
      <alignment horizontal="center"/>
    </xf>
    <xf numFmtId="0" fontId="6" fillId="0" borderId="43" xfId="125" applyFont="1" applyBorder="1" applyAlignment="1">
      <alignment horizontal="center"/>
    </xf>
    <xf numFmtId="0" fontId="6" fillId="0" borderId="43" xfId="125" quotePrefix="1" applyFont="1" applyBorder="1" applyAlignment="1">
      <alignment horizontal="center"/>
    </xf>
    <xf numFmtId="0" fontId="6" fillId="0" borderId="43" xfId="125" applyFont="1" applyBorder="1" applyAlignment="1">
      <alignment horizontal="center" vertical="center"/>
    </xf>
    <xf numFmtId="0" fontId="6" fillId="0" borderId="51" xfId="125" applyFont="1" applyBorder="1" applyAlignment="1">
      <alignment horizontal="center"/>
    </xf>
    <xf numFmtId="0" fontId="10" fillId="0" borderId="0" xfId="125" applyFont="1" applyAlignment="1">
      <alignment horizontal="left"/>
    </xf>
    <xf numFmtId="0" fontId="11" fillId="31" borderId="0" xfId="0" applyFont="1" applyFill="1"/>
    <xf numFmtId="0" fontId="12" fillId="31" borderId="0" xfId="0" applyFont="1" applyFill="1"/>
    <xf numFmtId="41" fontId="11" fillId="0" borderId="0" xfId="76" applyFont="1" applyFill="1" applyBorder="1" applyAlignment="1" applyProtection="1">
      <protection locked="0"/>
    </xf>
    <xf numFmtId="0" fontId="6" fillId="0" borderId="0" xfId="126" applyFont="1"/>
    <xf numFmtId="0" fontId="6" fillId="27" borderId="0" xfId="126" applyFont="1" applyFill="1"/>
    <xf numFmtId="0" fontId="12" fillId="0" borderId="0" xfId="126" applyFont="1" applyAlignment="1">
      <alignment horizontal="center" vertical="center" wrapText="1"/>
    </xf>
    <xf numFmtId="49" fontId="6" fillId="0" borderId="17" xfId="128" applyNumberFormat="1" applyFont="1" applyBorder="1" applyAlignment="1">
      <alignment horizontal="center"/>
    </xf>
    <xf numFmtId="49" fontId="6" fillId="0" borderId="16" xfId="128" applyNumberFormat="1" applyFont="1" applyBorder="1" applyAlignment="1">
      <alignment horizontal="center"/>
    </xf>
    <xf numFmtId="0" fontId="12" fillId="0" borderId="29" xfId="126" applyFont="1" applyBorder="1" applyAlignment="1">
      <alignment horizontal="center"/>
    </xf>
    <xf numFmtId="0" fontId="12" fillId="0" borderId="37" xfId="126" applyFont="1" applyBorder="1" applyAlignment="1">
      <alignment horizontal="center"/>
    </xf>
    <xf numFmtId="164" fontId="6" fillId="22" borderId="17" xfId="126" applyNumberFormat="1" applyFont="1" applyFill="1" applyBorder="1" applyProtection="1">
      <protection locked="0"/>
    </xf>
    <xf numFmtId="164" fontId="6" fillId="22" borderId="65" xfId="126" applyNumberFormat="1" applyFont="1" applyFill="1" applyBorder="1" applyProtection="1">
      <protection locked="0"/>
    </xf>
    <xf numFmtId="164" fontId="6" fillId="22" borderId="50" xfId="126" applyNumberFormat="1" applyFont="1" applyFill="1" applyBorder="1" applyProtection="1">
      <protection locked="0"/>
    </xf>
    <xf numFmtId="49" fontId="6" fillId="0" borderId="17" xfId="76" applyNumberFormat="1" applyFont="1" applyFill="1" applyBorder="1" applyAlignment="1">
      <alignment horizontal="center"/>
    </xf>
    <xf numFmtId="49" fontId="6" fillId="0" borderId="24" xfId="76" applyNumberFormat="1" applyFont="1" applyFill="1" applyBorder="1" applyAlignment="1">
      <alignment horizontal="center"/>
    </xf>
    <xf numFmtId="0" fontId="6" fillId="0" borderId="17" xfId="76" applyNumberFormat="1" applyFont="1" applyFill="1" applyBorder="1" applyAlignment="1">
      <alignment horizontal="center"/>
    </xf>
    <xf numFmtId="0" fontId="6" fillId="0" borderId="24" xfId="76" applyNumberFormat="1" applyFont="1" applyFill="1" applyBorder="1" applyAlignment="1">
      <alignment horizontal="center"/>
    </xf>
    <xf numFmtId="0" fontId="6" fillId="0" borderId="54" xfId="76" applyNumberFormat="1" applyFont="1" applyFill="1" applyBorder="1" applyAlignment="1">
      <alignment horizontal="center"/>
    </xf>
    <xf numFmtId="0" fontId="6" fillId="0" borderId="36" xfId="76" applyNumberFormat="1" applyFont="1" applyFill="1" applyBorder="1" applyAlignment="1">
      <alignment horizontal="center"/>
    </xf>
    <xf numFmtId="1" fontId="6" fillId="0" borderId="17" xfId="76" applyNumberFormat="1" applyFont="1" applyFill="1" applyBorder="1" applyAlignment="1">
      <alignment horizontal="center"/>
    </xf>
    <xf numFmtId="1" fontId="6" fillId="0" borderId="24" xfId="76" applyNumberFormat="1" applyFont="1" applyFill="1" applyBorder="1" applyAlignment="1">
      <alignment horizontal="center"/>
    </xf>
    <xf numFmtId="1" fontId="6" fillId="0" borderId="54" xfId="76" applyNumberFormat="1" applyFont="1" applyFill="1" applyBorder="1" applyAlignment="1">
      <alignment horizontal="center"/>
    </xf>
    <xf numFmtId="1" fontId="6" fillId="0" borderId="36" xfId="76" applyNumberFormat="1" applyFont="1" applyFill="1" applyBorder="1" applyAlignment="1">
      <alignment horizontal="center"/>
    </xf>
    <xf numFmtId="1" fontId="6" fillId="0" borderId="39" xfId="76" applyNumberFormat="1" applyFont="1" applyFill="1" applyBorder="1" applyAlignment="1">
      <alignment horizontal="center"/>
    </xf>
    <xf numFmtId="1" fontId="6" fillId="0" borderId="43" xfId="76" applyNumberFormat="1" applyFont="1" applyFill="1" applyBorder="1" applyAlignment="1">
      <alignment horizontal="center"/>
    </xf>
    <xf numFmtId="3" fontId="6" fillId="22" borderId="17" xfId="126" applyNumberFormat="1" applyFont="1" applyFill="1" applyBorder="1" applyProtection="1">
      <protection locked="0"/>
    </xf>
    <xf numFmtId="3" fontId="6" fillId="22" borderId="24" xfId="126" applyNumberFormat="1" applyFont="1" applyFill="1" applyBorder="1" applyProtection="1">
      <protection locked="0"/>
    </xf>
    <xf numFmtId="3" fontId="6" fillId="22" borderId="16" xfId="126" applyNumberFormat="1" applyFont="1" applyFill="1" applyBorder="1" applyProtection="1">
      <protection locked="0"/>
    </xf>
    <xf numFmtId="3" fontId="6" fillId="22" borderId="36" xfId="126" applyNumberFormat="1" applyFont="1" applyFill="1" applyBorder="1" applyProtection="1">
      <protection locked="0"/>
    </xf>
    <xf numFmtId="3" fontId="6" fillId="0" borderId="4" xfId="126" applyNumberFormat="1" applyFont="1" applyBorder="1" applyAlignment="1">
      <alignment horizontal="right" vertical="center" wrapText="1"/>
    </xf>
    <xf numFmtId="3" fontId="6" fillId="0" borderId="17" xfId="126" applyNumberFormat="1" applyFont="1" applyBorder="1" applyAlignment="1">
      <alignment horizontal="right" vertical="center" wrapText="1"/>
    </xf>
    <xf numFmtId="3" fontId="6" fillId="22" borderId="17" xfId="126" applyNumberFormat="1" applyFont="1" applyFill="1" applyBorder="1" applyAlignment="1" applyProtection="1">
      <alignment horizontal="right"/>
      <protection locked="0"/>
    </xf>
    <xf numFmtId="3" fontId="6" fillId="22" borderId="65" xfId="126" applyNumberFormat="1" applyFont="1" applyFill="1" applyBorder="1" applyAlignment="1" applyProtection="1">
      <alignment horizontal="right"/>
      <protection locked="0"/>
    </xf>
    <xf numFmtId="3" fontId="6" fillId="22" borderId="50" xfId="126" applyNumberFormat="1" applyFont="1" applyFill="1" applyBorder="1" applyAlignment="1" applyProtection="1">
      <alignment horizontal="right"/>
      <protection locked="0"/>
    </xf>
    <xf numFmtId="3" fontId="6" fillId="0" borderId="24" xfId="126" applyNumberFormat="1" applyFont="1" applyBorder="1" applyAlignment="1">
      <alignment horizontal="right" vertical="center" wrapText="1"/>
    </xf>
    <xf numFmtId="3" fontId="6" fillId="22" borderId="24" xfId="126" applyNumberFormat="1" applyFont="1" applyFill="1" applyBorder="1" applyAlignment="1" applyProtection="1">
      <alignment horizontal="right"/>
      <protection locked="0"/>
    </xf>
    <xf numFmtId="3" fontId="6" fillId="22" borderId="67" xfId="126" applyNumberFormat="1" applyFont="1" applyFill="1" applyBorder="1" applyAlignment="1" applyProtection="1">
      <alignment horizontal="right"/>
      <protection locked="0"/>
    </xf>
    <xf numFmtId="3" fontId="6" fillId="22" borderId="59" xfId="126" applyNumberFormat="1" applyFont="1" applyFill="1" applyBorder="1" applyAlignment="1" applyProtection="1">
      <alignment horizontal="right"/>
      <protection locked="0"/>
    </xf>
    <xf numFmtId="3" fontId="6" fillId="29" borderId="17" xfId="126" applyNumberFormat="1" applyFont="1" applyFill="1" applyBorder="1" applyAlignment="1">
      <alignment horizontal="right"/>
    </xf>
    <xf numFmtId="3" fontId="6" fillId="22" borderId="14" xfId="126" applyNumberFormat="1" applyFont="1" applyFill="1" applyBorder="1" applyAlignment="1" applyProtection="1">
      <alignment horizontal="right"/>
      <protection locked="0"/>
    </xf>
    <xf numFmtId="3" fontId="6" fillId="29" borderId="24" xfId="126" applyNumberFormat="1" applyFont="1" applyFill="1" applyBorder="1" applyAlignment="1">
      <alignment horizontal="right"/>
    </xf>
    <xf numFmtId="3" fontId="6" fillId="22" borderId="45" xfId="126" applyNumberFormat="1" applyFont="1" applyFill="1" applyBorder="1" applyAlignment="1" applyProtection="1">
      <alignment horizontal="right"/>
      <protection locked="0"/>
    </xf>
    <xf numFmtId="3" fontId="12" fillId="0" borderId="4" xfId="126" quotePrefix="1" applyNumberFormat="1" applyFont="1" applyBorder="1" applyAlignment="1">
      <alignment horizontal="right" vertical="center" wrapText="1"/>
    </xf>
    <xf numFmtId="3" fontId="6" fillId="29" borderId="36" xfId="126" applyNumberFormat="1" applyFont="1" applyFill="1" applyBorder="1" applyAlignment="1">
      <alignment horizontal="right"/>
    </xf>
    <xf numFmtId="3" fontId="6" fillId="22" borderId="36" xfId="126" applyNumberFormat="1" applyFont="1" applyFill="1" applyBorder="1" applyAlignment="1" applyProtection="1">
      <alignment horizontal="right"/>
      <protection locked="0"/>
    </xf>
    <xf numFmtId="3" fontId="6" fillId="22" borderId="61" xfId="126" applyNumberFormat="1" applyFont="1" applyFill="1" applyBorder="1" applyAlignment="1" applyProtection="1">
      <alignment horizontal="right"/>
      <protection locked="0"/>
    </xf>
    <xf numFmtId="3" fontId="6" fillId="29" borderId="17" xfId="126" applyNumberFormat="1" applyFont="1" applyFill="1" applyBorder="1"/>
    <xf numFmtId="3" fontId="6" fillId="22" borderId="65" xfId="126" applyNumberFormat="1" applyFont="1" applyFill="1" applyBorder="1" applyProtection="1">
      <protection locked="0"/>
    </xf>
    <xf numFmtId="3" fontId="6" fillId="22" borderId="50" xfId="126" applyNumberFormat="1" applyFont="1" applyFill="1" applyBorder="1" applyProtection="1">
      <protection locked="0"/>
    </xf>
    <xf numFmtId="3" fontId="6" fillId="29" borderId="24" xfId="126" applyNumberFormat="1" applyFont="1" applyFill="1" applyBorder="1"/>
    <xf numFmtId="3" fontId="6" fillId="22" borderId="67" xfId="126" applyNumberFormat="1" applyFont="1" applyFill="1" applyBorder="1" applyProtection="1">
      <protection locked="0"/>
    </xf>
    <xf numFmtId="3" fontId="6" fillId="22" borderId="59" xfId="126" applyNumberFormat="1" applyFont="1" applyFill="1" applyBorder="1" applyProtection="1">
      <protection locked="0"/>
    </xf>
    <xf numFmtId="3" fontId="6" fillId="29" borderId="16" xfId="126" applyNumberFormat="1" applyFont="1" applyFill="1" applyBorder="1"/>
    <xf numFmtId="3" fontId="6" fillId="22" borderId="71" xfId="126" applyNumberFormat="1" applyFont="1" applyFill="1" applyBorder="1" applyProtection="1">
      <protection locked="0"/>
    </xf>
    <xf numFmtId="3" fontId="6" fillId="22" borderId="14" xfId="126" applyNumberFormat="1" applyFont="1" applyFill="1" applyBorder="1" applyProtection="1">
      <protection locked="0"/>
    </xf>
    <xf numFmtId="3" fontId="6" fillId="22" borderId="45" xfId="126" applyNumberFormat="1" applyFont="1" applyFill="1" applyBorder="1" applyProtection="1">
      <protection locked="0"/>
    </xf>
    <xf numFmtId="3" fontId="6" fillId="29" borderId="12" xfId="126" applyNumberFormat="1" applyFont="1" applyFill="1" applyBorder="1"/>
    <xf numFmtId="3" fontId="6" fillId="22" borderId="37" xfId="126" applyNumberFormat="1" applyFont="1" applyFill="1" applyBorder="1" applyProtection="1">
      <protection locked="0"/>
    </xf>
    <xf numFmtId="3" fontId="12" fillId="31" borderId="4" xfId="0" applyNumberFormat="1" applyFont="1" applyFill="1" applyBorder="1"/>
    <xf numFmtId="3" fontId="12" fillId="0" borderId="4" xfId="75" applyNumberFormat="1" applyFont="1" applyFill="1" applyBorder="1" applyAlignment="1" applyProtection="1">
      <alignment horizontal="right"/>
    </xf>
    <xf numFmtId="3" fontId="6" fillId="0" borderId="54" xfId="75" applyNumberFormat="1" applyFont="1" applyFill="1" applyBorder="1" applyAlignment="1" applyProtection="1">
      <alignment horizontal="right"/>
    </xf>
    <xf numFmtId="3" fontId="6" fillId="26" borderId="24" xfId="75" applyNumberFormat="1" applyFont="1" applyFill="1" applyBorder="1" applyAlignment="1" applyProtection="1">
      <alignment horizontal="right"/>
    </xf>
    <xf numFmtId="3" fontId="6" fillId="0" borderId="24" xfId="75" applyNumberFormat="1" applyFont="1" applyFill="1" applyBorder="1" applyAlignment="1" applyProtection="1">
      <alignment horizontal="right"/>
    </xf>
    <xf numFmtId="3" fontId="6" fillId="0" borderId="16" xfId="75" applyNumberFormat="1" applyFont="1" applyFill="1" applyBorder="1" applyAlignment="1" applyProtection="1">
      <alignment horizontal="right"/>
    </xf>
    <xf numFmtId="3" fontId="6" fillId="0" borderId="12" xfId="75" applyNumberFormat="1" applyFont="1" applyFill="1" applyBorder="1" applyAlignment="1" applyProtection="1">
      <alignment horizontal="right"/>
    </xf>
    <xf numFmtId="3" fontId="6" fillId="0" borderId="17" xfId="75" applyNumberFormat="1" applyFont="1" applyFill="1" applyBorder="1" applyAlignment="1" applyProtection="1">
      <alignment horizontal="right"/>
    </xf>
    <xf numFmtId="3" fontId="6" fillId="31" borderId="17" xfId="75" applyNumberFormat="1" applyFont="1" applyFill="1" applyBorder="1" applyAlignment="1" applyProtection="1">
      <alignment horizontal="right"/>
    </xf>
    <xf numFmtId="3" fontId="6" fillId="26" borderId="46" xfId="79" applyNumberFormat="1" applyFont="1" applyFill="1" applyBorder="1" applyAlignment="1" applyProtection="1"/>
    <xf numFmtId="3" fontId="6" fillId="26" borderId="47" xfId="79" applyNumberFormat="1" applyFont="1" applyFill="1" applyBorder="1" applyAlignment="1" applyProtection="1"/>
    <xf numFmtId="0" fontId="11" fillId="32" borderId="39" xfId="0" applyFont="1" applyFill="1" applyBorder="1"/>
    <xf numFmtId="0" fontId="11" fillId="32" borderId="14" xfId="0" applyFont="1" applyFill="1" applyBorder="1"/>
    <xf numFmtId="0" fontId="11" fillId="32" borderId="43" xfId="0" applyFont="1" applyFill="1" applyBorder="1"/>
    <xf numFmtId="0" fontId="11" fillId="32" borderId="45" xfId="0" applyFont="1" applyFill="1" applyBorder="1"/>
    <xf numFmtId="3" fontId="6" fillId="0" borderId="59" xfId="75" applyNumberFormat="1" applyFont="1" applyFill="1" applyBorder="1" applyAlignment="1" applyProtection="1">
      <alignment horizontal="right"/>
    </xf>
    <xf numFmtId="3" fontId="6" fillId="0" borderId="43" xfId="75" applyNumberFormat="1" applyFont="1" applyFill="1" applyBorder="1" applyAlignment="1" applyProtection="1">
      <alignment horizontal="right"/>
    </xf>
    <xf numFmtId="3" fontId="6" fillId="22" borderId="72" xfId="126" applyNumberFormat="1" applyFont="1" applyFill="1" applyBorder="1" applyProtection="1">
      <protection locked="0"/>
    </xf>
    <xf numFmtId="3" fontId="6" fillId="22" borderId="48" xfId="126" applyNumberFormat="1" applyFont="1" applyFill="1" applyBorder="1" applyProtection="1">
      <protection locked="0"/>
    </xf>
    <xf numFmtId="3" fontId="12" fillId="0" borderId="37" xfId="126" quotePrefix="1" applyNumberFormat="1" applyFont="1" applyBorder="1" applyAlignment="1">
      <alignment horizontal="right" vertical="center" wrapText="1"/>
    </xf>
    <xf numFmtId="3" fontId="6" fillId="22" borderId="4" xfId="126" applyNumberFormat="1" applyFont="1" applyFill="1" applyBorder="1" applyProtection="1">
      <protection locked="0"/>
    </xf>
    <xf numFmtId="3" fontId="6" fillId="22" borderId="71" xfId="126" applyNumberFormat="1" applyFont="1" applyFill="1" applyBorder="1" applyAlignment="1" applyProtection="1">
      <alignment horizontal="right"/>
      <protection locked="0"/>
    </xf>
    <xf numFmtId="3" fontId="6" fillId="22" borderId="32" xfId="126" applyNumberFormat="1" applyFont="1" applyFill="1" applyBorder="1" applyProtection="1">
      <protection locked="0"/>
    </xf>
    <xf numFmtId="3" fontId="6" fillId="22" borderId="43" xfId="126" applyNumberFormat="1" applyFont="1" applyFill="1" applyBorder="1" applyProtection="1">
      <protection locked="0"/>
    </xf>
    <xf numFmtId="3" fontId="6" fillId="22" borderId="40" xfId="126" applyNumberFormat="1" applyFont="1" applyFill="1" applyBorder="1" applyProtection="1">
      <protection locked="0"/>
    </xf>
    <xf numFmtId="3" fontId="6" fillId="22" borderId="39" xfId="126" applyNumberFormat="1" applyFont="1" applyFill="1" applyBorder="1" applyAlignment="1" applyProtection="1">
      <alignment horizontal="right"/>
      <protection locked="0"/>
    </xf>
    <xf numFmtId="3" fontId="6" fillId="22" borderId="4" xfId="126" applyNumberFormat="1" applyFont="1" applyFill="1" applyBorder="1" applyAlignment="1" applyProtection="1">
      <alignment horizontal="right"/>
      <protection locked="0"/>
    </xf>
    <xf numFmtId="0" fontId="11" fillId="31" borderId="20" xfId="0" applyFont="1" applyFill="1" applyBorder="1"/>
    <xf numFmtId="0" fontId="6" fillId="0" borderId="56" xfId="125" applyFont="1" applyBorder="1" applyAlignment="1">
      <alignment horizontal="left" vertical="center"/>
    </xf>
    <xf numFmtId="0" fontId="6" fillId="0" borderId="58" xfId="125" applyFont="1" applyBorder="1"/>
    <xf numFmtId="0" fontId="6" fillId="0" borderId="41" xfId="127" applyFont="1" applyBorder="1" applyAlignment="1">
      <alignment vertical="center" wrapText="1"/>
    </xf>
    <xf numFmtId="0" fontId="6" fillId="0" borderId="42" xfId="127" applyFont="1" applyBorder="1" applyAlignment="1">
      <alignment vertical="center" wrapText="1"/>
    </xf>
    <xf numFmtId="0" fontId="12" fillId="0" borderId="18" xfId="125" applyFont="1" applyBorder="1" applyAlignment="1">
      <alignment vertical="center" wrapText="1"/>
    </xf>
    <xf numFmtId="0" fontId="6" fillId="0" borderId="18" xfId="125" applyFont="1" applyBorder="1" applyAlignment="1">
      <alignment vertical="center" wrapText="1"/>
    </xf>
    <xf numFmtId="0" fontId="6" fillId="0" borderId="58" xfId="125" applyFont="1" applyBorder="1" applyAlignment="1">
      <alignment vertical="center" wrapText="1"/>
    </xf>
    <xf numFmtId="0" fontId="6" fillId="0" borderId="42" xfId="125" applyFont="1" applyBorder="1" applyAlignment="1">
      <alignment vertical="center" wrapText="1"/>
    </xf>
    <xf numFmtId="0" fontId="6" fillId="0" borderId="15" xfId="122" applyFont="1" applyBorder="1" applyAlignment="1">
      <alignment horizontal="center" vertical="center" wrapText="1"/>
    </xf>
    <xf numFmtId="0" fontId="6" fillId="0" borderId="30" xfId="122" applyFont="1" applyBorder="1" applyAlignment="1">
      <alignment horizontal="center" vertical="center" wrapText="1"/>
    </xf>
    <xf numFmtId="0" fontId="6" fillId="0" borderId="31" xfId="125" applyFont="1" applyBorder="1" applyAlignment="1">
      <alignment horizontal="center" vertical="center" wrapText="1"/>
    </xf>
    <xf numFmtId="0" fontId="6" fillId="0" borderId="32" xfId="125" applyFont="1" applyBorder="1" applyAlignment="1">
      <alignment horizontal="center" vertical="center" wrapText="1"/>
    </xf>
    <xf numFmtId="0" fontId="6" fillId="0" borderId="41" xfId="125" applyFont="1" applyBorder="1"/>
    <xf numFmtId="0" fontId="6" fillId="0" borderId="42" xfId="125" applyFont="1" applyBorder="1"/>
    <xf numFmtId="0" fontId="12" fillId="0" borderId="18" xfId="125" applyFont="1" applyBorder="1" applyAlignment="1">
      <alignment horizontal="center"/>
    </xf>
    <xf numFmtId="3" fontId="6" fillId="26" borderId="16" xfId="75" applyNumberFormat="1" applyFont="1" applyFill="1" applyBorder="1" applyAlignment="1" applyProtection="1">
      <alignment horizontal="right"/>
    </xf>
    <xf numFmtId="3" fontId="6" fillId="26" borderId="17" xfId="75" applyNumberFormat="1" applyFont="1" applyFill="1" applyBorder="1" applyAlignment="1" applyProtection="1">
      <alignment horizontal="right"/>
    </xf>
    <xf numFmtId="3" fontId="6" fillId="26" borderId="12" xfId="75" applyNumberFormat="1" applyFont="1" applyFill="1" applyBorder="1" applyAlignment="1" applyProtection="1">
      <alignment horizontal="right"/>
    </xf>
    <xf numFmtId="0" fontId="6" fillId="0" borderId="17" xfId="125" applyFont="1" applyBorder="1" applyAlignment="1">
      <alignment horizontal="center" vertical="center"/>
    </xf>
    <xf numFmtId="0" fontId="6" fillId="0" borderId="54" xfId="125" applyFont="1" applyBorder="1" applyAlignment="1">
      <alignment horizontal="center" vertical="center"/>
    </xf>
    <xf numFmtId="3" fontId="6" fillId="26" borderId="54" xfId="75" applyNumberFormat="1" applyFont="1" applyFill="1" applyBorder="1" applyAlignment="1" applyProtection="1">
      <alignment horizontal="right"/>
    </xf>
    <xf numFmtId="0" fontId="6" fillId="0" borderId="16" xfId="125" applyFont="1" applyBorder="1" applyAlignment="1">
      <alignment horizontal="left" vertical="center"/>
    </xf>
    <xf numFmtId="0" fontId="10" fillId="0" borderId="0" xfId="124" quotePrefix="1" applyFont="1" applyAlignment="1">
      <alignment horizontal="left"/>
    </xf>
    <xf numFmtId="3" fontId="6" fillId="22" borderId="79" xfId="126" applyNumberFormat="1" applyFont="1" applyFill="1" applyBorder="1" applyAlignment="1" applyProtection="1">
      <alignment horizontal="right"/>
      <protection locked="0"/>
    </xf>
    <xf numFmtId="3" fontId="6" fillId="22" borderId="52" xfId="126" applyNumberFormat="1" applyFont="1" applyFill="1" applyBorder="1" applyAlignment="1" applyProtection="1">
      <alignment horizontal="right"/>
      <protection locked="0"/>
    </xf>
    <xf numFmtId="0" fontId="6" fillId="0" borderId="58" xfId="126" applyFont="1" applyBorder="1" applyAlignment="1">
      <alignment vertical="center" wrapText="1"/>
    </xf>
    <xf numFmtId="0" fontId="6" fillId="0" borderId="41" xfId="126" applyFont="1" applyBorder="1" applyAlignment="1">
      <alignment vertical="center" wrapText="1"/>
    </xf>
    <xf numFmtId="0" fontId="6" fillId="0" borderId="4" xfId="125" applyFont="1" applyBorder="1" applyAlignment="1">
      <alignment horizontal="center" vertical="center" wrapText="1"/>
    </xf>
    <xf numFmtId="0" fontId="6" fillId="0" borderId="83" xfId="123" applyFont="1" applyBorder="1" applyAlignment="1" applyProtection="1">
      <alignment horizontal="center" vertical="center" wrapText="1"/>
    </xf>
    <xf numFmtId="0" fontId="6" fillId="0" borderId="29" xfId="123" applyFont="1" applyBorder="1" applyAlignment="1" applyProtection="1">
      <alignment horizontal="center" vertical="center" wrapText="1"/>
    </xf>
    <xf numFmtId="0" fontId="6" fillId="0" borderId="31" xfId="123" applyFont="1" applyBorder="1" applyAlignment="1" applyProtection="1">
      <alignment horizontal="center" vertical="center" wrapText="1"/>
    </xf>
    <xf numFmtId="0" fontId="6" fillId="0" borderId="39" xfId="123" applyFont="1" applyBorder="1" applyAlignment="1" applyProtection="1">
      <alignment horizontal="center" vertical="center" wrapText="1"/>
    </xf>
    <xf numFmtId="0" fontId="6" fillId="0" borderId="49" xfId="123" applyFont="1" applyBorder="1" applyAlignment="1" applyProtection="1">
      <alignment horizontal="center" vertical="center" wrapText="1"/>
    </xf>
    <xf numFmtId="0" fontId="6" fillId="0" borderId="4" xfId="123" applyFont="1" applyBorder="1" applyAlignment="1" applyProtection="1">
      <alignment horizontal="center" vertical="center" wrapText="1"/>
    </xf>
    <xf numFmtId="0" fontId="6" fillId="0" borderId="37" xfId="123" applyFont="1" applyBorder="1" applyAlignment="1" applyProtection="1">
      <alignment horizontal="center" vertical="center" wrapText="1"/>
    </xf>
    <xf numFmtId="0" fontId="6" fillId="0" borderId="29" xfId="125" applyFont="1" applyBorder="1" applyAlignment="1">
      <alignment horizontal="center" vertical="center"/>
    </xf>
    <xf numFmtId="0" fontId="6" fillId="0" borderId="37" xfId="125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25" borderId="4" xfId="69" applyFont="1" applyFill="1" applyBorder="1" applyAlignment="1">
      <alignment horizontal="center"/>
      <protection locked="0"/>
    </xf>
    <xf numFmtId="0" fontId="8" fillId="0" borderId="4" xfId="67" applyFont="1" applyFill="1" applyBorder="1" applyAlignment="1" applyProtection="1">
      <alignment horizontal="center"/>
    </xf>
    <xf numFmtId="0" fontId="6" fillId="34" borderId="0" xfId="0" applyFont="1" applyFill="1"/>
    <xf numFmtId="0" fontId="6" fillId="34" borderId="0" xfId="121" applyFont="1" applyFill="1"/>
    <xf numFmtId="0" fontId="6" fillId="0" borderId="0" xfId="121" applyFont="1"/>
    <xf numFmtId="0" fontId="0" fillId="34" borderId="0" xfId="0" applyFill="1"/>
    <xf numFmtId="0" fontId="6" fillId="29" borderId="0" xfId="0" applyFont="1" applyFill="1"/>
    <xf numFmtId="3" fontId="6" fillId="22" borderId="87" xfId="126" applyNumberFormat="1" applyFont="1" applyFill="1" applyBorder="1" applyProtection="1">
      <protection locked="0"/>
    </xf>
    <xf numFmtId="3" fontId="6" fillId="22" borderId="88" xfId="126" applyNumberFormat="1" applyFont="1" applyFill="1" applyBorder="1" applyProtection="1">
      <protection locked="0"/>
    </xf>
    <xf numFmtId="3" fontId="6" fillId="22" borderId="89" xfId="126" applyNumberFormat="1" applyFont="1" applyFill="1" applyBorder="1" applyProtection="1">
      <protection locked="0"/>
    </xf>
    <xf numFmtId="3" fontId="6" fillId="22" borderId="61" xfId="126" applyNumberFormat="1" applyFont="1" applyFill="1" applyBorder="1" applyProtection="1">
      <protection locked="0"/>
    </xf>
    <xf numFmtId="3" fontId="6" fillId="22" borderId="91" xfId="126" applyNumberFormat="1" applyFont="1" applyFill="1" applyBorder="1" applyProtection="1">
      <protection locked="0"/>
    </xf>
    <xf numFmtId="3" fontId="6" fillId="22" borderId="86" xfId="126" applyNumberFormat="1" applyFont="1" applyFill="1" applyBorder="1" applyAlignment="1" applyProtection="1">
      <alignment horizontal="right"/>
      <protection locked="0"/>
    </xf>
    <xf numFmtId="3" fontId="6" fillId="22" borderId="87" xfId="126" applyNumberFormat="1" applyFont="1" applyFill="1" applyBorder="1" applyAlignment="1" applyProtection="1">
      <alignment horizontal="right"/>
      <protection locked="0"/>
    </xf>
    <xf numFmtId="3" fontId="6" fillId="22" borderId="88" xfId="126" applyNumberFormat="1" applyFont="1" applyFill="1" applyBorder="1" applyAlignment="1" applyProtection="1">
      <alignment horizontal="right"/>
      <protection locked="0"/>
    </xf>
    <xf numFmtId="3" fontId="6" fillId="22" borderId="91" xfId="126" applyNumberFormat="1" applyFont="1" applyFill="1" applyBorder="1" applyAlignment="1" applyProtection="1">
      <alignment horizontal="right"/>
      <protection locked="0"/>
    </xf>
    <xf numFmtId="164" fontId="6" fillId="22" borderId="87" xfId="126" applyNumberFormat="1" applyFont="1" applyFill="1" applyBorder="1" applyProtection="1">
      <protection locked="0"/>
    </xf>
    <xf numFmtId="3" fontId="6" fillId="22" borderId="86" xfId="126" applyNumberFormat="1" applyFont="1" applyFill="1" applyBorder="1" applyProtection="1">
      <protection locked="0"/>
    </xf>
    <xf numFmtId="3" fontId="12" fillId="0" borderId="86" xfId="126" quotePrefix="1" applyNumberFormat="1" applyFont="1" applyBorder="1" applyAlignment="1">
      <alignment horizontal="right" vertical="center" wrapText="1"/>
    </xf>
    <xf numFmtId="3" fontId="6" fillId="22" borderId="97" xfId="126" applyNumberFormat="1" applyFont="1" applyFill="1" applyBorder="1" applyProtection="1">
      <protection locked="0"/>
    </xf>
    <xf numFmtId="3" fontId="6" fillId="22" borderId="98" xfId="126" applyNumberFormat="1" applyFont="1" applyFill="1" applyBorder="1" applyProtection="1">
      <protection locked="0"/>
    </xf>
    <xf numFmtId="0" fontId="6" fillId="0" borderId="4" xfId="124" applyFont="1" applyBorder="1" applyAlignment="1">
      <alignment vertical="center" wrapText="1"/>
    </xf>
    <xf numFmtId="0" fontId="12" fillId="0" borderId="0" xfId="125" applyFont="1" applyAlignment="1">
      <alignment horizontal="center"/>
    </xf>
    <xf numFmtId="3" fontId="12" fillId="0" borderId="0" xfId="75" applyNumberFormat="1" applyFont="1" applyFill="1" applyBorder="1" applyAlignment="1" applyProtection="1">
      <alignment horizontal="right"/>
    </xf>
    <xf numFmtId="3" fontId="12" fillId="0" borderId="24" xfId="75" applyNumberFormat="1" applyFont="1" applyFill="1" applyBorder="1" applyAlignment="1" applyProtection="1">
      <alignment horizontal="right"/>
    </xf>
    <xf numFmtId="3" fontId="12" fillId="29" borderId="17" xfId="75" applyNumberFormat="1" applyFont="1" applyFill="1" applyBorder="1" applyAlignment="1" applyProtection="1">
      <alignment horizontal="right"/>
    </xf>
    <xf numFmtId="3" fontId="12" fillId="0" borderId="12" xfId="75" applyNumberFormat="1" applyFont="1" applyFill="1" applyBorder="1" applyAlignment="1" applyProtection="1">
      <alignment horizontal="right"/>
    </xf>
    <xf numFmtId="3" fontId="12" fillId="0" borderId="29" xfId="75" applyNumberFormat="1" applyFont="1" applyFill="1" applyBorder="1" applyAlignment="1" applyProtection="1"/>
    <xf numFmtId="3" fontId="12" fillId="0" borderId="38" xfId="75" applyNumberFormat="1" applyFont="1" applyFill="1" applyBorder="1" applyAlignment="1" applyProtection="1"/>
    <xf numFmtId="0" fontId="12" fillId="0" borderId="0" xfId="126" applyFont="1" applyAlignment="1">
      <alignment horizontal="left" vertical="center" wrapText="1"/>
    </xf>
    <xf numFmtId="0" fontId="6" fillId="0" borderId="0" xfId="126" applyFont="1" applyAlignment="1">
      <alignment horizontal="left"/>
    </xf>
    <xf numFmtId="0" fontId="6" fillId="0" borderId="24" xfId="76" applyNumberFormat="1" applyFont="1" applyFill="1" applyBorder="1" applyAlignment="1">
      <alignment horizontal="left" vertical="center" wrapText="1"/>
    </xf>
    <xf numFmtId="0" fontId="6" fillId="0" borderId="61" xfId="128" applyFont="1" applyBorder="1" applyAlignment="1">
      <alignment horizontal="left"/>
    </xf>
    <xf numFmtId="0" fontId="6" fillId="0" borderId="0" xfId="126" applyFont="1" applyAlignment="1">
      <alignment horizontal="left" vertical="center"/>
    </xf>
    <xf numFmtId="0" fontId="12" fillId="0" borderId="0" xfId="126" applyFont="1"/>
    <xf numFmtId="0" fontId="13" fillId="31" borderId="0" xfId="0" applyFont="1" applyFill="1"/>
    <xf numFmtId="3" fontId="12" fillId="31" borderId="38" xfId="127" applyNumberFormat="1" applyFont="1" applyFill="1" applyBorder="1"/>
    <xf numFmtId="3" fontId="6" fillId="0" borderId="38" xfId="126" applyNumberFormat="1" applyFont="1" applyBorder="1"/>
    <xf numFmtId="0" fontId="13" fillId="31" borderId="38" xfId="0" applyFont="1" applyFill="1" applyBorder="1"/>
    <xf numFmtId="0" fontId="13" fillId="31" borderId="0" xfId="0" applyFont="1" applyFill="1" applyAlignment="1">
      <alignment horizontal="left"/>
    </xf>
    <xf numFmtId="0" fontId="6" fillId="0" borderId="17" xfId="76" applyNumberFormat="1" applyFont="1" applyFill="1" applyBorder="1" applyAlignment="1">
      <alignment horizontal="left" vertical="center" wrapText="1"/>
    </xf>
    <xf numFmtId="0" fontId="6" fillId="0" borderId="4" xfId="76" applyNumberFormat="1" applyFont="1" applyFill="1" applyBorder="1" applyAlignment="1">
      <alignment horizontal="left" vertical="center" wrapText="1"/>
    </xf>
    <xf numFmtId="49" fontId="6" fillId="0" borderId="43" xfId="76" applyNumberFormat="1" applyFont="1" applyFill="1" applyBorder="1" applyAlignment="1">
      <alignment horizontal="center"/>
    </xf>
    <xf numFmtId="3" fontId="12" fillId="0" borderId="4" xfId="126" applyNumberFormat="1" applyFont="1" applyBorder="1" applyAlignment="1">
      <alignment horizontal="right" vertical="center" wrapText="1"/>
    </xf>
    <xf numFmtId="3" fontId="12" fillId="0" borderId="29" xfId="126" quotePrefix="1" applyNumberFormat="1" applyFont="1" applyBorder="1" applyAlignment="1">
      <alignment horizontal="right" vertical="center" wrapText="1"/>
    </xf>
    <xf numFmtId="3" fontId="12" fillId="0" borderId="94" xfId="126" quotePrefix="1" applyNumberFormat="1" applyFont="1" applyBorder="1" applyAlignment="1">
      <alignment horizontal="right" vertical="center" wrapText="1"/>
    </xf>
    <xf numFmtId="0" fontId="12" fillId="0" borderId="23" xfId="126" applyFont="1" applyBorder="1" applyAlignment="1">
      <alignment vertical="center" wrapText="1"/>
    </xf>
    <xf numFmtId="0" fontId="12" fillId="0" borderId="12" xfId="126" applyFont="1" applyBorder="1" applyAlignment="1">
      <alignment vertical="center" wrapText="1"/>
    </xf>
    <xf numFmtId="0" fontId="12" fillId="0" borderId="21" xfId="126" applyFont="1" applyBorder="1" applyAlignment="1">
      <alignment vertical="center" wrapText="1"/>
    </xf>
    <xf numFmtId="0" fontId="12" fillId="0" borderId="13" xfId="126" applyFont="1" applyBorder="1" applyAlignment="1">
      <alignment vertical="center" wrapText="1"/>
    </xf>
    <xf numFmtId="0" fontId="12" fillId="0" borderId="21" xfId="126" quotePrefix="1" applyFont="1" applyBorder="1" applyAlignment="1">
      <alignment vertical="center" wrapText="1"/>
    </xf>
    <xf numFmtId="0" fontId="12" fillId="0" borderId="11" xfId="126" quotePrefix="1" applyFont="1" applyBorder="1" applyAlignment="1">
      <alignment vertical="center" wrapText="1"/>
    </xf>
    <xf numFmtId="0" fontId="12" fillId="0" borderId="18" xfId="126" quotePrefix="1" applyFont="1" applyBorder="1" applyAlignment="1">
      <alignment vertical="center" wrapText="1"/>
    </xf>
    <xf numFmtId="0" fontId="12" fillId="0" borderId="37" xfId="126" quotePrefix="1" applyFont="1" applyBorder="1" applyAlignment="1">
      <alignment vertical="center" wrapText="1"/>
    </xf>
    <xf numFmtId="0" fontId="6" fillId="0" borderId="59" xfId="128" applyFont="1" applyBorder="1"/>
    <xf numFmtId="0" fontId="6" fillId="0" borderId="50" xfId="128" applyFont="1" applyBorder="1"/>
    <xf numFmtId="0" fontId="6" fillId="0" borderId="48" xfId="128" applyFont="1" applyBorder="1"/>
    <xf numFmtId="49" fontId="6" fillId="0" borderId="36" xfId="76" applyNumberFormat="1" applyFont="1" applyFill="1" applyBorder="1" applyAlignment="1">
      <alignment horizontal="center"/>
    </xf>
    <xf numFmtId="0" fontId="6" fillId="0" borderId="36" xfId="76" applyNumberFormat="1" applyFont="1" applyFill="1" applyBorder="1" applyAlignment="1">
      <alignment horizontal="left" vertical="center" wrapText="1"/>
    </xf>
    <xf numFmtId="3" fontId="12" fillId="0" borderId="102" xfId="126" applyNumberFormat="1" applyFont="1" applyBorder="1" applyAlignment="1">
      <alignment horizontal="right" vertical="center"/>
    </xf>
    <xf numFmtId="3" fontId="12" fillId="0" borderId="28" xfId="126" applyNumberFormat="1" applyFont="1" applyBorder="1" applyAlignment="1">
      <alignment horizontal="right"/>
    </xf>
    <xf numFmtId="3" fontId="12" fillId="0" borderId="25" xfId="126" applyNumberFormat="1" applyFont="1" applyBorder="1" applyAlignment="1">
      <alignment horizontal="right"/>
    </xf>
    <xf numFmtId="3" fontId="12" fillId="0" borderId="104" xfId="126" applyNumberFormat="1" applyFont="1" applyBorder="1" applyAlignment="1">
      <alignment horizontal="right"/>
    </xf>
    <xf numFmtId="3" fontId="12" fillId="0" borderId="105" xfId="126" applyNumberFormat="1" applyFont="1" applyBorder="1" applyAlignment="1">
      <alignment horizontal="right"/>
    </xf>
    <xf numFmtId="3" fontId="12" fillId="0" borderId="26" xfId="126" applyNumberFormat="1" applyFont="1" applyBorder="1" applyAlignment="1">
      <alignment horizontal="right"/>
    </xf>
    <xf numFmtId="3" fontId="12" fillId="0" borderId="106" xfId="126" applyNumberFormat="1" applyFont="1" applyBorder="1" applyAlignment="1">
      <alignment horizontal="right"/>
    </xf>
    <xf numFmtId="3" fontId="6" fillId="0" borderId="36" xfId="126" applyNumberFormat="1" applyFont="1" applyBorder="1" applyAlignment="1">
      <alignment horizontal="right" vertical="center" wrapText="1"/>
    </xf>
    <xf numFmtId="3" fontId="12" fillId="0" borderId="107" xfId="126" applyNumberFormat="1" applyFont="1" applyBorder="1" applyAlignment="1">
      <alignment horizontal="right"/>
    </xf>
    <xf numFmtId="3" fontId="12" fillId="0" borderId="103" xfId="126" applyNumberFormat="1" applyFont="1" applyBorder="1" applyAlignment="1">
      <alignment horizontal="right"/>
    </xf>
    <xf numFmtId="3" fontId="12" fillId="0" borderId="25" xfId="126" quotePrefix="1" applyNumberFormat="1" applyFont="1" applyBorder="1" applyAlignment="1">
      <alignment horizontal="right" vertical="center" wrapText="1"/>
    </xf>
    <xf numFmtId="3" fontId="12" fillId="0" borderId="108" xfId="126" applyNumberFormat="1" applyFont="1" applyBorder="1" applyAlignment="1">
      <alignment horizontal="right"/>
    </xf>
    <xf numFmtId="3" fontId="12" fillId="0" borderId="109" xfId="126" applyNumberFormat="1" applyFont="1" applyBorder="1" applyAlignment="1">
      <alignment horizontal="right"/>
    </xf>
    <xf numFmtId="1" fontId="6" fillId="0" borderId="53" xfId="76" applyNumberFormat="1" applyFont="1" applyFill="1" applyBorder="1" applyAlignment="1">
      <alignment horizontal="center"/>
    </xf>
    <xf numFmtId="3" fontId="6" fillId="29" borderId="53" xfId="126" applyNumberFormat="1" applyFont="1" applyFill="1" applyBorder="1" applyAlignment="1">
      <alignment horizontal="right"/>
    </xf>
    <xf numFmtId="3" fontId="6" fillId="22" borderId="51" xfId="126" applyNumberFormat="1" applyFont="1" applyFill="1" applyBorder="1" applyAlignment="1" applyProtection="1">
      <alignment horizontal="right"/>
      <protection locked="0"/>
    </xf>
    <xf numFmtId="3" fontId="12" fillId="29" borderId="25" xfId="126" applyNumberFormat="1" applyFont="1" applyFill="1" applyBorder="1" applyAlignment="1">
      <alignment horizontal="right"/>
    </xf>
    <xf numFmtId="3" fontId="12" fillId="29" borderId="104" xfId="126" applyNumberFormat="1" applyFont="1" applyFill="1" applyBorder="1" applyAlignment="1">
      <alignment horizontal="right"/>
    </xf>
    <xf numFmtId="3" fontId="12" fillId="29" borderId="108" xfId="126" applyNumberFormat="1" applyFont="1" applyFill="1" applyBorder="1" applyAlignment="1">
      <alignment horizontal="right"/>
    </xf>
    <xf numFmtId="3" fontId="12" fillId="29" borderId="103" xfId="126" applyNumberFormat="1" applyFont="1" applyFill="1" applyBorder="1" applyAlignment="1">
      <alignment horizontal="right"/>
    </xf>
    <xf numFmtId="3" fontId="12" fillId="29" borderId="26" xfId="126" applyNumberFormat="1" applyFont="1" applyFill="1" applyBorder="1" applyAlignment="1">
      <alignment horizontal="right"/>
    </xf>
    <xf numFmtId="0" fontId="12" fillId="0" borderId="0" xfId="126" quotePrefix="1" applyFont="1" applyAlignment="1">
      <alignment horizontal="center" vertical="center" wrapText="1"/>
    </xf>
    <xf numFmtId="3" fontId="6" fillId="22" borderId="53" xfId="126" applyNumberFormat="1" applyFont="1" applyFill="1" applyBorder="1" applyProtection="1">
      <protection locked="0"/>
    </xf>
    <xf numFmtId="3" fontId="6" fillId="22" borderId="110" xfId="126" applyNumberFormat="1" applyFont="1" applyFill="1" applyBorder="1" applyProtection="1">
      <protection locked="0"/>
    </xf>
    <xf numFmtId="3" fontId="6" fillId="29" borderId="36" xfId="126" applyNumberFormat="1" applyFont="1" applyFill="1" applyBorder="1"/>
    <xf numFmtId="3" fontId="6" fillId="22" borderId="79" xfId="126" applyNumberFormat="1" applyFont="1" applyFill="1" applyBorder="1" applyProtection="1">
      <protection locked="0"/>
    </xf>
    <xf numFmtId="164" fontId="6" fillId="22" borderId="36" xfId="126" applyNumberFormat="1" applyFont="1" applyFill="1" applyBorder="1" applyProtection="1">
      <protection locked="0"/>
    </xf>
    <xf numFmtId="164" fontId="6" fillId="22" borderId="91" xfId="126" applyNumberFormat="1" applyFont="1" applyFill="1" applyBorder="1" applyProtection="1">
      <protection locked="0"/>
    </xf>
    <xf numFmtId="164" fontId="6" fillId="22" borderId="79" xfId="126" applyNumberFormat="1" applyFont="1" applyFill="1" applyBorder="1" applyProtection="1">
      <protection locked="0"/>
    </xf>
    <xf numFmtId="164" fontId="6" fillId="22" borderId="61" xfId="126" applyNumberFormat="1" applyFont="1" applyFill="1" applyBorder="1" applyProtection="1">
      <protection locked="0"/>
    </xf>
    <xf numFmtId="164" fontId="12" fillId="0" borderId="25" xfId="126" quotePrefix="1" applyNumberFormat="1" applyFont="1" applyBorder="1" applyAlignment="1">
      <alignment vertical="center" wrapText="1"/>
    </xf>
    <xf numFmtId="164" fontId="12" fillId="0" borderId="25" xfId="126" applyNumberFormat="1" applyFont="1" applyBorder="1" applyAlignment="1">
      <alignment horizontal="right"/>
    </xf>
    <xf numFmtId="164" fontId="12" fillId="0" borderId="104" xfId="126" applyNumberFormat="1" applyFont="1" applyBorder="1" applyAlignment="1">
      <alignment horizontal="right"/>
    </xf>
    <xf numFmtId="164" fontId="12" fillId="0" borderId="108" xfId="126" applyNumberFormat="1" applyFont="1" applyBorder="1" applyAlignment="1">
      <alignment horizontal="right"/>
    </xf>
    <xf numFmtId="164" fontId="12" fillId="0" borderId="109" xfId="126" applyNumberFormat="1" applyFont="1" applyBorder="1" applyAlignment="1">
      <alignment horizontal="right"/>
    </xf>
    <xf numFmtId="164" fontId="12" fillId="0" borderId="26" xfId="126" applyNumberFormat="1" applyFont="1" applyBorder="1" applyAlignment="1">
      <alignment horizontal="right"/>
    </xf>
    <xf numFmtId="3" fontId="6" fillId="22" borderId="52" xfId="126" applyNumberFormat="1" applyFont="1" applyFill="1" applyBorder="1" applyProtection="1">
      <protection locked="0"/>
    </xf>
    <xf numFmtId="3" fontId="12" fillId="0" borderId="104" xfId="126" quotePrefix="1" applyNumberFormat="1" applyFont="1" applyBorder="1" applyAlignment="1">
      <alignment horizontal="right" vertical="center" wrapText="1"/>
    </xf>
    <xf numFmtId="3" fontId="12" fillId="0" borderId="108" xfId="126" quotePrefix="1" applyNumberFormat="1" applyFont="1" applyBorder="1" applyAlignment="1">
      <alignment horizontal="right" vertical="center" wrapText="1"/>
    </xf>
    <xf numFmtId="3" fontId="12" fillId="0" borderId="109" xfId="126" quotePrefix="1" applyNumberFormat="1" applyFont="1" applyBorder="1" applyAlignment="1">
      <alignment horizontal="right" vertical="center" wrapText="1"/>
    </xf>
    <xf numFmtId="3" fontId="12" fillId="0" borderId="26" xfId="126" quotePrefix="1" applyNumberFormat="1" applyFont="1" applyBorder="1" applyAlignment="1">
      <alignment horizontal="right" vertical="center" wrapText="1"/>
    </xf>
    <xf numFmtId="3" fontId="12" fillId="0" borderId="107" xfId="126" quotePrefix="1" applyNumberFormat="1" applyFont="1" applyBorder="1" applyAlignment="1">
      <alignment horizontal="right" vertical="center" wrapText="1"/>
    </xf>
    <xf numFmtId="3" fontId="12" fillId="0" borderId="103" xfId="126" quotePrefix="1" applyNumberFormat="1" applyFont="1" applyBorder="1" applyAlignment="1">
      <alignment horizontal="right" vertical="center" wrapText="1"/>
    </xf>
    <xf numFmtId="3" fontId="12" fillId="0" borderId="105" xfId="126" quotePrefix="1" applyNumberFormat="1" applyFont="1" applyBorder="1" applyAlignment="1">
      <alignment horizontal="right" vertical="center" wrapText="1"/>
    </xf>
    <xf numFmtId="1" fontId="6" fillId="0" borderId="51" xfId="76" applyNumberFormat="1" applyFont="1" applyFill="1" applyBorder="1" applyAlignment="1" applyProtection="1">
      <alignment horizontal="center"/>
      <protection locked="0"/>
    </xf>
    <xf numFmtId="3" fontId="12" fillId="0" borderId="0" xfId="126" quotePrefix="1" applyNumberFormat="1" applyFont="1" applyAlignment="1">
      <alignment horizontal="right" vertical="center" wrapText="1"/>
    </xf>
    <xf numFmtId="0" fontId="12" fillId="0" borderId="62" xfId="126" quotePrefix="1" applyFont="1" applyBorder="1" applyAlignment="1">
      <alignment horizontal="center" vertical="center" wrapText="1"/>
    </xf>
    <xf numFmtId="3" fontId="12" fillId="0" borderId="62" xfId="126" quotePrefix="1" applyNumberFormat="1" applyFont="1" applyBorder="1" applyAlignment="1">
      <alignment horizontal="right" vertical="center" wrapText="1"/>
    </xf>
    <xf numFmtId="0" fontId="12" fillId="0" borderId="81" xfId="126" applyFont="1" applyBorder="1" applyAlignment="1">
      <alignment vertical="center" wrapText="1"/>
    </xf>
    <xf numFmtId="0" fontId="12" fillId="0" borderId="102" xfId="126" quotePrefix="1" applyFont="1" applyBorder="1" applyAlignment="1">
      <alignment horizontal="center" vertical="center"/>
    </xf>
    <xf numFmtId="0" fontId="13" fillId="31" borderId="37" xfId="0" applyFont="1" applyFill="1" applyBorder="1"/>
    <xf numFmtId="3" fontId="12" fillId="0" borderId="62" xfId="126" applyNumberFormat="1" applyFont="1" applyBorder="1" applyAlignment="1">
      <alignment horizontal="right"/>
    </xf>
    <xf numFmtId="0" fontId="6" fillId="0" borderId="54" xfId="76" applyNumberFormat="1" applyFont="1" applyFill="1" applyBorder="1" applyAlignment="1">
      <alignment horizontal="left" vertical="center" wrapText="1"/>
    </xf>
    <xf numFmtId="0" fontId="6" fillId="0" borderId="17" xfId="124" applyFont="1" applyBorder="1"/>
    <xf numFmtId="0" fontId="6" fillId="0" borderId="16" xfId="124" applyFont="1" applyBorder="1"/>
    <xf numFmtId="3" fontId="12" fillId="0" borderId="0" xfId="126" applyNumberFormat="1" applyFont="1" applyAlignment="1">
      <alignment horizontal="right"/>
    </xf>
    <xf numFmtId="3" fontId="6" fillId="0" borderId="37" xfId="126" applyNumberFormat="1" applyFont="1" applyBorder="1"/>
    <xf numFmtId="3" fontId="12" fillId="31" borderId="38" xfId="126" applyNumberFormat="1" applyFont="1" applyFill="1" applyBorder="1" applyAlignment="1">
      <alignment vertical="center"/>
    </xf>
    <xf numFmtId="0" fontId="6" fillId="0" borderId="0" xfId="76" applyNumberFormat="1" applyFont="1" applyFill="1" applyBorder="1" applyAlignment="1">
      <alignment horizontal="left" vertical="center" wrapText="1"/>
    </xf>
    <xf numFmtId="3" fontId="6" fillId="0" borderId="0" xfId="128" applyNumberFormat="1" applyFont="1" applyAlignment="1">
      <alignment wrapText="1"/>
    </xf>
    <xf numFmtId="3" fontId="6" fillId="0" borderId="0" xfId="126" applyNumberFormat="1" applyFont="1" applyProtection="1">
      <protection locked="0"/>
    </xf>
    <xf numFmtId="0" fontId="13" fillId="0" borderId="0" xfId="0" applyFont="1"/>
    <xf numFmtId="0" fontId="6" fillId="0" borderId="0" xfId="76" applyNumberFormat="1" applyFont="1" applyFill="1" applyBorder="1" applyAlignment="1">
      <alignment horizontal="center"/>
    </xf>
    <xf numFmtId="1" fontId="6" fillId="0" borderId="38" xfId="76" applyNumberFormat="1" applyFont="1" applyFill="1" applyBorder="1" applyAlignment="1">
      <alignment horizontal="center"/>
    </xf>
    <xf numFmtId="0" fontId="6" fillId="0" borderId="38" xfId="76" applyNumberFormat="1" applyFont="1" applyFill="1" applyBorder="1" applyAlignment="1">
      <alignment horizontal="left" vertical="center" wrapText="1"/>
    </xf>
    <xf numFmtId="3" fontId="6" fillId="0" borderId="38" xfId="126" applyNumberFormat="1" applyFont="1" applyBorder="1" applyAlignment="1">
      <alignment horizontal="right" vertical="center" wrapText="1"/>
    </xf>
    <xf numFmtId="3" fontId="6" fillId="0" borderId="38" xfId="126" applyNumberFormat="1" applyFont="1" applyBorder="1" applyAlignment="1" applyProtection="1">
      <alignment horizontal="right"/>
      <protection locked="0"/>
    </xf>
    <xf numFmtId="0" fontId="12" fillId="0" borderId="111" xfId="126" quotePrefix="1" applyFont="1" applyBorder="1" applyAlignment="1">
      <alignment horizontal="center" vertical="center" wrapText="1"/>
    </xf>
    <xf numFmtId="3" fontId="12" fillId="29" borderId="112" xfId="126" applyNumberFormat="1" applyFont="1" applyFill="1" applyBorder="1" applyAlignment="1">
      <alignment horizontal="right"/>
    </xf>
    <xf numFmtId="3" fontId="12" fillId="29" borderId="62" xfId="126" applyNumberFormat="1" applyFont="1" applyFill="1" applyBorder="1" applyAlignment="1">
      <alignment horizontal="right"/>
    </xf>
    <xf numFmtId="164" fontId="12" fillId="0" borderId="62" xfId="126" quotePrefix="1" applyNumberFormat="1" applyFont="1" applyBorder="1" applyAlignment="1">
      <alignment vertical="center" wrapText="1"/>
    </xf>
    <xf numFmtId="164" fontId="12" fillId="0" borderId="62" xfId="126" applyNumberFormat="1" applyFont="1" applyBorder="1" applyAlignment="1">
      <alignment horizontal="right"/>
    </xf>
    <xf numFmtId="3" fontId="12" fillId="0" borderId="11" xfId="126" quotePrefix="1" applyNumberFormat="1" applyFont="1" applyBorder="1" applyAlignment="1">
      <alignment horizontal="right" vertical="center" wrapText="1"/>
    </xf>
    <xf numFmtId="0" fontId="6" fillId="0" borderId="113" xfId="76" applyNumberFormat="1" applyFont="1" applyFill="1" applyBorder="1" applyAlignment="1">
      <alignment horizontal="left" vertical="center" wrapText="1"/>
    </xf>
    <xf numFmtId="49" fontId="6" fillId="0" borderId="113" xfId="76" applyNumberFormat="1" applyFont="1" applyFill="1" applyBorder="1" applyAlignment="1">
      <alignment horizontal="center"/>
    </xf>
    <xf numFmtId="1" fontId="6" fillId="0" borderId="43" xfId="76" applyNumberFormat="1" applyFont="1" applyFill="1" applyBorder="1" applyAlignment="1" applyProtection="1">
      <alignment horizontal="center"/>
      <protection locked="0"/>
    </xf>
    <xf numFmtId="0" fontId="6" fillId="31" borderId="0" xfId="0" applyFont="1" applyFill="1"/>
    <xf numFmtId="0" fontId="6" fillId="0" borderId="41" xfId="126" applyFont="1" applyBorder="1" applyAlignment="1">
      <alignment horizontal="left" vertical="center" wrapText="1"/>
    </xf>
    <xf numFmtId="0" fontId="10" fillId="0" borderId="0" xfId="0" applyFont="1"/>
    <xf numFmtId="0" fontId="3" fillId="0" borderId="0" xfId="0" applyFont="1"/>
    <xf numFmtId="0" fontId="6" fillId="0" borderId="4" xfId="0" applyFont="1" applyBorder="1" applyAlignment="1">
      <alignment vertical="center" wrapText="1"/>
    </xf>
    <xf numFmtId="0" fontId="6" fillId="0" borderId="17" xfId="0" applyFont="1" applyBorder="1"/>
    <xf numFmtId="0" fontId="6" fillId="31" borderId="17" xfId="0" applyFont="1" applyFill="1" applyBorder="1" applyAlignment="1">
      <alignment horizontal="right" vertical="center"/>
    </xf>
    <xf numFmtId="0" fontId="6" fillId="0" borderId="24" xfId="0" applyFont="1" applyBorder="1"/>
    <xf numFmtId="0" fontId="6" fillId="0" borderId="24" xfId="0" applyFont="1" applyBorder="1" applyAlignment="1">
      <alignment wrapText="1"/>
    </xf>
    <xf numFmtId="0" fontId="6" fillId="0" borderId="16" xfId="0" applyFont="1" applyBorder="1"/>
    <xf numFmtId="0" fontId="12" fillId="31" borderId="4" xfId="0" applyFont="1" applyFill="1" applyBorder="1" applyAlignment="1">
      <alignment horizontal="right" vertical="center"/>
    </xf>
    <xf numFmtId="0" fontId="12" fillId="31" borderId="29" xfId="0" applyFont="1" applyFill="1" applyBorder="1" applyAlignment="1">
      <alignment horizontal="right" vertical="center"/>
    </xf>
    <xf numFmtId="0" fontId="12" fillId="31" borderId="31" xfId="0" applyFont="1" applyFill="1" applyBorder="1" applyAlignment="1">
      <alignment horizontal="right" vertical="center"/>
    </xf>
    <xf numFmtId="0" fontId="12" fillId="31" borderId="78" xfId="0" applyFont="1" applyFill="1" applyBorder="1" applyAlignment="1">
      <alignment horizontal="right" vertical="center"/>
    </xf>
    <xf numFmtId="0" fontId="12" fillId="31" borderId="71" xfId="0" applyFont="1" applyFill="1" applyBorder="1" applyAlignment="1">
      <alignment horizontal="right" vertical="center"/>
    </xf>
    <xf numFmtId="0" fontId="12" fillId="31" borderId="37" xfId="0" applyFont="1" applyFill="1" applyBorder="1" applyAlignment="1">
      <alignment horizontal="right" vertical="center"/>
    </xf>
    <xf numFmtId="1" fontId="6" fillId="0" borderId="113" xfId="76" applyNumberFormat="1" applyFont="1" applyFill="1" applyBorder="1" applyAlignment="1">
      <alignment horizontal="center"/>
    </xf>
    <xf numFmtId="3" fontId="6" fillId="22" borderId="117" xfId="126" applyNumberFormat="1" applyFont="1" applyFill="1" applyBorder="1" applyAlignment="1" applyProtection="1">
      <alignment horizontal="right"/>
      <protection locked="0"/>
    </xf>
    <xf numFmtId="3" fontId="6" fillId="22" borderId="118" xfId="126" applyNumberFormat="1" applyFont="1" applyFill="1" applyBorder="1" applyAlignment="1" applyProtection="1">
      <alignment horizontal="right"/>
      <protection locked="0"/>
    </xf>
    <xf numFmtId="3" fontId="6" fillId="22" borderId="115" xfId="126" applyNumberFormat="1" applyFont="1" applyFill="1" applyBorder="1" applyAlignment="1" applyProtection="1">
      <alignment horizontal="right"/>
      <protection locked="0"/>
    </xf>
    <xf numFmtId="3" fontId="6" fillId="22" borderId="116" xfId="126" applyNumberFormat="1" applyFont="1" applyFill="1" applyBorder="1" applyAlignment="1" applyProtection="1">
      <alignment horizontal="right"/>
      <protection locked="0"/>
    </xf>
    <xf numFmtId="3" fontId="6" fillId="29" borderId="113" xfId="126" applyNumberFormat="1" applyFont="1" applyFill="1" applyBorder="1" applyAlignment="1">
      <alignment horizontal="right"/>
    </xf>
    <xf numFmtId="3" fontId="6" fillId="22" borderId="113" xfId="126" applyNumberFormat="1" applyFont="1" applyFill="1" applyBorder="1" applyAlignment="1" applyProtection="1">
      <alignment horizontal="right"/>
      <protection locked="0"/>
    </xf>
    <xf numFmtId="0" fontId="6" fillId="0" borderId="16" xfId="76" applyNumberFormat="1" applyFont="1" applyFill="1" applyBorder="1" applyAlignment="1">
      <alignment horizontal="center"/>
    </xf>
    <xf numFmtId="0" fontId="6" fillId="0" borderId="16" xfId="76" applyNumberFormat="1" applyFont="1" applyFill="1" applyBorder="1" applyAlignment="1">
      <alignment horizontal="left" vertical="center" wrapText="1"/>
    </xf>
    <xf numFmtId="0" fontId="11" fillId="31" borderId="0" xfId="0" applyFont="1" applyFill="1" applyAlignment="1">
      <alignment vertical="center"/>
    </xf>
    <xf numFmtId="3" fontId="12" fillId="0" borderId="38" xfId="126" applyNumberFormat="1" applyFont="1" applyBorder="1" applyAlignment="1">
      <alignment horizontal="right" vertical="center" wrapText="1"/>
    </xf>
    <xf numFmtId="3" fontId="6" fillId="0" borderId="38" xfId="126" applyNumberFormat="1" applyFont="1" applyBorder="1" applyProtection="1">
      <protection locked="0"/>
    </xf>
    <xf numFmtId="0" fontId="6" fillId="0" borderId="24" xfId="126" applyFont="1" applyBorder="1" applyAlignment="1">
      <alignment vertical="center" wrapText="1"/>
    </xf>
    <xf numFmtId="0" fontId="40" fillId="31" borderId="57" xfId="0" applyFont="1" applyFill="1" applyBorder="1"/>
    <xf numFmtId="3" fontId="6" fillId="35" borderId="17" xfId="75" applyNumberFormat="1" applyFont="1" applyFill="1" applyBorder="1" applyAlignment="1" applyProtection="1">
      <alignment horizontal="right"/>
    </xf>
    <xf numFmtId="0" fontId="6" fillId="35" borderId="13" xfId="126" applyFont="1" applyFill="1" applyBorder="1" applyAlignment="1">
      <alignment vertical="center" wrapText="1"/>
    </xf>
    <xf numFmtId="3" fontId="12" fillId="35" borderId="16" xfId="75" applyNumberFormat="1" applyFont="1" applyFill="1" applyBorder="1" applyAlignment="1" applyProtection="1">
      <alignment horizontal="right"/>
    </xf>
    <xf numFmtId="3" fontId="6" fillId="35" borderId="40" xfId="75" applyNumberFormat="1" applyFont="1" applyFill="1" applyBorder="1" applyAlignment="1" applyProtection="1">
      <alignment horizontal="right"/>
    </xf>
    <xf numFmtId="3" fontId="6" fillId="35" borderId="48" xfId="75" applyNumberFormat="1" applyFont="1" applyFill="1" applyBorder="1" applyAlignment="1" applyProtection="1">
      <alignment horizontal="right"/>
    </xf>
    <xf numFmtId="3" fontId="6" fillId="35" borderId="46" xfId="79" applyNumberFormat="1" applyFont="1" applyFill="1" applyBorder="1" applyAlignment="1" applyProtection="1"/>
    <xf numFmtId="0" fontId="41" fillId="31" borderId="0" xfId="0" applyFont="1" applyFill="1" applyAlignment="1">
      <alignment horizontal="center"/>
    </xf>
    <xf numFmtId="0" fontId="11" fillId="0" borderId="0" xfId="0" applyFont="1"/>
    <xf numFmtId="0" fontId="42" fillId="36" borderId="0" xfId="0" applyFont="1" applyFill="1" applyAlignment="1">
      <alignment horizontal="center"/>
    </xf>
    <xf numFmtId="0" fontId="41" fillId="36" borderId="0" xfId="0" applyFont="1" applyFill="1" applyAlignment="1">
      <alignment horizontal="center"/>
    </xf>
    <xf numFmtId="0" fontId="11" fillId="36" borderId="0" xfId="0" applyFont="1" applyFill="1"/>
    <xf numFmtId="0" fontId="42" fillId="31" borderId="0" xfId="0" applyFont="1" applyFill="1" applyAlignment="1">
      <alignment horizontal="center"/>
    </xf>
    <xf numFmtId="0" fontId="11" fillId="36" borderId="44" xfId="0" applyFont="1" applyFill="1" applyBorder="1"/>
    <xf numFmtId="0" fontId="41" fillId="31" borderId="0" xfId="0" applyFont="1" applyFill="1"/>
    <xf numFmtId="0" fontId="44" fillId="0" borderId="0" xfId="142" applyFont="1" applyAlignment="1">
      <alignment horizontal="center"/>
    </xf>
    <xf numFmtId="3" fontId="6" fillId="25" borderId="54" xfId="75" applyNumberFormat="1" applyFont="1" applyFill="1" applyBorder="1" applyAlignment="1" applyProtection="1">
      <alignment horizontal="right"/>
      <protection locked="0"/>
    </xf>
    <xf numFmtId="3" fontId="6" fillId="25" borderId="16" xfId="75" applyNumberFormat="1" applyFont="1" applyFill="1" applyBorder="1" applyAlignment="1" applyProtection="1">
      <alignment horizontal="right"/>
      <protection locked="0"/>
    </xf>
    <xf numFmtId="3" fontId="6" fillId="25" borderId="17" xfId="75" applyNumberFormat="1" applyFont="1" applyFill="1" applyBorder="1" applyAlignment="1" applyProtection="1">
      <alignment horizontal="right"/>
      <protection locked="0"/>
    </xf>
    <xf numFmtId="3" fontId="6" fillId="25" borderId="12" xfId="75" applyNumberFormat="1" applyFont="1" applyFill="1" applyBorder="1" applyAlignment="1" applyProtection="1">
      <alignment horizontal="right"/>
      <protection locked="0"/>
    </xf>
    <xf numFmtId="3" fontId="6" fillId="25" borderId="73" xfId="75" applyNumberFormat="1" applyFont="1" applyFill="1" applyBorder="1" applyAlignment="1" applyProtection="1">
      <alignment horizontal="right"/>
      <protection locked="0"/>
    </xf>
    <xf numFmtId="3" fontId="6" fillId="25" borderId="44" xfId="75" applyNumberFormat="1" applyFont="1" applyFill="1" applyBorder="1" applyAlignment="1" applyProtection="1">
      <alignment horizontal="right"/>
      <protection locked="0"/>
    </xf>
    <xf numFmtId="3" fontId="6" fillId="25" borderId="40" xfId="75" applyNumberFormat="1" applyFont="1" applyFill="1" applyBorder="1" applyAlignment="1" applyProtection="1">
      <alignment horizontal="right"/>
      <protection locked="0"/>
    </xf>
    <xf numFmtId="3" fontId="6" fillId="25" borderId="48" xfId="75" applyNumberFormat="1" applyFont="1" applyFill="1" applyBorder="1" applyAlignment="1" applyProtection="1">
      <alignment horizontal="right"/>
      <protection locked="0"/>
    </xf>
    <xf numFmtId="3" fontId="12" fillId="0" borderId="17" xfId="75" applyNumberFormat="1" applyFont="1" applyFill="1" applyBorder="1" applyAlignment="1" applyProtection="1">
      <alignment horizontal="right"/>
    </xf>
    <xf numFmtId="3" fontId="6" fillId="25" borderId="49" xfId="79" applyNumberFormat="1" applyFont="1" applyFill="1" applyBorder="1" applyAlignment="1" applyProtection="1">
      <alignment horizontal="right"/>
      <protection locked="0"/>
    </xf>
    <xf numFmtId="3" fontId="6" fillId="25" borderId="39" xfId="79" applyNumberFormat="1" applyFont="1" applyFill="1" applyBorder="1" applyAlignment="1" applyProtection="1">
      <alignment horizontal="right"/>
      <protection locked="0"/>
    </xf>
    <xf numFmtId="0" fontId="6" fillId="33" borderId="39" xfId="0" applyFont="1" applyFill="1" applyBorder="1" applyAlignment="1" applyProtection="1">
      <alignment horizontal="right" vertical="center"/>
      <protection locked="0"/>
    </xf>
    <xf numFmtId="0" fontId="6" fillId="33" borderId="49" xfId="0" applyFont="1" applyFill="1" applyBorder="1" applyAlignment="1" applyProtection="1">
      <alignment horizontal="right" vertical="center"/>
      <protection locked="0"/>
    </xf>
    <xf numFmtId="0" fontId="6" fillId="33" borderId="82" xfId="0" applyFont="1" applyFill="1" applyBorder="1" applyAlignment="1" applyProtection="1">
      <alignment horizontal="right" vertical="center"/>
      <protection locked="0"/>
    </xf>
    <xf numFmtId="0" fontId="6" fillId="33" borderId="67" xfId="0" applyFont="1" applyFill="1" applyBorder="1" applyAlignment="1" applyProtection="1">
      <alignment horizontal="right" vertical="center"/>
      <protection locked="0"/>
    </xf>
    <xf numFmtId="0" fontId="6" fillId="33" borderId="76" xfId="0" applyFont="1" applyFill="1" applyBorder="1" applyAlignment="1" applyProtection="1">
      <alignment horizontal="right" vertical="center"/>
      <protection locked="0"/>
    </xf>
    <xf numFmtId="0" fontId="6" fillId="33" borderId="45" xfId="0" applyFont="1" applyFill="1" applyBorder="1" applyAlignment="1" applyProtection="1">
      <alignment horizontal="right" vertical="center"/>
      <protection locked="0"/>
    </xf>
    <xf numFmtId="0" fontId="6" fillId="33" borderId="29" xfId="0" applyFont="1" applyFill="1" applyBorder="1" applyAlignment="1" applyProtection="1">
      <alignment horizontal="right" vertical="center"/>
      <protection locked="0"/>
    </xf>
    <xf numFmtId="0" fontId="6" fillId="33" borderId="31" xfId="0" applyFont="1" applyFill="1" applyBorder="1" applyAlignment="1" applyProtection="1">
      <alignment horizontal="right" vertical="center"/>
      <protection locked="0"/>
    </xf>
    <xf numFmtId="0" fontId="6" fillId="33" borderId="78" xfId="0" applyFont="1" applyFill="1" applyBorder="1" applyAlignment="1" applyProtection="1">
      <alignment horizontal="right" vertical="center"/>
      <protection locked="0"/>
    </xf>
    <xf numFmtId="0" fontId="6" fillId="33" borderId="37" xfId="0" applyFont="1" applyFill="1" applyBorder="1" applyAlignment="1" applyProtection="1">
      <alignment horizontal="right" vertical="center"/>
      <protection locked="0"/>
    </xf>
    <xf numFmtId="3" fontId="6" fillId="25" borderId="53" xfId="70" applyNumberFormat="1" applyFont="1" applyFill="1" applyBorder="1" applyAlignment="1">
      <alignment horizontal="right"/>
      <protection locked="0"/>
    </xf>
    <xf numFmtId="3" fontId="6" fillId="25" borderId="44" xfId="70" applyNumberFormat="1" applyFont="1" applyFill="1" applyBorder="1" applyAlignment="1">
      <alignment horizontal="right"/>
      <protection locked="0"/>
    </xf>
    <xf numFmtId="0" fontId="45" fillId="31" borderId="0" xfId="0" applyFont="1" applyFill="1" applyAlignment="1">
      <alignment horizontal="center"/>
    </xf>
    <xf numFmtId="0" fontId="13" fillId="36" borderId="0" xfId="0" applyFont="1" applyFill="1"/>
    <xf numFmtId="0" fontId="41" fillId="36" borderId="0" xfId="0" applyFont="1" applyFill="1"/>
    <xf numFmtId="0" fontId="42" fillId="31" borderId="0" xfId="142" applyFont="1" applyFill="1" applyAlignment="1">
      <alignment horizontal="center"/>
    </xf>
    <xf numFmtId="0" fontId="6" fillId="0" borderId="33" xfId="128" applyFont="1" applyBorder="1"/>
    <xf numFmtId="0" fontId="6" fillId="0" borderId="34" xfId="128" applyFont="1" applyBorder="1"/>
    <xf numFmtId="0" fontId="6" fillId="0" borderId="119" xfId="128" applyFont="1" applyBorder="1"/>
    <xf numFmtId="0" fontId="6" fillId="0" borderId="35" xfId="128" applyFont="1" applyBorder="1"/>
    <xf numFmtId="3" fontId="6" fillId="0" borderId="21" xfId="128" applyNumberFormat="1" applyFont="1" applyBorder="1" applyAlignment="1">
      <alignment horizontal="right" wrapText="1"/>
    </xf>
    <xf numFmtId="3" fontId="6" fillId="0" borderId="41" xfId="128" applyNumberFormat="1" applyFont="1" applyBorder="1" applyAlignment="1">
      <alignment horizontal="right" wrapText="1"/>
    </xf>
    <xf numFmtId="3" fontId="6" fillId="0" borderId="55" xfId="128" applyNumberFormat="1" applyFont="1" applyBorder="1" applyAlignment="1">
      <alignment horizontal="right" wrapText="1"/>
    </xf>
    <xf numFmtId="3" fontId="6" fillId="0" borderId="58" xfId="128" applyNumberFormat="1" applyFont="1" applyBorder="1" applyAlignment="1">
      <alignment horizontal="right" wrapText="1"/>
    </xf>
    <xf numFmtId="3" fontId="6" fillId="0" borderId="17" xfId="128" applyNumberFormat="1" applyFont="1" applyBorder="1" applyAlignment="1">
      <alignment horizontal="right" wrapText="1"/>
    </xf>
    <xf numFmtId="3" fontId="6" fillId="0" borderId="114" xfId="128" applyNumberFormat="1" applyFont="1" applyBorder="1" applyAlignment="1">
      <alignment horizontal="right" wrapText="1"/>
    </xf>
    <xf numFmtId="3" fontId="6" fillId="0" borderId="68" xfId="128" applyNumberFormat="1" applyFont="1" applyBorder="1" applyAlignment="1">
      <alignment horizontal="right" wrapText="1"/>
    </xf>
    <xf numFmtId="3" fontId="6" fillId="22" borderId="54" xfId="126" applyNumberFormat="1" applyFont="1" applyFill="1" applyBorder="1" applyAlignment="1" applyProtection="1">
      <alignment horizontal="right"/>
      <protection locked="0"/>
    </xf>
    <xf numFmtId="3" fontId="6" fillId="22" borderId="90" xfId="126" applyNumberFormat="1" applyFont="1" applyFill="1" applyBorder="1" applyAlignment="1" applyProtection="1">
      <alignment horizontal="right"/>
      <protection locked="0"/>
    </xf>
    <xf numFmtId="3" fontId="6" fillId="0" borderId="42" xfId="128" applyNumberFormat="1" applyFont="1" applyBorder="1" applyAlignment="1">
      <alignment horizontal="right" wrapText="1"/>
    </xf>
    <xf numFmtId="3" fontId="6" fillId="22" borderId="16" xfId="126" applyNumberFormat="1" applyFont="1" applyFill="1" applyBorder="1" applyAlignment="1" applyProtection="1">
      <alignment horizontal="right"/>
      <protection locked="0"/>
    </xf>
    <xf numFmtId="3" fontId="6" fillId="22" borderId="89" xfId="126" applyNumberFormat="1" applyFont="1" applyFill="1" applyBorder="1" applyAlignment="1" applyProtection="1">
      <alignment horizontal="right"/>
      <protection locked="0"/>
    </xf>
    <xf numFmtId="0" fontId="6" fillId="0" borderId="0" xfId="126" applyFont="1" applyAlignment="1">
      <alignment vertical="center" wrapText="1"/>
    </xf>
    <xf numFmtId="1" fontId="6" fillId="37" borderId="24" xfId="76" applyNumberFormat="1" applyFont="1" applyFill="1" applyBorder="1" applyAlignment="1" applyProtection="1">
      <alignment horizontal="center"/>
      <protection locked="0"/>
    </xf>
    <xf numFmtId="0" fontId="6" fillId="37" borderId="24" xfId="76" applyNumberFormat="1" applyFont="1" applyFill="1" applyBorder="1" applyAlignment="1">
      <alignment horizontal="left" vertical="center" wrapText="1"/>
    </xf>
    <xf numFmtId="3" fontId="6" fillId="37" borderId="24" xfId="126" applyNumberFormat="1" applyFont="1" applyFill="1" applyBorder="1"/>
    <xf numFmtId="3" fontId="6" fillId="37" borderId="24" xfId="126" applyNumberFormat="1" applyFont="1" applyFill="1" applyBorder="1" applyProtection="1">
      <protection locked="0"/>
    </xf>
    <xf numFmtId="3" fontId="6" fillId="37" borderId="88" xfId="126" applyNumberFormat="1" applyFont="1" applyFill="1" applyBorder="1" applyProtection="1">
      <protection locked="0"/>
    </xf>
    <xf numFmtId="3" fontId="6" fillId="37" borderId="67" xfId="126" applyNumberFormat="1" applyFont="1" applyFill="1" applyBorder="1" applyProtection="1">
      <protection locked="0"/>
    </xf>
    <xf numFmtId="3" fontId="6" fillId="37" borderId="59" xfId="126" applyNumberFormat="1" applyFont="1" applyFill="1" applyBorder="1" applyProtection="1">
      <protection locked="0"/>
    </xf>
    <xf numFmtId="3" fontId="6" fillId="37" borderId="43" xfId="126" applyNumberFormat="1" applyFont="1" applyFill="1" applyBorder="1" applyProtection="1">
      <protection locked="0"/>
    </xf>
    <xf numFmtId="1" fontId="6" fillId="37" borderId="36" xfId="76" applyNumberFormat="1" applyFont="1" applyFill="1" applyBorder="1" applyAlignment="1" applyProtection="1">
      <alignment horizontal="center"/>
      <protection locked="0"/>
    </xf>
    <xf numFmtId="0" fontId="6" fillId="37" borderId="36" xfId="76" applyNumberFormat="1" applyFont="1" applyFill="1" applyBorder="1" applyAlignment="1">
      <alignment horizontal="left" vertical="center" wrapText="1"/>
    </xf>
    <xf numFmtId="1" fontId="6" fillId="37" borderId="61" xfId="0" applyNumberFormat="1" applyFont="1" applyFill="1" applyBorder="1" applyAlignment="1">
      <alignment vertical="center" wrapText="1"/>
    </xf>
    <xf numFmtId="3" fontId="6" fillId="37" borderId="53" xfId="126" applyNumberFormat="1" applyFont="1" applyFill="1" applyBorder="1" applyProtection="1">
      <protection locked="0"/>
    </xf>
    <xf numFmtId="3" fontId="6" fillId="37" borderId="110" xfId="126" applyNumberFormat="1" applyFont="1" applyFill="1" applyBorder="1" applyProtection="1">
      <protection locked="0"/>
    </xf>
    <xf numFmtId="3" fontId="6" fillId="37" borderId="73" xfId="126" applyNumberFormat="1" applyFont="1" applyFill="1" applyBorder="1" applyProtection="1">
      <protection locked="0"/>
    </xf>
    <xf numFmtId="3" fontId="6" fillId="37" borderId="44" xfId="126" applyNumberFormat="1" applyFont="1" applyFill="1" applyBorder="1" applyProtection="1">
      <protection locked="0"/>
    </xf>
    <xf numFmtId="3" fontId="6" fillId="37" borderId="36" xfId="126" applyNumberFormat="1" applyFont="1" applyFill="1" applyBorder="1" applyProtection="1">
      <protection locked="0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41" fillId="31" borderId="0" xfId="0" quotePrefix="1" applyFont="1" applyFill="1" applyAlignment="1">
      <alignment horizontal="center"/>
    </xf>
    <xf numFmtId="0" fontId="41" fillId="31" borderId="44" xfId="0" quotePrefix="1" applyFont="1" applyFill="1" applyBorder="1" applyAlignment="1">
      <alignment horizontal="center"/>
    </xf>
    <xf numFmtId="0" fontId="41" fillId="31" borderId="0" xfId="0" quotePrefix="1" applyFont="1" applyFill="1" applyAlignment="1">
      <alignment horizontal="center" vertical="center"/>
    </xf>
    <xf numFmtId="0" fontId="41" fillId="31" borderId="0" xfId="0" quotePrefix="1" applyFont="1" applyFill="1"/>
    <xf numFmtId="0" fontId="41" fillId="31" borderId="0" xfId="0" quotePrefix="1" applyFont="1" applyFill="1" applyAlignment="1">
      <alignment horizontal="right" vertical="center"/>
    </xf>
    <xf numFmtId="0" fontId="41" fillId="31" borderId="0" xfId="0" quotePrefix="1" applyFont="1" applyFill="1" applyAlignment="1">
      <alignment vertical="center"/>
    </xf>
    <xf numFmtId="0" fontId="44" fillId="0" borderId="0" xfId="142" quotePrefix="1" applyFont="1" applyAlignment="1">
      <alignment horizontal="center"/>
    </xf>
    <xf numFmtId="0" fontId="42" fillId="31" borderId="0" xfId="142" quotePrefix="1" applyFont="1" applyFill="1" applyAlignment="1">
      <alignment horizontal="center"/>
    </xf>
    <xf numFmtId="0" fontId="44" fillId="0" borderId="44" xfId="142" quotePrefix="1" applyFont="1" applyBorder="1" applyAlignment="1">
      <alignment horizontal="center"/>
    </xf>
    <xf numFmtId="0" fontId="41" fillId="0" borderId="44" xfId="142" quotePrefix="1" applyFont="1" applyBorder="1" applyAlignment="1">
      <alignment horizontal="center"/>
    </xf>
    <xf numFmtId="0" fontId="16" fillId="0" borderId="0" xfId="121" applyFont="1" applyBorder="1" applyAlignment="1" applyProtection="1">
      <alignment horizontal="left" vertical="center" wrapText="1"/>
    </xf>
    <xf numFmtId="0" fontId="16" fillId="0" borderId="0" xfId="121" applyFont="1" applyAlignment="1" applyProtection="1">
      <alignment horizontal="left" vertical="center" wrapText="1"/>
    </xf>
    <xf numFmtId="0" fontId="7" fillId="27" borderId="18" xfId="121" applyFont="1" applyFill="1" applyBorder="1" applyAlignment="1" applyProtection="1">
      <alignment horizontal="center" vertical="center"/>
    </xf>
    <xf numFmtId="0" fontId="7" fillId="27" borderId="37" xfId="121" applyFont="1" applyFill="1" applyBorder="1" applyAlignment="1" applyProtection="1">
      <alignment horizontal="center" vertical="center"/>
    </xf>
    <xf numFmtId="0" fontId="37" fillId="28" borderId="23" xfId="121" applyFont="1" applyFill="1" applyBorder="1" applyAlignment="1" applyProtection="1">
      <alignment horizontal="center" vertical="center" wrapText="1"/>
      <protection hidden="1"/>
    </xf>
    <xf numFmtId="0" fontId="37" fillId="28" borderId="53" xfId="121" applyFont="1" applyFill="1" applyBorder="1" applyAlignment="1" applyProtection="1">
      <alignment horizontal="center" vertical="center" wrapText="1"/>
      <protection hidden="1"/>
    </xf>
    <xf numFmtId="0" fontId="37" fillId="28" borderId="12" xfId="121" applyFont="1" applyFill="1" applyBorder="1" applyAlignment="1" applyProtection="1">
      <alignment horizontal="center" vertical="center" wrapText="1"/>
      <protection hidden="1"/>
    </xf>
    <xf numFmtId="0" fontId="8" fillId="27" borderId="18" xfId="121" applyFont="1" applyFill="1" applyBorder="1" applyAlignment="1" applyProtection="1">
      <alignment horizontal="center" vertical="center" wrapText="1"/>
    </xf>
    <xf numFmtId="0" fontId="8" fillId="27" borderId="37" xfId="121" applyFont="1" applyFill="1" applyBorder="1" applyAlignment="1" applyProtection="1">
      <alignment horizontal="center" vertical="center" wrapText="1"/>
    </xf>
    <xf numFmtId="0" fontId="10" fillId="27" borderId="18" xfId="121" applyFont="1" applyFill="1" applyBorder="1" applyAlignment="1" applyProtection="1">
      <alignment horizontal="center" vertical="center" wrapText="1"/>
    </xf>
    <xf numFmtId="0" fontId="10" fillId="27" borderId="38" xfId="121" applyFont="1" applyFill="1" applyBorder="1" applyAlignment="1" applyProtection="1">
      <alignment horizontal="center" vertical="center" wrapText="1"/>
    </xf>
    <xf numFmtId="0" fontId="10" fillId="27" borderId="37" xfId="121" applyFont="1" applyFill="1" applyBorder="1" applyAlignment="1" applyProtection="1">
      <alignment horizontal="center" vertical="center" wrapText="1"/>
    </xf>
    <xf numFmtId="0" fontId="38" fillId="28" borderId="18" xfId="121" applyFont="1" applyFill="1" applyBorder="1" applyAlignment="1" applyProtection="1">
      <alignment horizontal="center" vertical="center"/>
    </xf>
    <xf numFmtId="0" fontId="38" fillId="28" borderId="37" xfId="121" applyFont="1" applyFill="1" applyBorder="1" applyAlignment="1" applyProtection="1">
      <alignment horizontal="center" vertical="center"/>
    </xf>
    <xf numFmtId="0" fontId="4" fillId="0" borderId="0" xfId="125" applyFont="1" applyAlignment="1">
      <alignment horizontal="center" vertical="center" wrapText="1"/>
    </xf>
    <xf numFmtId="0" fontId="6" fillId="0" borderId="30" xfId="123" applyFont="1" applyBorder="1" applyAlignment="1" applyProtection="1">
      <alignment horizontal="center" vertical="center" wrapText="1"/>
    </xf>
    <xf numFmtId="0" fontId="6" fillId="0" borderId="77" xfId="123" applyFont="1" applyBorder="1" applyAlignment="1" applyProtection="1">
      <alignment horizontal="center" vertical="center" wrapText="1"/>
    </xf>
    <xf numFmtId="0" fontId="6" fillId="0" borderId="74" xfId="123" applyFont="1" applyBorder="1" applyAlignment="1" applyProtection="1">
      <alignment horizontal="center" vertical="center" wrapText="1"/>
    </xf>
    <xf numFmtId="0" fontId="6" fillId="0" borderId="22" xfId="123" applyFont="1" applyBorder="1" applyAlignment="1" applyProtection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/>
    </xf>
    <xf numFmtId="0" fontId="39" fillId="0" borderId="78" xfId="0" applyFont="1" applyBorder="1" applyAlignment="1">
      <alignment horizontal="center" vertical="center"/>
    </xf>
    <xf numFmtId="0" fontId="6" fillId="0" borderId="84" xfId="123" applyFont="1" applyBorder="1" applyAlignment="1" applyProtection="1">
      <alignment horizontal="center" vertical="center" wrapText="1"/>
    </xf>
    <xf numFmtId="0" fontId="6" fillId="0" borderId="85" xfId="123" applyFont="1" applyBorder="1" applyAlignment="1" applyProtection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6" fillId="0" borderId="23" xfId="125" applyFont="1" applyBorder="1" applyAlignment="1">
      <alignment horizontal="center" vertical="center"/>
    </xf>
    <xf numFmtId="0" fontId="6" fillId="0" borderId="53" xfId="125" applyFont="1" applyBorder="1" applyAlignment="1">
      <alignment horizontal="center" vertical="center"/>
    </xf>
    <xf numFmtId="0" fontId="6" fillId="0" borderId="12" xfId="125" applyFont="1" applyBorder="1" applyAlignment="1">
      <alignment horizontal="center" vertical="center"/>
    </xf>
    <xf numFmtId="0" fontId="6" fillId="0" borderId="23" xfId="125" applyFont="1" applyBorder="1" applyAlignment="1">
      <alignment horizontal="center" vertical="center" wrapText="1"/>
    </xf>
    <xf numFmtId="0" fontId="6" fillId="0" borderId="12" xfId="125" applyFont="1" applyBorder="1" applyAlignment="1">
      <alignment horizontal="center" vertical="center" wrapText="1"/>
    </xf>
    <xf numFmtId="0" fontId="6" fillId="0" borderId="23" xfId="126" applyFont="1" applyBorder="1" applyAlignment="1">
      <alignment horizontal="center" vertical="center" wrapText="1"/>
    </xf>
    <xf numFmtId="0" fontId="6" fillId="0" borderId="12" xfId="126" applyFont="1" applyBorder="1" applyAlignment="1">
      <alignment horizontal="center" vertical="center" wrapText="1"/>
    </xf>
    <xf numFmtId="0" fontId="6" fillId="0" borderId="21" xfId="125" applyFont="1" applyBorder="1" applyAlignment="1">
      <alignment horizontal="center" vertical="center" wrapText="1"/>
    </xf>
    <xf numFmtId="0" fontId="6" fillId="0" borderId="80" xfId="125" applyFont="1" applyBorder="1" applyAlignment="1">
      <alignment horizontal="center" vertical="center" wrapText="1"/>
    </xf>
    <xf numFmtId="0" fontId="6" fillId="0" borderId="13" xfId="125" applyFont="1" applyBorder="1" applyAlignment="1">
      <alignment horizontal="center" vertical="center" wrapText="1"/>
    </xf>
    <xf numFmtId="0" fontId="6" fillId="0" borderId="20" xfId="125" applyFont="1" applyBorder="1" applyAlignment="1">
      <alignment horizontal="center" vertical="center" wrapText="1"/>
    </xf>
    <xf numFmtId="0" fontId="6" fillId="0" borderId="69" xfId="125" applyFont="1" applyBorder="1" applyAlignment="1">
      <alignment horizontal="center"/>
    </xf>
    <xf numFmtId="0" fontId="6" fillId="0" borderId="37" xfId="125" applyFont="1" applyBorder="1" applyAlignment="1">
      <alignment horizontal="center"/>
    </xf>
    <xf numFmtId="0" fontId="6" fillId="0" borderId="66" xfId="125" applyFont="1" applyBorder="1" applyAlignment="1">
      <alignment horizontal="left"/>
    </xf>
    <xf numFmtId="0" fontId="6" fillId="0" borderId="59" xfId="125" applyFont="1" applyBorder="1" applyAlignment="1">
      <alignment horizontal="left"/>
    </xf>
    <xf numFmtId="0" fontId="12" fillId="0" borderId="35" xfId="124" applyFont="1" applyBorder="1" applyAlignment="1">
      <alignment horizontal="left"/>
    </xf>
    <xf numFmtId="0" fontId="12" fillId="0" borderId="48" xfId="124" applyFont="1" applyBorder="1" applyAlignment="1">
      <alignment horizontal="left"/>
    </xf>
    <xf numFmtId="0" fontId="12" fillId="0" borderId="38" xfId="124" applyFont="1" applyBorder="1" applyAlignment="1">
      <alignment horizontal="center"/>
    </xf>
    <xf numFmtId="0" fontId="12" fillId="0" borderId="37" xfId="124" applyFont="1" applyBorder="1" applyAlignment="1">
      <alignment horizontal="center"/>
    </xf>
    <xf numFmtId="0" fontId="10" fillId="0" borderId="56" xfId="125" applyFont="1" applyBorder="1" applyAlignment="1">
      <alignment horizontal="left"/>
    </xf>
    <xf numFmtId="0" fontId="12" fillId="0" borderId="60" xfId="124" applyFont="1" applyBorder="1" applyAlignment="1">
      <alignment horizontal="center" vertical="center"/>
    </xf>
    <xf numFmtId="0" fontId="12" fillId="0" borderId="20" xfId="124" applyFont="1" applyBorder="1" applyAlignment="1">
      <alignment horizontal="center" vertical="center"/>
    </xf>
    <xf numFmtId="0" fontId="6" fillId="0" borderId="75" xfId="125" applyFont="1" applyBorder="1" applyAlignment="1">
      <alignment horizontal="left"/>
    </xf>
    <xf numFmtId="0" fontId="6" fillId="0" borderId="48" xfId="125" applyFont="1" applyBorder="1" applyAlignment="1">
      <alignment horizontal="left"/>
    </xf>
    <xf numFmtId="0" fontId="12" fillId="0" borderId="33" xfId="125" applyFont="1" applyBorder="1" applyAlignment="1">
      <alignment horizontal="left" vertical="center" wrapText="1"/>
    </xf>
    <xf numFmtId="0" fontId="12" fillId="0" borderId="50" xfId="125" applyFont="1" applyBorder="1" applyAlignment="1">
      <alignment horizontal="left" vertical="center" wrapText="1"/>
    </xf>
    <xf numFmtId="0" fontId="12" fillId="0" borderId="34" xfId="124" applyFont="1" applyBorder="1" applyAlignment="1">
      <alignment horizontal="left"/>
    </xf>
    <xf numFmtId="0" fontId="12" fillId="0" borderId="59" xfId="124" applyFont="1" applyBorder="1" applyAlignment="1">
      <alignment horizontal="left"/>
    </xf>
    <xf numFmtId="0" fontId="6" fillId="0" borderId="11" xfId="125" applyFont="1" applyBorder="1" applyAlignment="1">
      <alignment horizontal="center" vertical="center" wrapText="1"/>
    </xf>
    <xf numFmtId="0" fontId="6" fillId="0" borderId="60" xfId="125" applyFont="1" applyBorder="1" applyAlignment="1">
      <alignment horizontal="center" vertical="center" wrapText="1"/>
    </xf>
    <xf numFmtId="0" fontId="6" fillId="0" borderId="56" xfId="125" applyFont="1" applyBorder="1" applyAlignment="1">
      <alignment horizontal="center" vertical="center" wrapText="1"/>
    </xf>
    <xf numFmtId="0" fontId="6" fillId="0" borderId="60" xfId="124" applyFont="1" applyBorder="1" applyAlignment="1">
      <alignment horizontal="left" vertical="center" wrapText="1"/>
    </xf>
    <xf numFmtId="0" fontId="6" fillId="0" borderId="20" xfId="124" applyFont="1" applyBorder="1" applyAlignment="1">
      <alignment horizontal="left" vertical="center" wrapText="1"/>
    </xf>
    <xf numFmtId="0" fontId="6" fillId="0" borderId="64" xfId="125" applyFont="1" applyBorder="1" applyAlignment="1">
      <alignment horizontal="left"/>
    </xf>
    <xf numFmtId="0" fontId="6" fillId="0" borderId="50" xfId="125" applyFont="1" applyBorder="1" applyAlignment="1">
      <alignment horizontal="left"/>
    </xf>
    <xf numFmtId="0" fontId="6" fillId="0" borderId="66" xfId="125" applyFont="1" applyBorder="1" applyAlignment="1">
      <alignment horizontal="left" vertical="center" wrapText="1"/>
    </xf>
    <xf numFmtId="0" fontId="6" fillId="0" borderId="59" xfId="125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81" xfId="125" applyFont="1" applyBorder="1" applyAlignment="1">
      <alignment horizontal="center" vertical="center"/>
    </xf>
    <xf numFmtId="0" fontId="15" fillId="0" borderId="12" xfId="128" applyFont="1" applyBorder="1" applyAlignment="1">
      <alignment horizontal="center" vertical="center" wrapText="1"/>
    </xf>
    <xf numFmtId="0" fontId="6" fillId="0" borderId="18" xfId="125" applyFont="1" applyBorder="1" applyAlignment="1">
      <alignment horizontal="left" vertical="center" wrapText="1"/>
    </xf>
    <xf numFmtId="0" fontId="6" fillId="0" borderId="37" xfId="125" applyFont="1" applyBorder="1" applyAlignment="1">
      <alignment horizontal="left" vertical="center" wrapText="1"/>
    </xf>
    <xf numFmtId="0" fontId="6" fillId="0" borderId="23" xfId="128" applyFont="1" applyBorder="1" applyAlignment="1">
      <alignment horizontal="center" vertical="center" wrapText="1"/>
    </xf>
    <xf numFmtId="0" fontId="6" fillId="0" borderId="53" xfId="128" applyFont="1" applyBorder="1" applyAlignment="1">
      <alignment horizontal="center" vertical="center" wrapText="1"/>
    </xf>
    <xf numFmtId="0" fontId="6" fillId="0" borderId="12" xfId="128" applyFont="1" applyBorder="1" applyAlignment="1">
      <alignment horizontal="center" vertical="center" wrapText="1"/>
    </xf>
    <xf numFmtId="0" fontId="6" fillId="0" borderId="4" xfId="124" quotePrefix="1" applyFont="1" applyBorder="1" applyAlignment="1">
      <alignment horizontal="center" vertical="center" wrapText="1"/>
    </xf>
    <xf numFmtId="0" fontId="12" fillId="0" borderId="18" xfId="123" applyFont="1" applyBorder="1" applyAlignment="1" applyProtection="1">
      <alignment horizontal="center" vertical="center"/>
    </xf>
    <xf numFmtId="0" fontId="12" fillId="0" borderId="37" xfId="123" applyFont="1" applyBorder="1" applyAlignment="1" applyProtection="1">
      <alignment horizontal="center" vertical="center"/>
    </xf>
    <xf numFmtId="0" fontId="6" fillId="0" borderId="4" xfId="125" applyFont="1" applyBorder="1" applyAlignment="1">
      <alignment horizontal="center" vertical="center" wrapText="1"/>
    </xf>
    <xf numFmtId="0" fontId="6" fillId="0" borderId="80" xfId="124" applyFont="1" applyBorder="1" applyAlignment="1">
      <alignment horizontal="center" vertical="center" wrapText="1"/>
    </xf>
    <xf numFmtId="0" fontId="6" fillId="0" borderId="20" xfId="124" applyFont="1" applyBorder="1" applyAlignment="1">
      <alignment horizontal="center" vertical="center" wrapText="1"/>
    </xf>
    <xf numFmtId="0" fontId="6" fillId="0" borderId="15" xfId="125" applyFont="1" applyBorder="1" applyAlignment="1">
      <alignment horizontal="center" vertical="center"/>
    </xf>
    <xf numFmtId="0" fontId="6" fillId="0" borderId="19" xfId="125" applyFont="1" applyBorder="1" applyAlignment="1">
      <alignment horizontal="center" vertical="center"/>
    </xf>
    <xf numFmtId="0" fontId="12" fillId="0" borderId="81" xfId="125" applyFont="1" applyBorder="1" applyAlignment="1">
      <alignment horizontal="center" vertical="center" wrapText="1"/>
    </xf>
    <xf numFmtId="0" fontId="12" fillId="0" borderId="12" xfId="125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6" fillId="0" borderId="81" xfId="124" applyFont="1" applyBorder="1" applyAlignment="1">
      <alignment horizontal="center" vertical="center" wrapText="1"/>
    </xf>
    <xf numFmtId="0" fontId="6" fillId="0" borderId="12" xfId="124" applyFont="1" applyBorder="1" applyAlignment="1">
      <alignment horizontal="center" vertical="center" wrapText="1"/>
    </xf>
    <xf numFmtId="0" fontId="6" fillId="0" borderId="44" xfId="124" applyFont="1" applyBorder="1" applyAlignment="1">
      <alignment horizontal="left" vertical="center" wrapText="1"/>
    </xf>
    <xf numFmtId="0" fontId="12" fillId="0" borderId="27" xfId="126" quotePrefix="1" applyFont="1" applyBorder="1" applyAlignment="1">
      <alignment horizontal="center" vertical="center" wrapText="1"/>
    </xf>
    <xf numFmtId="0" fontId="12" fillId="0" borderId="103" xfId="126" quotePrefix="1" applyFont="1" applyBorder="1" applyAlignment="1">
      <alignment horizontal="center" vertical="center" wrapText="1"/>
    </xf>
    <xf numFmtId="0" fontId="12" fillId="0" borderId="18" xfId="126" applyFont="1" applyBorder="1" applyAlignment="1">
      <alignment horizontal="center" vertical="center"/>
    </xf>
    <xf numFmtId="0" fontId="12" fillId="0" borderId="38" xfId="126" applyFont="1" applyBorder="1" applyAlignment="1">
      <alignment horizontal="center" vertical="center"/>
    </xf>
    <xf numFmtId="0" fontId="12" fillId="0" borderId="93" xfId="126" applyFont="1" applyBorder="1" applyAlignment="1">
      <alignment horizontal="center" vertical="center" wrapText="1"/>
    </xf>
    <xf numFmtId="0" fontId="12" fillId="0" borderId="92" xfId="126" applyFont="1" applyBorder="1" applyAlignment="1">
      <alignment horizontal="center" vertical="center" wrapText="1"/>
    </xf>
    <xf numFmtId="0" fontId="4" fillId="0" borderId="0" xfId="126" applyFont="1" applyAlignment="1">
      <alignment horizontal="center" vertical="center" wrapText="1"/>
    </xf>
    <xf numFmtId="3" fontId="6" fillId="31" borderId="38" xfId="126" applyNumberFormat="1" applyFont="1" applyFill="1" applyBorder="1" applyAlignment="1">
      <alignment horizontal="center"/>
    </xf>
    <xf numFmtId="3" fontId="6" fillId="31" borderId="37" xfId="126" applyNumberFormat="1" applyFont="1" applyFill="1" applyBorder="1" applyAlignment="1">
      <alignment horizontal="center"/>
    </xf>
    <xf numFmtId="0" fontId="12" fillId="0" borderId="37" xfId="126" applyFont="1" applyBorder="1" applyAlignment="1">
      <alignment horizontal="center" vertical="center"/>
    </xf>
    <xf numFmtId="0" fontId="12" fillId="0" borderId="29" xfId="126" applyFont="1" applyBorder="1" applyAlignment="1">
      <alignment horizontal="center" vertical="center"/>
    </xf>
    <xf numFmtId="0" fontId="12" fillId="0" borderId="32" xfId="126" applyFont="1" applyBorder="1" applyAlignment="1">
      <alignment horizontal="center" vertical="center"/>
    </xf>
    <xf numFmtId="0" fontId="12" fillId="0" borderId="38" xfId="126" quotePrefix="1" applyFont="1" applyBorder="1" applyAlignment="1">
      <alignment horizontal="center" vertical="center" wrapText="1"/>
    </xf>
    <xf numFmtId="0" fontId="12" fillId="0" borderId="37" xfId="126" quotePrefix="1" applyFont="1" applyBorder="1" applyAlignment="1">
      <alignment horizontal="center" vertical="center" wrapText="1"/>
    </xf>
    <xf numFmtId="0" fontId="12" fillId="0" borderId="18" xfId="126" quotePrefix="1" applyFont="1" applyBorder="1" applyAlignment="1">
      <alignment horizontal="center" vertical="center" wrapText="1"/>
    </xf>
    <xf numFmtId="3" fontId="12" fillId="0" borderId="38" xfId="126" applyNumberFormat="1" applyFont="1" applyBorder="1" applyAlignment="1">
      <alignment horizontal="center"/>
    </xf>
    <xf numFmtId="3" fontId="12" fillId="0" borderId="37" xfId="126" applyNumberFormat="1" applyFont="1" applyBorder="1" applyAlignment="1">
      <alignment horizontal="center"/>
    </xf>
    <xf numFmtId="0" fontId="12" fillId="0" borderId="81" xfId="126" applyFont="1" applyBorder="1" applyAlignment="1">
      <alignment horizontal="center" vertical="center" wrapText="1"/>
    </xf>
    <xf numFmtId="0" fontId="12" fillId="0" borderId="12" xfId="126" applyFont="1" applyBorder="1" applyAlignment="1">
      <alignment horizontal="center" vertical="center" wrapText="1"/>
    </xf>
    <xf numFmtId="0" fontId="12" fillId="0" borderId="0" xfId="128" applyFont="1" applyAlignment="1">
      <alignment horizontal="center" vertical="center" wrapText="1"/>
    </xf>
    <xf numFmtId="0" fontId="12" fillId="0" borderId="27" xfId="126" quotePrefix="1" applyFont="1" applyBorder="1" applyAlignment="1">
      <alignment horizontal="center" vertical="center"/>
    </xf>
    <xf numFmtId="0" fontId="12" fillId="0" borderId="103" xfId="126" quotePrefix="1" applyFont="1" applyBorder="1" applyAlignment="1">
      <alignment horizontal="center" vertical="center"/>
    </xf>
    <xf numFmtId="0" fontId="12" fillId="0" borderId="21" xfId="126" applyFont="1" applyBorder="1" applyAlignment="1">
      <alignment horizontal="center" vertical="center"/>
    </xf>
    <xf numFmtId="0" fontId="12" fillId="0" borderId="11" xfId="126" applyFont="1" applyBorder="1" applyAlignment="1">
      <alignment horizontal="center" vertical="center"/>
    </xf>
    <xf numFmtId="0" fontId="12" fillId="0" borderId="4" xfId="126" applyFont="1" applyBorder="1" applyAlignment="1">
      <alignment horizontal="center" vertical="center"/>
    </xf>
    <xf numFmtId="3" fontId="12" fillId="31" borderId="18" xfId="126" applyNumberFormat="1" applyFont="1" applyFill="1" applyBorder="1" applyAlignment="1">
      <alignment horizontal="right" vertical="center"/>
    </xf>
    <xf numFmtId="3" fontId="12" fillId="31" borderId="38" xfId="126" applyNumberFormat="1" applyFont="1" applyFill="1" applyBorder="1" applyAlignment="1">
      <alignment horizontal="right" vertical="center"/>
    </xf>
    <xf numFmtId="3" fontId="12" fillId="31" borderId="37" xfId="126" applyNumberFormat="1" applyFont="1" applyFill="1" applyBorder="1" applyAlignment="1">
      <alignment horizontal="right" vertical="center"/>
    </xf>
    <xf numFmtId="0" fontId="12" fillId="0" borderId="80" xfId="126" applyFont="1" applyBorder="1" applyAlignment="1">
      <alignment horizontal="center" vertical="center" wrapText="1"/>
    </xf>
    <xf numFmtId="0" fontId="12" fillId="0" borderId="20" xfId="126" applyFont="1" applyBorder="1" applyAlignment="1">
      <alignment horizontal="center" vertical="center" wrapText="1"/>
    </xf>
    <xf numFmtId="0" fontId="12" fillId="31" borderId="18" xfId="126" applyFont="1" applyFill="1" applyBorder="1" applyAlignment="1">
      <alignment horizontal="center" vertical="center"/>
    </xf>
    <xf numFmtId="0" fontId="12" fillId="31" borderId="38" xfId="126" applyFont="1" applyFill="1" applyBorder="1" applyAlignment="1">
      <alignment horizontal="center" vertical="center"/>
    </xf>
    <xf numFmtId="0" fontId="12" fillId="31" borderId="37" xfId="126" applyFont="1" applyFill="1" applyBorder="1" applyAlignment="1">
      <alignment horizontal="center" vertical="center"/>
    </xf>
    <xf numFmtId="0" fontId="12" fillId="0" borderId="28" xfId="126" quotePrefix="1" applyFont="1" applyBorder="1" applyAlignment="1">
      <alignment horizontal="center" vertical="center" wrapText="1"/>
    </xf>
    <xf numFmtId="0" fontId="12" fillId="0" borderId="4" xfId="126" applyFont="1" applyBorder="1" applyAlignment="1">
      <alignment horizontal="center" vertical="center" wrapText="1"/>
    </xf>
    <xf numFmtId="3" fontId="12" fillId="31" borderId="38" xfId="126" applyNumberFormat="1" applyFont="1" applyFill="1" applyBorder="1" applyAlignment="1">
      <alignment horizontal="center" vertical="center" wrapText="1"/>
    </xf>
    <xf numFmtId="3" fontId="12" fillId="31" borderId="37" xfId="126" applyNumberFormat="1" applyFont="1" applyFill="1" applyBorder="1" applyAlignment="1">
      <alignment horizontal="center" vertical="center" wrapText="1"/>
    </xf>
    <xf numFmtId="3" fontId="12" fillId="31" borderId="18" xfId="126" applyNumberFormat="1" applyFont="1" applyFill="1" applyBorder="1" applyAlignment="1">
      <alignment horizontal="center" vertical="center" wrapText="1"/>
    </xf>
    <xf numFmtId="0" fontId="13" fillId="31" borderId="38" xfId="0" applyFont="1" applyFill="1" applyBorder="1" applyAlignment="1">
      <alignment horizontal="center"/>
    </xf>
    <xf numFmtId="0" fontId="13" fillId="31" borderId="37" xfId="0" applyFont="1" applyFill="1" applyBorder="1" applyAlignment="1">
      <alignment horizontal="center"/>
    </xf>
    <xf numFmtId="0" fontId="12" fillId="0" borderId="101" xfId="126" applyFont="1" applyBorder="1" applyAlignment="1">
      <alignment horizontal="center"/>
    </xf>
    <xf numFmtId="0" fontId="12" fillId="0" borderId="37" xfId="126" applyFont="1" applyBorder="1" applyAlignment="1">
      <alignment horizontal="center"/>
    </xf>
    <xf numFmtId="0" fontId="12" fillId="0" borderId="21" xfId="126" applyFont="1" applyBorder="1" applyAlignment="1">
      <alignment horizontal="center" vertical="center" wrapText="1"/>
    </xf>
    <xf numFmtId="0" fontId="12" fillId="0" borderId="13" xfId="126" applyFont="1" applyBorder="1" applyAlignment="1">
      <alignment horizontal="center" vertical="center" wrapText="1"/>
    </xf>
    <xf numFmtId="0" fontId="12" fillId="0" borderId="60" xfId="126" applyFont="1" applyBorder="1" applyAlignment="1">
      <alignment horizontal="center" vertical="center" wrapText="1"/>
    </xf>
    <xf numFmtId="0" fontId="12" fillId="0" borderId="15" xfId="126" applyFont="1" applyBorder="1" applyAlignment="1">
      <alignment horizontal="center" vertical="center" wrapText="1"/>
    </xf>
    <xf numFmtId="0" fontId="12" fillId="0" borderId="19" xfId="126" applyFont="1" applyBorder="1" applyAlignment="1">
      <alignment horizontal="center" vertical="center" wrapText="1"/>
    </xf>
    <xf numFmtId="0" fontId="12" fillId="0" borderId="95" xfId="126" applyFont="1" applyBorder="1" applyAlignment="1">
      <alignment horizontal="center" vertical="center" wrapText="1"/>
    </xf>
    <xf numFmtId="0" fontId="12" fillId="0" borderId="96" xfId="126" applyFont="1" applyBorder="1" applyAlignment="1">
      <alignment horizontal="center" vertical="center" wrapText="1"/>
    </xf>
    <xf numFmtId="0" fontId="12" fillId="0" borderId="99" xfId="126" applyFont="1" applyBorder="1" applyAlignment="1">
      <alignment horizontal="center" vertical="center" wrapText="1"/>
    </xf>
    <xf numFmtId="0" fontId="12" fillId="0" borderId="100" xfId="126" applyFont="1" applyBorder="1" applyAlignment="1">
      <alignment horizontal="center" vertical="center" wrapText="1"/>
    </xf>
  </cellXfs>
  <cellStyles count="143">
    <cellStyle name="20% - Énfasis1" xfId="1" builtinId="30" customBuiltin="1"/>
    <cellStyle name="20% - Énfasis1 2" xfId="2" xr:uid="{00000000-0005-0000-0000-000001000000}"/>
    <cellStyle name="20% - Énfasis1 2 2" xfId="3" xr:uid="{00000000-0005-0000-0000-000002000000}"/>
    <cellStyle name="20% - Énfasis1 3" xfId="4" xr:uid="{00000000-0005-0000-0000-000003000000}"/>
    <cellStyle name="20% - Énfasis2" xfId="5" builtinId="34" customBuiltin="1"/>
    <cellStyle name="20% - Énfasis2 2" xfId="6" xr:uid="{00000000-0005-0000-0000-000005000000}"/>
    <cellStyle name="20% - Énfasis2 2 2" xfId="7" xr:uid="{00000000-0005-0000-0000-000006000000}"/>
    <cellStyle name="20% - Énfasis2 3" xfId="8" xr:uid="{00000000-0005-0000-0000-000007000000}"/>
    <cellStyle name="20% - Énfasis3" xfId="9" builtinId="38" customBuiltin="1"/>
    <cellStyle name="20% - Énfasis3 2" xfId="10" xr:uid="{00000000-0005-0000-0000-000009000000}"/>
    <cellStyle name="20% - Énfasis3 2 2" xfId="11" xr:uid="{00000000-0005-0000-0000-00000A000000}"/>
    <cellStyle name="20% - Énfasis3 3" xfId="12" xr:uid="{00000000-0005-0000-0000-00000B000000}"/>
    <cellStyle name="20% - Énfasis4" xfId="13" builtinId="42" customBuiltin="1"/>
    <cellStyle name="20% - Énfasis4 2" xfId="14" xr:uid="{00000000-0005-0000-0000-00000D000000}"/>
    <cellStyle name="20% - Énfasis4 2 2" xfId="15" xr:uid="{00000000-0005-0000-0000-00000E000000}"/>
    <cellStyle name="20% - Énfasis4 3" xfId="16" xr:uid="{00000000-0005-0000-0000-00000F000000}"/>
    <cellStyle name="20% - Énfasis5" xfId="17" builtinId="46" customBuiltin="1"/>
    <cellStyle name="20% - Énfasis5 2" xfId="18" xr:uid="{00000000-0005-0000-0000-000011000000}"/>
    <cellStyle name="20% - Énfasis5 2 2" xfId="19" xr:uid="{00000000-0005-0000-0000-000012000000}"/>
    <cellStyle name="20% - Énfasis5 3" xfId="20" xr:uid="{00000000-0005-0000-0000-000013000000}"/>
    <cellStyle name="20% - Énfasis6" xfId="21" builtinId="50" customBuiltin="1"/>
    <cellStyle name="20% - Énfasis6 2" xfId="22" xr:uid="{00000000-0005-0000-0000-000015000000}"/>
    <cellStyle name="20% - Énfasis6 2 2" xfId="23" xr:uid="{00000000-0005-0000-0000-000016000000}"/>
    <cellStyle name="20% - Énfasis6 3" xfId="24" xr:uid="{00000000-0005-0000-0000-000017000000}"/>
    <cellStyle name="40% - Énfasis1" xfId="25" builtinId="31" customBuiltin="1"/>
    <cellStyle name="40% - Énfasis1 2" xfId="26" xr:uid="{00000000-0005-0000-0000-000019000000}"/>
    <cellStyle name="40% - Énfasis1 2 2" xfId="27" xr:uid="{00000000-0005-0000-0000-00001A000000}"/>
    <cellStyle name="40% - Énfasis1 3" xfId="28" xr:uid="{00000000-0005-0000-0000-00001B000000}"/>
    <cellStyle name="40% - Énfasis2" xfId="29" builtinId="35" customBuiltin="1"/>
    <cellStyle name="40% - Énfasis2 2" xfId="30" xr:uid="{00000000-0005-0000-0000-00001D000000}"/>
    <cellStyle name="40% - Énfasis2 2 2" xfId="31" xr:uid="{00000000-0005-0000-0000-00001E000000}"/>
    <cellStyle name="40% - Énfasis2 3" xfId="32" xr:uid="{00000000-0005-0000-0000-00001F000000}"/>
    <cellStyle name="40% - Énfasis3" xfId="33" builtinId="39" customBuiltin="1"/>
    <cellStyle name="40% - Énfasis3 2" xfId="34" xr:uid="{00000000-0005-0000-0000-000021000000}"/>
    <cellStyle name="40% - Énfasis3 2 2" xfId="35" xr:uid="{00000000-0005-0000-0000-000022000000}"/>
    <cellStyle name="40% - Énfasis3 3" xfId="36" xr:uid="{00000000-0005-0000-0000-000023000000}"/>
    <cellStyle name="40% - Énfasis4" xfId="37" builtinId="43" customBuiltin="1"/>
    <cellStyle name="40% - Énfasis4 2" xfId="38" xr:uid="{00000000-0005-0000-0000-000025000000}"/>
    <cellStyle name="40% - Énfasis4 2 2" xfId="39" xr:uid="{00000000-0005-0000-0000-000026000000}"/>
    <cellStyle name="40% - Énfasis4 3" xfId="40" xr:uid="{00000000-0005-0000-0000-000027000000}"/>
    <cellStyle name="40% - Énfasis5" xfId="41" builtinId="47" customBuiltin="1"/>
    <cellStyle name="40% - Énfasis5 2" xfId="42" xr:uid="{00000000-0005-0000-0000-000029000000}"/>
    <cellStyle name="40% - Énfasis5 2 2" xfId="43" xr:uid="{00000000-0005-0000-0000-00002A000000}"/>
    <cellStyle name="40% - Énfasis5 3" xfId="44" xr:uid="{00000000-0005-0000-0000-00002B000000}"/>
    <cellStyle name="40% - Énfasis6" xfId="45" builtinId="51" customBuiltin="1"/>
    <cellStyle name="40% - Énfasis6 2" xfId="46" xr:uid="{00000000-0005-0000-0000-00002D000000}"/>
    <cellStyle name="40% - Énfasis6 2 2" xfId="47" xr:uid="{00000000-0005-0000-0000-00002E000000}"/>
    <cellStyle name="40% - Énfasis6 3" xfId="48" xr:uid="{00000000-0005-0000-0000-00002F000000}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 xr:uid="{00000000-0005-0000-0000-000036000000}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 xr:uid="{00000000-0005-0000-0000-000042000000}"/>
    <cellStyle name="Escribir 2" xfId="68" xr:uid="{00000000-0005-0000-0000-000043000000}"/>
    <cellStyle name="Escribir 2 2" xfId="69" xr:uid="{00000000-0005-0000-0000-000044000000}"/>
    <cellStyle name="Escribir_SBM-09V1.1" xfId="70" xr:uid="{00000000-0005-0000-0000-000045000000}"/>
    <cellStyle name="Euro" xfId="71" xr:uid="{00000000-0005-0000-0000-000046000000}"/>
    <cellStyle name="Euro 2" xfId="72" xr:uid="{00000000-0005-0000-0000-000047000000}"/>
    <cellStyle name="Euro 2 2" xfId="73" xr:uid="{00000000-0005-0000-0000-000048000000}"/>
    <cellStyle name="Incorrecto" xfId="74" builtinId="27" customBuiltin="1"/>
    <cellStyle name="Millares" xfId="75" builtinId="3"/>
    <cellStyle name="Millares [0]" xfId="76" builtinId="6"/>
    <cellStyle name="Millares [0] 2" xfId="77" xr:uid="{00000000-0005-0000-0000-00004C000000}"/>
    <cellStyle name="Millares [0] 2 2" xfId="78" xr:uid="{00000000-0005-0000-0000-00004D000000}"/>
    <cellStyle name="Millares [0] 2 2 2" xfId="79" xr:uid="{00000000-0005-0000-0000-00004E000000}"/>
    <cellStyle name="Millares [0] 2 2 2 2" xfId="80" xr:uid="{00000000-0005-0000-0000-00004F000000}"/>
    <cellStyle name="Millares [0] 2 2 3" xfId="81" xr:uid="{00000000-0005-0000-0000-000050000000}"/>
    <cellStyle name="Millares [0] 2 3" xfId="82" xr:uid="{00000000-0005-0000-0000-000051000000}"/>
    <cellStyle name="Millares [0] 2 3 2" xfId="83" xr:uid="{00000000-0005-0000-0000-000052000000}"/>
    <cellStyle name="Millares [0] 2 4" xfId="84" xr:uid="{00000000-0005-0000-0000-000053000000}"/>
    <cellStyle name="Millares [0] 3" xfId="85" xr:uid="{00000000-0005-0000-0000-000054000000}"/>
    <cellStyle name="Millares [0] 3 2" xfId="86" xr:uid="{00000000-0005-0000-0000-000055000000}"/>
    <cellStyle name="Millares [0] 3 2 2" xfId="87" xr:uid="{00000000-0005-0000-0000-000056000000}"/>
    <cellStyle name="Millares [0] 3 2 2 2" xfId="88" xr:uid="{00000000-0005-0000-0000-000057000000}"/>
    <cellStyle name="Millares [0] 3 3" xfId="89" xr:uid="{00000000-0005-0000-0000-000058000000}"/>
    <cellStyle name="Millares [0] 3 3 2" xfId="90" xr:uid="{00000000-0005-0000-0000-000059000000}"/>
    <cellStyle name="Millares [0] 4" xfId="91" xr:uid="{00000000-0005-0000-0000-00005A000000}"/>
    <cellStyle name="Millares [0] 4 2" xfId="92" xr:uid="{00000000-0005-0000-0000-00005B000000}"/>
    <cellStyle name="Millares [0] 4 2 2" xfId="93" xr:uid="{00000000-0005-0000-0000-00005C000000}"/>
    <cellStyle name="Millares [0] 4 3" xfId="94" xr:uid="{00000000-0005-0000-0000-00005D000000}"/>
    <cellStyle name="Millares 10 3" xfId="95" xr:uid="{00000000-0005-0000-0000-00005E000000}"/>
    <cellStyle name="Millares 2" xfId="96" xr:uid="{00000000-0005-0000-0000-00005F000000}"/>
    <cellStyle name="Millares 2 2" xfId="97" xr:uid="{00000000-0005-0000-0000-000060000000}"/>
    <cellStyle name="Millares 2 2 2" xfId="98" xr:uid="{00000000-0005-0000-0000-000061000000}"/>
    <cellStyle name="Millares 2 3" xfId="99" xr:uid="{00000000-0005-0000-0000-000062000000}"/>
    <cellStyle name="Millares 2 4" xfId="100" xr:uid="{00000000-0005-0000-0000-000063000000}"/>
    <cellStyle name="Millares 3" xfId="101" xr:uid="{00000000-0005-0000-0000-000064000000}"/>
    <cellStyle name="Millares 3 2" xfId="102" xr:uid="{00000000-0005-0000-0000-000065000000}"/>
    <cellStyle name="Millares 3 2 2" xfId="103" xr:uid="{00000000-0005-0000-0000-000066000000}"/>
    <cellStyle name="Millares 3 3" xfId="104" xr:uid="{00000000-0005-0000-0000-000067000000}"/>
    <cellStyle name="Millares 4" xfId="105" xr:uid="{00000000-0005-0000-0000-000068000000}"/>
    <cellStyle name="Millares 5" xfId="106" xr:uid="{00000000-0005-0000-0000-000069000000}"/>
    <cellStyle name="Moneda 2" xfId="107" xr:uid="{00000000-0005-0000-0000-00006A000000}"/>
    <cellStyle name="Moneda 2 2" xfId="108" xr:uid="{00000000-0005-0000-0000-00006B000000}"/>
    <cellStyle name="Moneda 2 2 2" xfId="109" xr:uid="{00000000-0005-0000-0000-00006C000000}"/>
    <cellStyle name="Moneda 2 3" xfId="110" xr:uid="{00000000-0005-0000-0000-00006D000000}"/>
    <cellStyle name="Moneda 3" xfId="111" xr:uid="{00000000-0005-0000-0000-00006E000000}"/>
    <cellStyle name="Neutral" xfId="112" builtinId="28" customBuiltin="1"/>
    <cellStyle name="Normal" xfId="0" builtinId="0"/>
    <cellStyle name="Normal 11" xfId="113" xr:uid="{00000000-0005-0000-0000-000071000000}"/>
    <cellStyle name="Normal 2" xfId="114" xr:uid="{00000000-0005-0000-0000-000072000000}"/>
    <cellStyle name="Normal 2 2" xfId="115" xr:uid="{00000000-0005-0000-0000-000073000000}"/>
    <cellStyle name="Normal 2 3" xfId="116" xr:uid="{00000000-0005-0000-0000-000074000000}"/>
    <cellStyle name="Normal 5" xfId="117" xr:uid="{00000000-0005-0000-0000-000075000000}"/>
    <cellStyle name="Normal 6" xfId="118" xr:uid="{00000000-0005-0000-0000-000076000000}"/>
    <cellStyle name="Normal 6 2" xfId="119" xr:uid="{00000000-0005-0000-0000-000077000000}"/>
    <cellStyle name="Normal 6 3" xfId="120" xr:uid="{00000000-0005-0000-0000-000078000000}"/>
    <cellStyle name="Normal_nombre" xfId="121" xr:uid="{00000000-0005-0000-0000-000079000000}"/>
    <cellStyle name="Normal_REM 02-2002" xfId="122" xr:uid="{00000000-0005-0000-0000-00007A000000}"/>
    <cellStyle name="Normal_REM 08-2002" xfId="123" xr:uid="{00000000-0005-0000-0000-00007B000000}"/>
    <cellStyle name="Normal_REM 15-2002" xfId="142" xr:uid="{00000000-0005-0000-0000-00007C000000}"/>
    <cellStyle name="Normal_REM 17-2002" xfId="124" xr:uid="{00000000-0005-0000-0000-00007D000000}"/>
    <cellStyle name="Normal_REM 18-2002" xfId="125" xr:uid="{00000000-0005-0000-0000-00007E000000}"/>
    <cellStyle name="Normal_REM 18A-2002" xfId="126" xr:uid="{00000000-0005-0000-0000-00007F000000}"/>
    <cellStyle name="Normal_REM18A-18" xfId="127" xr:uid="{00000000-0005-0000-0000-000080000000}"/>
    <cellStyle name="Normal_SBM-09V1.1" xfId="128" xr:uid="{00000000-0005-0000-0000-000081000000}"/>
    <cellStyle name="Notas" xfId="129" builtinId="10" customBuiltin="1"/>
    <cellStyle name="Notas 2" xfId="130" xr:uid="{00000000-0005-0000-0000-000083000000}"/>
    <cellStyle name="Notas 2 2" xfId="131" xr:uid="{00000000-0005-0000-0000-000084000000}"/>
    <cellStyle name="Notas 2 2 2 2" xfId="141" xr:uid="{00000000-0005-0000-0000-000085000000}"/>
    <cellStyle name="Notas 3" xfId="132" xr:uid="{00000000-0005-0000-0000-000086000000}"/>
    <cellStyle name="Salida" xfId="133" builtinId="21" customBuiltin="1"/>
    <cellStyle name="Texto de advertencia" xfId="134" builtinId="11" customBuiltin="1"/>
    <cellStyle name="Texto explicativo" xfId="135" builtinId="53" customBuiltin="1"/>
    <cellStyle name="Título" xfId="136" builtinId="15" customBuiltin="1"/>
    <cellStyle name="Título 1 2" xfId="137" xr:uid="{00000000-0005-0000-0000-00008B000000}"/>
    <cellStyle name="Título 2" xfId="138" builtinId="17" customBuiltin="1"/>
    <cellStyle name="Título 3" xfId="139" builtinId="18" customBuiltin="1"/>
    <cellStyle name="Total" xfId="140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rina Barraza" refreshedDate="45131.388896990742" createdVersion="6" refreshedVersion="6" minRefreshableVersion="3" recordCount="25437" xr:uid="{00000000-000A-0000-FFFF-FFFF1D000000}">
  <cacheSource type="worksheet">
    <worksheetSource name="Tabla_SERIEBM_07.accdb"/>
  </cacheSource>
  <cacheFields count="58">
    <cacheField name="Mes" numFmtId="0">
      <sharedItems containsSemiMixedTypes="0" containsString="0" containsNumber="1" containsInteger="1" minValue="1" maxValue="6" count="6">
        <n v="4"/>
        <n v="6"/>
        <n v="5"/>
        <n v="2"/>
        <n v="3"/>
        <n v="1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/>
    </cacheField>
    <cacheField name="Comuna/Hospital" numFmtId="0">
      <sharedItems count="14">
        <s v="04301-Ovalle"/>
        <s v="04202-Canela"/>
        <s v="04102-Coquimbo"/>
        <s v="04105-Paihuano"/>
        <s v="04101-La Serena"/>
        <s v="04303-Monte Patria"/>
        <s v="04104-La Higuera"/>
        <s v="04201-Illapel"/>
        <s v="04302-Combarbalá"/>
        <s v="04204-Salamanca"/>
        <s v="04106-Vicuña"/>
        <s v="04203-Los Vilos"/>
        <s v="04304-Punitaqui"/>
        <s v="04305-Rio Hurtado"/>
      </sharedItems>
    </cacheField>
    <cacheField name="Establecimiento" numFmtId="0">
      <sharedItems count="160">
        <s v="105315-Centro de Salud Familiar Cerrillos de Tamaya"/>
        <s v="105317-Centro de Salud Familiar Jorge Jordán Domic"/>
        <s v="105322-Centro de Salud Familiar Marcos Macuada"/>
        <s v="105809-SAPU Canela"/>
        <s v="105309-Centro de Salud Familiar Canela"/>
        <s v="105305-Centro de Salud Familiar Tierras Blancas"/>
        <s v="105306-Centro de Salud Familiar Paihuano"/>
        <s v="105402-Posta de Salud Rural El Romero"/>
        <s v="105307-Centro de Salud Familiar Monte Patria"/>
        <s v="105311-Centro de Salud Familiar Chañaral Alto"/>
        <s v="105314-Centro de Salud Familiar La Higuera"/>
        <s v="105318-Centro de Salud Familiar El Palqui"/>
        <s v="105326-Centro de Salud Familiar Villa San Rafael de Rozas"/>
        <s v="105427-Posta de Salud Rural Hacienda Valdivia"/>
        <s v="105428-Posta de Salud Rural Huatulame"/>
        <s v="105430-Posta de Salud Rural Mialqui"/>
        <s v="105431-Posta de Salud Rural Pedregal"/>
        <s v="105432-Posta de Salud Rural Rapel (Monte Patria)"/>
        <s v="105433-Posta de Salud Rural San Lorenzo (Combarbalá)"/>
        <s v="105435-Posta de Salud Rural Tulahuén"/>
        <s v="105436-Posta de Salud Rural El Maitén"/>
        <s v="105441-Posta de Salud Rural Manquehua"/>
        <s v="105457-Posta de Salud Rural San Agustín (Salamanca)"/>
        <s v="105458-Posta de Salud Rural Tahuinco"/>
        <s v="105467-Posta de Salud Rural Diaguitas"/>
        <s v="105468-Posta de Salud Rural El Molle"/>
        <s v="105469-Posta de Salud Rural El Tambo (Vicuña)"/>
        <s v="105470-Posta de Salud Rural Huanta"/>
        <s v="105471-Posta de Salud Rural Peralillo Vicuña"/>
        <s v="105472-Posta de Salud Rural Rivadavia"/>
        <s v="105473-Posta de Salud Rural Talcuna"/>
        <s v="105474-Posta de Salud Rural Chapilca"/>
        <s v="105475-Posta de Salud Rural Horcón (Paiguano)"/>
        <s v="105476-Posta de Salud Rural Monte Grande"/>
        <s v="105477-Posta de Salud Rural Pisco Elqui"/>
        <s v="105478-Posta de Salud Rural Caimanes"/>
        <s v="105479-Posta de Salud Rural Guangualí"/>
        <s v="105480-Posta de Salud Rural Quilimarí"/>
        <s v="105481-Posta de Salud Rural Tilama"/>
        <s v="105489-Posta de Salud Rural Ramadas de Tulahuén"/>
        <s v="105491-Posta de Salud Rural Quelén Bajo"/>
        <s v="105492-Posta de Salud Rural Camisa"/>
        <s v="105500-Posta de Salud Rural Caleta Hornos"/>
        <s v="105501-Posta de Salud Rural Arboleda Grande"/>
        <s v="105505-Posta de Salud Rural Los Choros"/>
        <s v="105509-Posta de Salud Rural Gualliguaica"/>
        <s v="105511-Posta de Salud Rural Los Cóndores"/>
        <s v="200538-Centro de Salud Familiar San Isidro Calingasta"/>
        <s v="200720-SAR Monte Patria"/>
        <s v="200737-SUR Paihuano"/>
        <s v="201180-SUR El Palqui"/>
        <s v="105455-CESFAM Valle Alto"/>
        <s v="105312-Centro de Salud Familiar Carén"/>
        <s v="105324-Centro de Salud Familiar Sotaquí"/>
        <s v="105415-Posta de Salud Rural Barraza"/>
        <s v="105416-Posta de Salud Rural Camarico (Ovalle)"/>
        <s v="105417-Posta de Salud Rural Alcones Bajo"/>
        <s v="105419-Posta de Salud Rural Las Sossas"/>
        <s v="105422-Posta de Salud Rural Hornillos"/>
        <s v="105437-Posta de Salud Rural Chalinga"/>
        <s v="105439-Posta de Salud Rural Cerro Blanco"/>
        <s v="105507-Posta de Salud Rural Huamalata"/>
        <s v="105510-Posta de Salud Rural Recoleta"/>
        <s v="105722-Centro Comunitario de Salud Familiar San José de la Dehesa"/>
        <s v="105817-SAPU Jorge Jordán Domic"/>
        <s v="105822-SAR Marcos Macuada"/>
        <s v="200258-Centro Comunitario de Salud Familiar Los Copihues"/>
        <s v="200367-Centro Comunitario de Salud Familiar Colonia Limarí"/>
        <s v="200569-Centro de Salud Familiar Fray Jorge"/>
        <s v="200721-SAPU Fray Jorge"/>
        <s v="200741-SUR Tamaya"/>
        <s v="200742-SUR Sotaquí"/>
        <s v="105723-Centro Comunitario de Salud Familiar Limarí"/>
        <s v="105308-Centro de Salud Familiar Punitaqui"/>
        <s v="105440-Posta de Salud Rural Divisadero"/>
        <s v="105300-Centro de Salud Familiar Cardenal Caro"/>
        <s v="105301-Centro de Salud Familiar Las Compañías"/>
        <s v="105302-Centro de Salud Familiar Pedro Aguirre Cerda"/>
        <s v="105313-Centro de Salud Familiar Dr. Emilio Schaffhauser"/>
        <s v="105319-Centro de Salud Familiar Cardenal Raúl Silva Henríquez de La Serena"/>
        <s v="105325-Centro de Salud Familiar Juan Pablo II (La Serena)"/>
        <s v="105400-Posta de Salud Rural Algarrobito"/>
        <s v="105401-Posta de Salud Rural Las Rojas"/>
        <s v="105499-Posta de Salud Rural Lambert"/>
        <s v="105700-Centro Comunitario de Salud Familiar Villa el Indio"/>
        <s v="105701-Centro Comunitario de Salud Familiar Villa Alemania"/>
        <s v="105702-Centro Comunitario de Salud Familiar Lambert"/>
        <s v="105801-SAPU Las Compañías"/>
        <s v="105802-SAPU Pedro Aguirre Cerda"/>
        <s v="105819-SAR Raúl Silva Henríquez"/>
        <s v="105825-SAPU Cardenal Caro"/>
        <s v="105826-SAR Emilio Schaffhauser"/>
        <s v="200105-SAPU Juan Pablo II"/>
        <s v="200402-Centro Comunitario de Salud Familiar Arcos de Pinamar"/>
        <s v="105409-Posta de Salud Rural El Chañar"/>
        <s v="105410-Posta de Salud Rural Hurtado"/>
        <s v="105411-Posta de Salud Rural Las Breas (Río Hurtado)"/>
        <s v="105413-Posta de Salud Rural Samo Alto"/>
        <s v="105447-Posta de Salud Rural Peralillo Illapel"/>
        <s v="105448-Posta de Salud Rural Santa Virginia"/>
        <s v="105449-Posta de Salud Rural Tunga Norte"/>
        <s v="105485-Posta de Salud Rural Plan de Hornos"/>
        <s v="105503-Posta de Salud Rural Tabaqueros"/>
        <s v="105486-Posta de Salud Rural Tunga Sur"/>
        <s v="105487-Posta de Salud Rural Cañas Uno"/>
        <s v="105496-Posta de Salud Rural Pintacura Sur"/>
        <s v="105504-Posta de Salud Rural Socavón"/>
        <s v="105443-Posta de Salud Rural Cárcamo"/>
        <s v="105444-Posta de Salud Rural Huintil"/>
        <s v="105445-Posta de Salud Rural Limáhuida"/>
        <s v="105446-Posta de Salud Rural Matancilla"/>
        <s v="200366-Centro de Salud Familiar Urbano de Illapel"/>
        <s v="105321-Centro de Salud Familiar Tongoy"/>
        <s v="105323-Centro de Salud Familiar Dr. Sergio Aguilar Delgado"/>
        <s v="105442-Posta de Salud Rural San Pedro de Quiles"/>
        <s v="105450-Posta de Salud Rural Mincha Norte"/>
        <s v="105451-Posta de Salud Rural Agua Fría"/>
        <s v="105452-Posta de Salud Rural Cuncumén(Salamanca)"/>
        <s v="105453-Posta de Salud Rural Tranquilla"/>
        <s v="105454-Posta de Salud Rural Cunlagua"/>
        <s v="105456-Posta de Salud Rural Llimpo"/>
        <s v="105482-Posta de Salud Rural Canela Alta"/>
        <s v="105483-Posta de Salud Rural Los Rulos"/>
        <s v="105484-Posta de Salud Rural Huentelauquén"/>
        <s v="105488-Posta de Salud Rural Espíritu Santo"/>
        <s v="105493-Posta de Salud Rural Mincha Sur"/>
        <s v="105498-Posta de Salud Rural Quebrada Linares"/>
        <s v="105506-Posta de Salud Rural El Trapiche"/>
        <s v="105508-Posta de Salud Rural El Parral de Quiles"/>
        <s v="200494-Centro de Salud Familiar El Sauce"/>
        <s v="200499-Centro de Salud Familiar Rural Pan de Azúcar"/>
        <s v="200607-Centro de Salud Familiar Lila Cortés Godoy"/>
        <s v="200740-SUR La Higuera"/>
        <s v="200928-SAPU El Sauce"/>
        <s v="105434-Posta de Salud Rural San Marcos (Combarbalá)"/>
        <s v="105459-Posta de Salud Rural Barrancas"/>
        <s v="105460-Centro Comunitario de Salud Familiar Cogotí 18"/>
        <s v="105461-Posta de Salud Rural El Huacho"/>
        <s v="105462-Posta de Salud Rural El Sauce (Combarbalá)"/>
        <s v="105463-Posta de Salud Rural Quilitapia"/>
        <s v="105464-Posta de Salud Rural La Ligua"/>
        <s v="105465-Posta de Salud Rural Ramadilla"/>
        <s v="105466-Posta de Salud Rural Valle Hermoso"/>
        <s v="105490-Posta de Salud Rural El Durazno(Combarbalá)"/>
        <s v="105425-Posta de Salud Rural Chilecito"/>
        <s v="105303-Centro de Salud Familiar San Juan"/>
        <s v="105304-Centro de Salud Familiar Santa Cecilia"/>
        <s v="105310-Centro de Salud Familiar Pichasca"/>
        <s v="105405-Posta de Salud Rural Guanaqueros"/>
        <s v="105407-Posta de Salud Rural Tambillo"/>
        <s v="105497-Posta de Salud Rural Jabonería"/>
        <s v="105803-SAPU San Juan"/>
        <s v="105823-SAPU Dr. Sergio Aguilar"/>
        <s v="105804-SAPU Santa Cecilia"/>
        <s v="105805-SAR Tierras Blancas"/>
        <s v="200273-Centro Comunitario de Salud Familiar Punta Mira"/>
        <s v="200848-SAPU Lila Cortés"/>
        <s v="201177-SUR Pan de Azúcar"/>
        <s v="201178-SUR Tongoy"/>
        <s v="105414-Posta de Salud Rural Serón"/>
      </sharedItems>
    </cacheField>
    <cacheField name="CodigoPrestacion" numFmtId="0">
      <sharedItems count="309">
        <s v="80307012"/>
        <s v="80500008"/>
        <s v="80500009"/>
        <s v="80500011"/>
        <s v="18010800"/>
        <s v="18020300"/>
        <s v="18020500"/>
        <s v="18020900"/>
        <s v="18090000"/>
        <s v="18050100"/>
        <s v="18050500"/>
        <s v="18070300"/>
        <s v="18400900"/>
        <s v="81701001"/>
        <s v="81901019"/>
        <s v="82001015"/>
        <s v="80106002"/>
        <s v="80106005"/>
        <s v="80106024"/>
        <s v="80106017"/>
        <s v="80106014"/>
        <s v="80106015"/>
        <s v="80106021"/>
        <s v="80106022"/>
        <s v="80301045"/>
        <s v="80301058"/>
        <s v="80309010"/>
        <s v="80302075"/>
        <s v="80302060"/>
        <s v="80301034"/>
        <s v="80301038"/>
        <s v="80301041"/>
        <s v="80301059"/>
        <s v="80301068"/>
        <s v="80309013"/>
        <s v="80309022"/>
        <s v="80301085"/>
        <s v="80301087"/>
        <s v="80302005"/>
        <s v="80302008"/>
        <s v="80301002"/>
        <s v="80301011"/>
        <s v="80301015"/>
        <s v="80106023"/>
        <s v="80307011"/>
        <s v="18010100"/>
        <s v="18010900"/>
        <s v="18050400"/>
        <s v="80308035"/>
        <s v="80309020"/>
        <s v="80309024"/>
        <s v="80301083"/>
        <s v="80302013"/>
        <s v="80302015"/>
        <s v="80302067"/>
        <s v="80302032"/>
        <s v="80302034"/>
        <s v="80302042"/>
        <s v="80302047"/>
        <s v="80302048"/>
        <s v="80302076"/>
        <s v="80303024"/>
        <s v="80303026"/>
        <s v="80305070"/>
        <s v="80305019"/>
        <s v="80305030"/>
        <s v="80301014"/>
        <s v="80306001"/>
        <s v="80306007"/>
        <s v="80306008"/>
        <s v="80306038"/>
        <s v="80306042"/>
        <s v="80306061"/>
        <s v="80306169"/>
        <s v="80306075"/>
        <s v="80308004"/>
        <s v="80308018"/>
        <s v="80404002"/>
        <s v="81707038"/>
        <s v="81707030"/>
        <s v="81602221"/>
        <s v="81602240"/>
        <s v="80106013"/>
        <s v="80106020"/>
        <s v="18030000"/>
        <s v="18040200"/>
        <s v="18700230"/>
        <s v="80301072"/>
        <s v="80309014"/>
        <s v="80309016"/>
        <s v="80309028"/>
        <s v="80301086"/>
        <s v="80302023"/>
        <s v="80302028"/>
        <s v="80302040"/>
        <s v="80302057"/>
        <s v="80302059"/>
        <s v="80302063"/>
        <s v="80302064"/>
        <s v="80303027"/>
        <s v="80303028"/>
        <s v="80306005"/>
        <s v="80306011"/>
        <s v="80306048"/>
        <s v="80306051"/>
        <s v="80306170"/>
        <s v="80308005"/>
        <s v="80401070"/>
        <s v="80401151"/>
        <s v="80404006"/>
        <s v="81601115"/>
        <s v="80500014"/>
        <s v="18010200"/>
        <s v="18090100"/>
        <s v="18010500"/>
        <s v="18010601"/>
        <s v="18011001"/>
        <s v="18011002"/>
        <s v="18700250"/>
        <s v="18700270"/>
        <s v="18700290"/>
        <s v="18700310"/>
        <s v="18700330"/>
        <s v="18700350"/>
        <s v="18020400"/>
        <s v="18020700"/>
        <s v="81701009"/>
        <s v="81602222"/>
        <s v="18400700"/>
        <s v="18090200"/>
        <s v="80301036"/>
        <s v="80302068"/>
        <s v="80306002"/>
        <s v="80306064"/>
        <s v="81707001"/>
        <s v="81707002"/>
        <s v="80306018"/>
        <s v="80306059"/>
        <s v="80306079"/>
        <s v="80401009"/>
        <s v="80401010"/>
        <s v="80404003"/>
        <s v="80404012"/>
        <s v="18400500"/>
        <s v="18700100"/>
        <s v="80500001"/>
        <s v="80106006"/>
        <s v="18050300"/>
        <s v="80500010"/>
        <s v="80106010"/>
        <s v="80106008"/>
        <s v="18070100"/>
        <s v="80301042"/>
        <s v="80106007"/>
        <s v="80303015"/>
        <s v="80305020"/>
        <s v="80306081"/>
        <s v="81602242"/>
        <s v="18050200"/>
        <s v="80302065"/>
        <s v="80401013"/>
        <s v="80401031"/>
        <s v="80401032"/>
        <s v="80401033"/>
        <s v="80401042"/>
        <s v="80401045"/>
        <s v="80401046"/>
        <s v="80401051"/>
        <s v="80401053"/>
        <s v="80401054"/>
        <s v="80401055"/>
        <s v="80401058"/>
        <s v="80401059"/>
        <s v="80401060"/>
        <s v="80401062"/>
        <s v="81301025"/>
        <s v="81301026"/>
        <s v="81801023"/>
        <s v="81901022"/>
        <s v="80106011"/>
        <s v="80106012"/>
        <s v="80500016"/>
        <s v="18020200"/>
        <s v="18020600"/>
        <s v="18040100"/>
        <s v="18700110"/>
        <s v="80306066"/>
        <s v="80308010"/>
        <s v="80301067"/>
        <s v="80308044"/>
        <s v="80302012"/>
        <s v="80302024"/>
        <s v="80302045"/>
        <s v="80306004"/>
        <s v="80306117"/>
        <s v="80306026"/>
        <s v="81602241"/>
        <s v="80309023"/>
        <s v="80401001"/>
        <s v="80401052"/>
        <s v="81201029"/>
        <s v="80500017"/>
        <s v="18400400"/>
        <s v="80306080"/>
        <s v="81602203"/>
        <s v="81602225"/>
        <s v="81602231"/>
        <s v="81602205"/>
        <s v="80301035"/>
        <s v="81602201"/>
        <s v="81602217"/>
        <s v="81602224"/>
        <s v="80303025"/>
        <s v="18700260"/>
        <s v="18700280"/>
        <s v="18700300"/>
        <s v="18700340"/>
        <s v="81602202"/>
        <s v="80306076"/>
        <s v="80302054"/>
        <s v="80301075"/>
        <s v="80301077"/>
        <s v="80306041"/>
        <s v="80308012"/>
        <s v="80401002"/>
        <s v="80401014"/>
        <s v="82106007"/>
        <s v="82106006"/>
        <s v="82106004"/>
        <s v="82107003"/>
        <s v="80106009"/>
        <s v="18020800"/>
        <s v="80401110"/>
        <s v="80302031"/>
        <s v="80302051"/>
        <s v="80306052"/>
        <s v="80302030"/>
        <s v="80302035"/>
        <s v="80306078"/>
        <s v="80308001"/>
        <s v="81602204"/>
        <s v="81602206"/>
        <s v="80302026"/>
        <s v="80404005"/>
        <s v="80308040"/>
        <s v="80302025"/>
        <s v="80302050"/>
        <s v="81707004"/>
        <s v="81602232"/>
        <s v="81301030"/>
        <s v="80401043"/>
        <s v="80401047"/>
        <s v="80401056"/>
        <s v="80401028"/>
        <s v="80301039"/>
        <s v="80500007"/>
        <s v="18700240"/>
        <s v="80302022"/>
        <s v="80306074"/>
        <s v="80308034"/>
        <s v="80301040"/>
        <s v="80302069"/>
        <s v="80308013"/>
        <s v="80308024"/>
        <s v="80302056"/>
        <s v="80306023"/>
        <s v="80301065"/>
        <s v="80309040"/>
        <s v="81707032"/>
        <s v="81707035"/>
        <s v="81707036"/>
        <s v="80302053"/>
        <s v="80305004"/>
        <s v="80306047"/>
        <s v="80305005"/>
        <s v="80305012"/>
        <s v="81602216"/>
        <s v="80401008"/>
        <s v="80305170"/>
        <s v="80308029"/>
        <s v="80306045"/>
        <s v="80401029"/>
        <s v="80305010"/>
        <s v="18700140"/>
        <s v="80302062"/>
        <s v="80404007"/>
        <s v="80306057"/>
        <s v="80309021"/>
        <s v="80302021"/>
        <s v="80302020"/>
        <s v="80306012"/>
        <s v="80301044"/>
        <s v="80302039"/>
        <s v="80308030"/>
        <s v="80309004"/>
        <s v="81602211"/>
        <s v="81602213"/>
        <s v="80301026"/>
        <s v="82106005"/>
        <s v="81801042"/>
        <s v="80301028"/>
        <s v="80301030"/>
        <s v="80302019"/>
        <s v="80305027"/>
        <s v="80401048"/>
        <s v="80401057"/>
        <s v="80309012"/>
        <s v="80301078"/>
        <s v="80302033"/>
      </sharedItems>
    </cacheField>
    <cacheField name="fechaIngreso" numFmtId="14">
      <sharedItems containsSemiMixedTypes="0" containsNonDate="0" containsDate="1" containsString="0" minDate="2023-04-18T12:29:48" maxDate="2023-07-21T08:46:53"/>
    </cacheField>
    <cacheField name="Col01" numFmtId="0">
      <sharedItems containsString="0" containsBlank="1" containsNumber="1" containsInteger="1" minValue="0" maxValue="51373"/>
    </cacheField>
    <cacheField name="Col02" numFmtId="0">
      <sharedItems containsString="0" containsBlank="1" containsNumber="1" containsInteger="1" minValue="0" maxValue="3229"/>
    </cacheField>
    <cacheField name="Col03" numFmtId="0">
      <sharedItems containsString="0" containsBlank="1" containsNumber="1" containsInteger="1" minValue="0" maxValue="19872"/>
    </cacheField>
    <cacheField name="Col04" numFmtId="0">
      <sharedItems containsString="0" containsBlank="1" containsNumber="1" containsInteger="1" minValue="0" maxValue="3157"/>
    </cacheField>
    <cacheField name="Col05" numFmtId="0">
      <sharedItems containsString="0" containsBlank="1" containsNumber="1" containsInteger="1" minValue="0" maxValue="3205"/>
    </cacheField>
    <cacheField name="Col06" numFmtId="0">
      <sharedItems containsString="0" containsBlank="1" containsNumber="1" containsInteger="1" minValue="0" maxValue="399"/>
    </cacheField>
    <cacheField name="Col07" numFmtId="0">
      <sharedItems containsString="0" containsBlank="1" containsNumber="1" containsInteger="1" minValue="0" maxValue="94"/>
    </cacheField>
    <cacheField name="Col08" numFmtId="0">
      <sharedItems containsNonDate="0" containsString="0" containsBlank="1"/>
    </cacheField>
    <cacheField name="Col09" numFmtId="0">
      <sharedItems containsNonDate="0" containsString="0" containsBlank="1"/>
    </cacheField>
    <cacheField name="Col10" numFmtId="0">
      <sharedItems containsNonDate="0" containsString="0" containsBlank="1"/>
    </cacheField>
    <cacheField name="Col11" numFmtId="0">
      <sharedItems containsNonDate="0" containsString="0" containsBlank="1"/>
    </cacheField>
    <cacheField name="Col12" numFmtId="0">
      <sharedItems containsNonDate="0" containsString="0" containsBlank="1"/>
    </cacheField>
    <cacheField name="Col13" numFmtId="0">
      <sharedItems containsNonDate="0" containsString="0" containsBlank="1"/>
    </cacheField>
    <cacheField name="Col14" numFmtId="0">
      <sharedItems containsNonDate="0" containsString="0" containsBlank="1"/>
    </cacheField>
    <cacheField name="Col15" numFmtId="0">
      <sharedItems containsNonDate="0" containsString="0" containsBlank="1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 count="1">
        <m/>
      </sharedItems>
    </cacheField>
    <cacheField name="Col28" numFmtId="0">
      <sharedItems containsNonDate="0" containsString="0" containsBlank="1" count="1">
        <m/>
      </sharedItems>
    </cacheField>
    <cacheField name="Col29" numFmtId="0">
      <sharedItems containsNonDate="0" containsString="0" containsBlank="1" count="1">
        <m/>
      </sharedItems>
    </cacheField>
    <cacheField name="Col30" numFmtId="0">
      <sharedItems containsNonDate="0" containsString="0" containsBlank="1" count="1">
        <m/>
      </sharedItems>
    </cacheField>
    <cacheField name="Col31" numFmtId="0">
      <sharedItems containsNonDate="0" containsString="0" containsBlank="1" count="1">
        <m/>
      </sharedItems>
    </cacheField>
    <cacheField name="Col32" numFmtId="0">
      <sharedItems containsNonDate="0" containsString="0" containsBlank="1" count="1">
        <m/>
      </sharedItems>
    </cacheField>
    <cacheField name="Col33" numFmtId="0">
      <sharedItems containsNonDate="0" containsString="0" containsBlank="1" count="1">
        <m/>
      </sharedItems>
    </cacheField>
    <cacheField name="Col34" numFmtId="0">
      <sharedItems containsNonDate="0" containsString="0" containsBlank="1" count="1">
        <m/>
      </sharedItems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437">
  <r>
    <x v="0"/>
    <s v="5"/>
    <n v="2023"/>
    <s v="105315"/>
    <x v="0"/>
    <x v="0"/>
    <x v="0"/>
    <d v="2023-05-15T15:36:08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1"/>
    <d v="2023-05-15T15:36:08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2"/>
    <d v="2023-05-15T15:36:08"/>
    <n v="11"/>
    <m/>
    <n v="11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3"/>
    <d v="2023-05-15T15:36:0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4"/>
    <d v="2023-05-15T15:36:08"/>
    <n v="54"/>
    <n v="0"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5"/>
    <d v="2023-05-15T15:36:0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6"/>
    <d v="2023-05-15T15:36:08"/>
    <n v="116"/>
    <n v="0"/>
    <n v="1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7"/>
    <d v="2023-05-15T15:36:0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8"/>
    <d v="2023-05-15T15:36:08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9"/>
    <d v="2023-05-15T15:36:08"/>
    <n v="81"/>
    <n v="0"/>
    <n v="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10"/>
    <d v="2023-05-15T15:36:08"/>
    <n v="119"/>
    <n v="0"/>
    <n v="1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11"/>
    <d v="2023-05-15T15:36:08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12"/>
    <d v="2023-05-15T15:36:08"/>
    <n v="55"/>
    <n v="2"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13"/>
    <d v="2023-05-15T15:36:25"/>
    <n v="265"/>
    <m/>
    <n v="265"/>
    <m/>
    <n v="2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4"/>
    <d v="2023-05-15T15:39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5"/>
    <d v="2023-05-15T15:39:09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6"/>
    <d v="2023-05-15T15:39:09"/>
    <n v="330"/>
    <m/>
    <n v="330"/>
    <m/>
    <n v="3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7"/>
    <d v="2023-05-15T15:39:0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8"/>
    <d v="2023-05-15T15:39:09"/>
    <n v="140"/>
    <m/>
    <n v="140"/>
    <m/>
    <n v="1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9"/>
    <d v="2023-05-15T15:39:09"/>
    <n v="120"/>
    <m/>
    <n v="120"/>
    <n v="1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20"/>
    <d v="2023-05-15T15:39:09"/>
    <n v="466"/>
    <m/>
    <n v="466"/>
    <m/>
    <n v="4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21"/>
    <d v="2023-05-15T15:39:0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22"/>
    <d v="2023-05-15T15:39:09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23"/>
    <d v="2023-05-15T15:39:09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0"/>
    <d v="2023-05-24T17:13:15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4"/>
    <d v="2023-05-24T17:28:19"/>
    <n v="0"/>
    <m/>
    <m/>
    <n v="3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5"/>
    <d v="2023-05-24T17:28:19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6"/>
    <d v="2023-05-24T17:28:19"/>
    <n v="0"/>
    <m/>
    <m/>
    <n v="2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7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8"/>
    <d v="2023-05-24T17:28:1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1"/>
    <d v="2023-05-15T15:31:50"/>
    <n v="19"/>
    <n v="13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2"/>
    <d v="2023-05-15T15:31:50"/>
    <n v="50"/>
    <n v="8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29"/>
    <d v="2023-05-15T15:32:5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30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31"/>
    <d v="2023-05-15T15:32:50"/>
    <n v="0"/>
    <m/>
    <m/>
    <n v="1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24"/>
    <d v="2023-05-15T15:32:50"/>
    <n v="0"/>
    <m/>
    <m/>
    <n v="2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32"/>
    <d v="2023-05-15T15:32:50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33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34"/>
    <d v="2023-05-15T15:32:50"/>
    <n v="0"/>
    <m/>
    <m/>
    <n v="1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35"/>
    <d v="2023-05-15T15:32:50"/>
    <n v="0"/>
    <m/>
    <m/>
    <n v="1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36"/>
    <d v="2023-05-15T15:32:5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37"/>
    <d v="2023-05-15T15:32:5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38"/>
    <d v="2023-05-15T15:32:50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39"/>
    <d v="2023-05-15T15:32:5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34"/>
    <d v="2023-05-24T17:28:19"/>
    <n v="0"/>
    <m/>
    <m/>
    <n v="2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35"/>
    <d v="2023-05-24T17:28:19"/>
    <n v="0"/>
    <m/>
    <m/>
    <n v="3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40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41"/>
    <d v="2023-05-24T17:28:1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42"/>
    <d v="2023-05-24T17:28:1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43"/>
    <d v="2023-05-15T15:39:09"/>
    <n v="157"/>
    <m/>
    <n v="157"/>
    <m/>
    <n v="1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44"/>
    <d v="2023-05-15T15:39:09"/>
    <n v="875"/>
    <m/>
    <n v="8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0"/>
    <d v="2023-05-15T15:39:09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"/>
    <d v="2023-05-15T15:39:0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2"/>
    <d v="2023-05-15T15:39:0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3"/>
    <d v="2023-05-15T15:39:09"/>
    <n v="174"/>
    <m/>
    <n v="174"/>
    <m/>
    <n v="1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45"/>
    <d v="2023-05-15T15:39:09"/>
    <n v="3751"/>
    <n v="0"/>
    <n v="37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2"/>
    <d v="2023-05-15T15:43:3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3"/>
    <d v="2023-05-15T15:43:34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46"/>
    <d v="2023-05-15T15:43:3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6"/>
    <d v="2023-05-15T15:43:34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9"/>
    <d v="2023-05-15T15:43:34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47"/>
    <d v="2023-05-15T15:43:34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0"/>
    <d v="2023-05-15T15:43:34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2"/>
    <d v="2023-05-15T15:43:34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1"/>
    <d v="2023-07-14T15:57:57"/>
    <n v="0"/>
    <m/>
    <m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24"/>
    <d v="2023-07-14T15:57:57"/>
    <n v="0"/>
    <m/>
    <m/>
    <n v="2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2"/>
    <d v="2023-07-14T15:57:57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3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48"/>
    <d v="2023-07-14T15:57:57"/>
    <n v="0"/>
    <m/>
    <m/>
    <n v="2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4"/>
    <d v="2023-07-14T15:57:57"/>
    <n v="0"/>
    <m/>
    <m/>
    <n v="1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49"/>
    <d v="2023-07-14T15:57:57"/>
    <n v="0"/>
    <m/>
    <m/>
    <n v="1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5"/>
    <d v="2023-07-14T15:57:57"/>
    <n v="0"/>
    <m/>
    <m/>
    <n v="1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0"/>
    <d v="2023-07-14T15:57:57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1"/>
    <d v="2023-07-14T15:57:5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6"/>
    <d v="2023-07-14T15:57:57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7"/>
    <d v="2023-07-14T15:57:5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8"/>
    <d v="2023-07-14T15:57:57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9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2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3"/>
    <d v="2023-07-14T15:57:57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4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5"/>
    <d v="2023-07-14T15:57:57"/>
    <n v="0"/>
    <m/>
    <m/>
    <n v="1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6"/>
    <d v="2023-07-14T15:57:57"/>
    <n v="0"/>
    <m/>
    <m/>
    <n v="2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7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8"/>
    <d v="2023-07-14T15:57:57"/>
    <n v="0"/>
    <m/>
    <m/>
    <n v="2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9"/>
    <d v="2023-07-14T15:57:5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28"/>
    <d v="2023-07-14T15:57:5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0"/>
    <d v="2023-07-14T15:57:57"/>
    <n v="0"/>
    <m/>
    <m/>
    <n v="1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1"/>
    <d v="2023-07-14T15:57:57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2"/>
    <d v="2023-07-14T15:57:57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3"/>
    <d v="2023-07-14T15:57:5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4"/>
    <d v="2023-07-14T15:57:5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5"/>
    <d v="2023-07-14T15:57:57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6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42"/>
    <d v="2023-07-14T15:57:5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7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8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9"/>
    <d v="2023-07-14T15:57:57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0"/>
    <d v="2023-07-14T15:57:57"/>
    <n v="0"/>
    <m/>
    <m/>
    <n v="1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1"/>
    <d v="2023-07-14T15:57:57"/>
    <n v="0"/>
    <m/>
    <m/>
    <n v="1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2"/>
    <d v="2023-07-14T15:57:5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3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4"/>
    <d v="2023-07-14T15:57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5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6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7"/>
    <d v="2023-07-14T15:57:57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13"/>
    <d v="2023-07-14T15:57:57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8"/>
    <d v="2023-07-14T15:57:57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9"/>
    <d v="2023-07-14T15:57:5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15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80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81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16"/>
    <d v="2023-07-14T15:57:57"/>
    <n v="160"/>
    <m/>
    <n v="160"/>
    <m/>
    <n v="1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82"/>
    <d v="2023-07-14T15:57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20"/>
    <d v="2023-07-14T15:57:57"/>
    <n v="154"/>
    <m/>
    <n v="154"/>
    <m/>
    <n v="1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21"/>
    <d v="2023-07-14T15:57:57"/>
    <n v="54"/>
    <m/>
    <n v="54"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83"/>
    <d v="2023-07-14T15:57:57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43"/>
    <d v="2023-07-14T15:57:57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"/>
    <d v="2023-07-14T15:57:57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5"/>
    <d v="2023-07-14T15:57:5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6"/>
    <d v="2023-07-14T15:57:57"/>
    <n v="62"/>
    <n v="0"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7"/>
    <d v="2023-07-14T15:57:5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84"/>
    <d v="2023-07-14T15:57:5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85"/>
    <d v="2023-07-14T15:57:5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8"/>
    <d v="2023-07-14T15:57:57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9"/>
    <d v="2023-07-14T15:57:57"/>
    <n v="160"/>
    <n v="0"/>
    <n v="1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12"/>
    <d v="2023-07-14T15:57:57"/>
    <n v="2"/>
    <n v="1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86"/>
    <d v="2023-07-14T15:57:57"/>
    <n v="77"/>
    <n v="26"/>
    <n v="48"/>
    <n v="3"/>
    <n v="77"/>
    <n v="4"/>
    <n v="73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29"/>
    <d v="2023-07-14T15:59:01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31"/>
    <d v="2023-07-14T15:59:01"/>
    <n v="477"/>
    <m/>
    <n v="4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24"/>
    <d v="2023-07-14T15:59:01"/>
    <n v="1030"/>
    <m/>
    <n v="10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32"/>
    <d v="2023-07-14T15:59:01"/>
    <n v="135"/>
    <m/>
    <n v="1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87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26"/>
    <d v="2023-07-14T15:59:01"/>
    <n v="589"/>
    <m/>
    <n v="5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34"/>
    <d v="2023-07-14T15:59:01"/>
    <n v="589"/>
    <m/>
    <n v="5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88"/>
    <d v="2023-07-14T15:59:01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89"/>
    <d v="2023-07-14T15:59:01"/>
    <n v="77"/>
    <m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35"/>
    <d v="2023-07-14T15:59:01"/>
    <n v="1006"/>
    <m/>
    <n v="10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0"/>
    <d v="2023-07-14T15:59:01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36"/>
    <d v="2023-07-14T15:59:01"/>
    <n v="76"/>
    <m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1"/>
    <d v="2023-07-14T15:59:01"/>
    <n v="878"/>
    <m/>
    <n v="8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38"/>
    <d v="2023-07-14T15:59:01"/>
    <n v="626"/>
    <m/>
    <n v="6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54"/>
    <d v="2023-07-14T15:59:01"/>
    <n v="59"/>
    <m/>
    <n v="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2"/>
    <d v="2023-07-14T15:59:01"/>
    <n v="855"/>
    <m/>
    <n v="8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3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55"/>
    <d v="2023-07-14T15:59:01"/>
    <n v="628"/>
    <m/>
    <n v="6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56"/>
    <d v="2023-07-14T15:59:01"/>
    <n v="1043"/>
    <m/>
    <n v="10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4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58"/>
    <d v="2023-07-14T15:59:01"/>
    <n v="1167"/>
    <m/>
    <n v="11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59"/>
    <d v="2023-07-14T15:59:01"/>
    <n v="120"/>
    <m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5"/>
    <d v="2023-07-14T15:59:01"/>
    <n v="193"/>
    <m/>
    <n v="1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6"/>
    <d v="2023-07-14T15:59:01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28"/>
    <d v="2023-07-14T15:59:01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60"/>
    <d v="2023-07-14T15:59:01"/>
    <n v="317"/>
    <m/>
    <n v="3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7"/>
    <d v="2023-07-14T15:59:0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8"/>
    <d v="2023-07-14T15:59:0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61"/>
    <d v="2023-07-14T15:59:01"/>
    <n v="776"/>
    <m/>
    <n v="7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62"/>
    <d v="2023-07-14T15:59:01"/>
    <n v="371"/>
    <m/>
    <n v="3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9"/>
    <d v="2023-07-14T15:59:01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0"/>
    <d v="2023-07-14T15:59:01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63"/>
    <d v="2023-07-14T15:59:01"/>
    <n v="133"/>
    <m/>
    <n v="1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64"/>
    <d v="2023-07-14T15:59:01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1"/>
    <d v="2023-07-14T15:59:0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2"/>
    <d v="2023-07-14T15:59:01"/>
    <n v="175"/>
    <m/>
    <n v="1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70"/>
    <d v="2023-07-14T15:59:01"/>
    <n v="147"/>
    <m/>
    <n v="1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3"/>
    <d v="2023-07-14T15:59:01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4"/>
    <d v="2023-07-14T15:59:0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72"/>
    <d v="2023-07-14T15:59:01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5"/>
    <d v="2023-07-14T15:59:0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75"/>
    <d v="2023-07-14T15:59:01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6"/>
    <d v="2023-07-14T15:59:01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7"/>
    <d v="2023-07-14T15:59:01"/>
    <n v="26"/>
    <m/>
    <n v="26"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8"/>
    <d v="2023-07-14T15:59:01"/>
    <n v="10"/>
    <m/>
    <n v="10"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77"/>
    <d v="2023-07-14T15:59:01"/>
    <n v="52"/>
    <m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9"/>
    <d v="2023-07-14T15:59:01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10"/>
    <d v="2023-07-14T15:59:0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3"/>
    <d v="2023-07-14T15:59:01"/>
    <n v="134"/>
    <m/>
    <n v="134"/>
    <m/>
    <n v="1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78"/>
    <d v="2023-07-14T15:59:01"/>
    <n v="130"/>
    <m/>
    <n v="130"/>
    <m/>
    <n v="1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4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5"/>
    <d v="2023-07-14T15:59:0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6"/>
    <d v="2023-07-14T15:59:01"/>
    <n v="87"/>
    <m/>
    <n v="87"/>
    <m/>
    <n v="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8"/>
    <d v="2023-07-14T15:59:01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9"/>
    <d v="2023-07-14T15:59:01"/>
    <n v="127"/>
    <m/>
    <n v="127"/>
    <m/>
    <n v="1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20"/>
    <d v="2023-07-14T15:59:01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23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43"/>
    <d v="2023-07-14T15:59:01"/>
    <n v="54"/>
    <m/>
    <n v="54"/>
    <m/>
    <n v="54"/>
    <n v="5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44"/>
    <d v="2023-07-14T15:59:01"/>
    <n v="386"/>
    <m/>
    <n v="3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0"/>
    <d v="2023-07-14T15:59:01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"/>
    <d v="2023-07-14T15:59:0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2"/>
    <d v="2023-07-14T15:59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3"/>
    <d v="2023-07-14T15:59:01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11"/>
    <d v="2023-07-14T15:59:01"/>
    <n v="10"/>
    <m/>
    <n v="10"/>
    <m/>
    <m/>
    <n v="1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45"/>
    <d v="2023-07-14T15:59:01"/>
    <n v="2631"/>
    <n v="0"/>
    <n v="26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12"/>
    <d v="2023-07-14T15:59:01"/>
    <n v="5089"/>
    <n v="0"/>
    <n v="50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13"/>
    <d v="2023-07-14T15:59:01"/>
    <n v="1216"/>
    <n v="0"/>
    <n v="12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14"/>
    <d v="2023-07-14T15:59:01"/>
    <n v="159"/>
    <n v="0"/>
    <n v="1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15"/>
    <d v="2023-07-14T15:59:01"/>
    <n v="427"/>
    <n v="0"/>
    <n v="4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4"/>
    <d v="2023-07-14T15:59:01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46"/>
    <d v="2023-07-14T15:59:01"/>
    <n v="2320"/>
    <n v="0"/>
    <n v="23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16"/>
    <d v="2023-07-14T15:59:01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17"/>
    <d v="2023-07-14T15:59:01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18"/>
    <d v="2023-07-14T15:59:0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19"/>
    <d v="2023-07-14T15:59:01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20"/>
    <d v="2023-07-14T15:59:0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21"/>
    <d v="2023-07-14T15:59:01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22"/>
    <d v="2023-07-14T15:59:0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23"/>
    <d v="2023-07-14T15:59:01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24"/>
    <d v="2023-07-14T15:59:0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6"/>
    <d v="2023-07-14T15:59:01"/>
    <n v="264"/>
    <n v="0"/>
    <n v="2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25"/>
    <d v="2023-07-14T15:59:0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7"/>
    <d v="2023-07-14T15:59:0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8"/>
    <d v="2023-07-14T15:59:01"/>
    <n v="54"/>
    <n v="0"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9"/>
    <d v="2023-07-14T15:59:01"/>
    <n v="87"/>
    <n v="0"/>
    <n v="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47"/>
    <d v="2023-07-14T15:59:01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7"/>
    <x v="5"/>
    <x v="8"/>
    <x v="10"/>
    <d v="2023-07-14T15:59:01"/>
    <n v="127"/>
    <n v="0"/>
    <n v="1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07"/>
    <d v="2023-07-14T15:59:57"/>
    <n v="11"/>
    <m/>
    <n v="11"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08"/>
    <d v="2023-07-14T15:59:57"/>
    <n v="5"/>
    <m/>
    <n v="5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3"/>
    <d v="2023-07-14T15:59:57"/>
    <n v="124"/>
    <m/>
    <n v="124"/>
    <m/>
    <n v="1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26"/>
    <d v="2023-07-14T15:59:57"/>
    <n v="940"/>
    <m/>
    <n v="940"/>
    <m/>
    <n v="9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78"/>
    <d v="2023-07-14T15:59:57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79"/>
    <d v="2023-07-14T15:59:57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4"/>
    <d v="2023-07-14T15:59:5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5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27"/>
    <d v="2023-07-14T15:59:5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6"/>
    <d v="2023-07-14T15:59:57"/>
    <n v="68"/>
    <m/>
    <n v="68"/>
    <m/>
    <n v="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8"/>
    <d v="2023-07-14T15:59:57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9"/>
    <d v="2023-07-14T15:59:57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82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20"/>
    <d v="2023-07-14T15:59:57"/>
    <n v="949"/>
    <m/>
    <n v="949"/>
    <m/>
    <n v="9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21"/>
    <d v="2023-07-14T15:59:57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83"/>
    <d v="2023-07-14T15:59:5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23"/>
    <d v="2023-07-14T15:59:5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43"/>
    <d v="2023-07-14T15:59:57"/>
    <n v="45"/>
    <m/>
    <n v="45"/>
    <m/>
    <n v="45"/>
    <n v="4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44"/>
    <d v="2023-07-14T15:59:57"/>
    <n v="233"/>
    <m/>
    <n v="2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0"/>
    <d v="2023-07-14T15:59:57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"/>
    <d v="2023-07-14T15:59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3"/>
    <d v="2023-07-14T15:59:57"/>
    <n v="81"/>
    <m/>
    <n v="81"/>
    <m/>
    <n v="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11"/>
    <d v="2023-07-14T15:59:57"/>
    <n v="5"/>
    <m/>
    <n v="5"/>
    <m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16"/>
    <d v="2023-07-14T15:59:57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5"/>
    <d v="2023-07-14T15:59:57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6"/>
    <d v="2023-07-14T15:59:57"/>
    <n v="1108"/>
    <n v="0"/>
    <n v="11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25"/>
    <d v="2023-07-14T15:59:5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7"/>
    <d v="2023-07-14T15:59:5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84"/>
    <d v="2023-07-14T15:59:5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85"/>
    <d v="2023-07-14T15:59:5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8"/>
    <d v="2023-07-14T15:59:57"/>
    <n v="45"/>
    <n v="0"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9"/>
    <d v="2023-07-14T15:59:57"/>
    <n v="68"/>
    <n v="0"/>
    <n v="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47"/>
    <d v="2023-07-14T15:59:57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0"/>
    <d v="2023-07-14T15:59:57"/>
    <n v="55"/>
    <n v="0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28"/>
    <d v="2023-07-14T15:59:57"/>
    <n v="108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2"/>
    <d v="2023-07-14T15:59:57"/>
    <n v="18"/>
    <n v="1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1"/>
    <x v="5"/>
    <x v="9"/>
    <x v="129"/>
    <d v="2023-07-14T15:59:57"/>
    <n v="3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130"/>
    <d v="2023-07-14T16:01:15"/>
    <n v="0"/>
    <m/>
    <m/>
    <n v="1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30"/>
    <d v="2023-07-14T16:01:15"/>
    <n v="0"/>
    <m/>
    <m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31"/>
    <d v="2023-07-14T16:01:15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24"/>
    <d v="2023-07-14T16:01:15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32"/>
    <d v="2023-07-14T16:01:1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34"/>
    <d v="2023-07-14T16:01:15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35"/>
    <d v="2023-07-14T16:01:15"/>
    <n v="0"/>
    <m/>
    <m/>
    <n v="1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38"/>
    <d v="2023-07-14T16:01:15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52"/>
    <d v="2023-07-14T16:01:1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54"/>
    <d v="2023-07-14T16:01:1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131"/>
    <d v="2023-07-14T16:01:1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92"/>
    <d v="2023-07-14T16:01:15"/>
    <n v="0"/>
    <m/>
    <m/>
    <n v="1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55"/>
    <d v="2023-07-14T16:01:15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56"/>
    <d v="2023-07-14T16:01:15"/>
    <n v="0"/>
    <m/>
    <m/>
    <n v="1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94"/>
    <d v="2023-07-14T16:01:1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58"/>
    <d v="2023-07-14T16:01:15"/>
    <n v="0"/>
    <m/>
    <m/>
    <n v="1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59"/>
    <d v="2023-07-14T16:01:1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95"/>
    <d v="2023-07-14T16:01:15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27"/>
    <d v="2023-07-14T16:01:1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28"/>
    <d v="2023-07-14T16:01:1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61"/>
    <d v="2023-07-14T16:01:15"/>
    <n v="0"/>
    <m/>
    <m/>
    <n v="1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132"/>
    <d v="2023-07-14T16:01:1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102"/>
    <d v="2023-07-14T16:01:1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71"/>
    <d v="2023-07-14T16:01:15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133"/>
    <d v="2023-07-14T16:01:1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134"/>
    <d v="2023-07-14T16:01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135"/>
    <d v="2023-07-14T16:01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115"/>
    <d v="2023-07-14T16:01:1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5"/>
    <d v="2023-07-14T16:01:1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4"/>
    <x v="6"/>
    <x v="10"/>
    <x v="12"/>
    <d v="2023-07-14T16:01:1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07"/>
    <d v="2023-07-14T16:02:21"/>
    <n v="9"/>
    <m/>
    <n v="9"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08"/>
    <d v="2023-07-14T16:02:21"/>
    <n v="7"/>
    <m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77"/>
    <d v="2023-07-14T16:02:21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09"/>
    <d v="2023-07-14T16:02:2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3"/>
    <d v="2023-07-14T16:02:21"/>
    <n v="60"/>
    <m/>
    <n v="60"/>
    <m/>
    <n v="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26"/>
    <d v="2023-07-14T16:02:21"/>
    <n v="138"/>
    <m/>
    <n v="138"/>
    <m/>
    <n v="1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78"/>
    <d v="2023-07-14T16:02:2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6"/>
    <d v="2023-07-14T16:02:21"/>
    <n v="142"/>
    <m/>
    <n v="142"/>
    <m/>
    <n v="1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9"/>
    <d v="2023-07-14T16:02:21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20"/>
    <d v="2023-07-14T16:02:21"/>
    <n v="206"/>
    <m/>
    <n v="206"/>
    <m/>
    <n v="2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43"/>
    <d v="2023-07-14T16:02:21"/>
    <n v="64"/>
    <m/>
    <n v="64"/>
    <m/>
    <n v="64"/>
    <n v="6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44"/>
    <d v="2023-07-14T16:02:21"/>
    <n v="397"/>
    <m/>
    <n v="3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0"/>
    <d v="2023-07-14T16:02:21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3"/>
    <d v="2023-07-14T16:02:21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11"/>
    <d v="2023-07-14T16:02:21"/>
    <n v="7"/>
    <m/>
    <n v="7"/>
    <m/>
    <m/>
    <n v="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16"/>
    <d v="2023-07-14T16:02:21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17"/>
    <d v="2023-07-14T16:02:2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18"/>
    <d v="2023-07-14T16:02:2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19"/>
    <d v="2023-07-14T16:02:2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21"/>
    <d v="2023-07-14T16:02:2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22"/>
    <d v="2023-07-14T16:02:2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23"/>
    <d v="2023-07-14T16:02:2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6"/>
    <d v="2023-07-14T16:02:21"/>
    <n v="200"/>
    <n v="0"/>
    <n v="2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8"/>
    <d v="2023-07-14T16:02:21"/>
    <n v="64"/>
    <n v="0"/>
    <n v="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9"/>
    <d v="2023-07-14T16:02:21"/>
    <n v="142"/>
    <n v="0"/>
    <n v="1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0"/>
    <d v="2023-07-14T16:02:21"/>
    <n v="55"/>
    <n v="0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8"/>
    <x v="5"/>
    <x v="11"/>
    <x v="12"/>
    <d v="2023-07-14T16:02:21"/>
    <n v="28"/>
    <n v="11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29"/>
    <d v="2023-07-14T16:03:1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30"/>
    <d v="2023-07-14T16:03:18"/>
    <n v="0"/>
    <m/>
    <m/>
    <n v="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31"/>
    <d v="2023-07-14T16:03:18"/>
    <n v="0"/>
    <m/>
    <m/>
    <n v="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24"/>
    <d v="2023-07-14T16:03:18"/>
    <n v="0"/>
    <m/>
    <m/>
    <n v="1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34"/>
    <d v="2023-07-14T16:03:18"/>
    <n v="0"/>
    <m/>
    <m/>
    <n v="1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35"/>
    <d v="2023-07-14T16:03:18"/>
    <n v="0"/>
    <m/>
    <m/>
    <n v="2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38"/>
    <d v="2023-07-14T16:03:18"/>
    <n v="0"/>
    <m/>
    <m/>
    <n v="1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54"/>
    <d v="2023-07-14T16:03:1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92"/>
    <d v="2023-07-14T16:03:18"/>
    <n v="0"/>
    <m/>
    <m/>
    <n v="2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55"/>
    <d v="2023-07-14T16:03:18"/>
    <n v="0"/>
    <m/>
    <m/>
    <n v="1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56"/>
    <d v="2023-07-14T16:03:18"/>
    <n v="0"/>
    <m/>
    <m/>
    <n v="2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58"/>
    <d v="2023-07-14T16:03:18"/>
    <n v="0"/>
    <m/>
    <m/>
    <n v="2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59"/>
    <d v="2023-07-14T16:03:1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95"/>
    <d v="2023-07-14T16:03:18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28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60"/>
    <d v="2023-07-14T16:03:18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98"/>
    <d v="2023-07-14T16:03:1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61"/>
    <d v="2023-07-14T16:03:18"/>
    <n v="0"/>
    <m/>
    <m/>
    <n v="1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99"/>
    <d v="2023-07-14T16:03:18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63"/>
    <d v="2023-07-14T16:03:18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64"/>
    <d v="2023-07-14T16:03:1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42"/>
    <d v="2023-07-14T16:03:1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32"/>
    <d v="2023-07-14T16:03:1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68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02"/>
    <d v="2023-07-14T16:03:18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36"/>
    <d v="2023-07-14T16:03:1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71"/>
    <d v="2023-07-14T16:03:18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37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38"/>
    <d v="2023-07-14T16:03:1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76"/>
    <d v="2023-07-14T16:03:1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39"/>
    <d v="2023-07-14T16:03:18"/>
    <n v="11"/>
    <m/>
    <n v="11"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40"/>
    <d v="2023-07-14T16:03:18"/>
    <n v="109"/>
    <m/>
    <n v="109"/>
    <n v="1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41"/>
    <d v="2023-07-14T16:03:18"/>
    <n v="47"/>
    <m/>
    <n v="47"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42"/>
    <d v="2023-07-14T16:03:18"/>
    <n v="37"/>
    <m/>
    <n v="37"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10"/>
    <d v="2023-07-14T16:03:1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3"/>
    <d v="2023-07-14T16:03:18"/>
    <n v="43"/>
    <m/>
    <n v="43"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78"/>
    <d v="2023-07-14T16:03:18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79"/>
    <d v="2023-07-14T16:03:18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4"/>
    <d v="2023-07-14T16:03:1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6"/>
    <d v="2023-07-14T16:03:18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9"/>
    <d v="2023-07-14T16:03:18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82"/>
    <d v="2023-07-14T16:03:1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20"/>
    <d v="2023-07-14T16:03:18"/>
    <n v="211"/>
    <m/>
    <n v="211"/>
    <m/>
    <n v="2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21"/>
    <d v="2023-07-14T16:03:18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23"/>
    <d v="2023-07-14T16:03:1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43"/>
    <d v="2023-07-14T16:03:18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3"/>
    <d v="2023-07-14T16:03:18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16"/>
    <d v="2023-07-14T16:03:18"/>
    <n v="120"/>
    <n v="0"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17"/>
    <d v="2023-07-14T16:03:18"/>
    <n v="84"/>
    <n v="0"/>
    <n v="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43"/>
    <d v="2023-07-14T16:03:18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5"/>
    <d v="2023-07-14T16:03:18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24"/>
    <d v="2023-07-14T16:03:1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6"/>
    <d v="2023-07-14T16:03:18"/>
    <n v="106"/>
    <n v="0"/>
    <n v="1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25"/>
    <d v="2023-07-14T16:03:18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8"/>
    <d v="2023-07-14T16:03:18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9"/>
    <d v="2023-07-14T16:03:18"/>
    <n v="41"/>
    <n v="0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0"/>
    <d v="2023-07-14T16:03:18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6"/>
    <x v="7"/>
    <x v="12"/>
    <x v="144"/>
    <d v="2023-07-14T16:03:1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7"/>
    <x v="5"/>
    <x v="13"/>
    <x v="78"/>
    <d v="2023-07-14T16:05:1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7"/>
    <x v="5"/>
    <x v="13"/>
    <x v="16"/>
    <d v="2023-07-14T16:05:19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7"/>
    <x v="5"/>
    <x v="13"/>
    <x v="20"/>
    <d v="2023-07-14T16:05:1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7"/>
    <x v="5"/>
    <x v="13"/>
    <x v="44"/>
    <d v="2023-07-14T16:05:19"/>
    <n v="38"/>
    <m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7"/>
    <x v="5"/>
    <x v="13"/>
    <x v="3"/>
    <d v="2023-07-14T16:05:1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7"/>
    <x v="5"/>
    <x v="13"/>
    <x v="6"/>
    <d v="2023-07-14T16:05:19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7"/>
    <x v="5"/>
    <x v="13"/>
    <x v="9"/>
    <d v="2023-07-14T16:05:19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8"/>
    <x v="5"/>
    <x v="14"/>
    <x v="78"/>
    <d v="2023-07-14T16:06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8"/>
    <x v="5"/>
    <x v="14"/>
    <x v="16"/>
    <d v="2023-07-14T16:06:2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8"/>
    <x v="5"/>
    <x v="14"/>
    <x v="82"/>
    <d v="2023-07-14T16:06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8"/>
    <x v="5"/>
    <x v="14"/>
    <x v="20"/>
    <d v="2023-07-14T16:06:24"/>
    <n v="74"/>
    <m/>
    <n v="74"/>
    <m/>
    <n v="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8"/>
    <x v="5"/>
    <x v="14"/>
    <x v="21"/>
    <d v="2023-07-14T16:06:2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8"/>
    <x v="5"/>
    <x v="14"/>
    <x v="44"/>
    <d v="2023-07-14T16:06:24"/>
    <n v="51"/>
    <m/>
    <n v="51"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8"/>
    <x v="5"/>
    <x v="14"/>
    <x v="3"/>
    <d v="2023-07-14T16:06:2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8"/>
    <x v="5"/>
    <x v="14"/>
    <x v="6"/>
    <d v="2023-07-14T16:06:2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8"/>
    <x v="5"/>
    <x v="14"/>
    <x v="9"/>
    <d v="2023-07-14T16:06:2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78"/>
    <d v="2023-07-14T16:07:2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16"/>
    <d v="2023-07-14T16:07:2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19"/>
    <d v="2023-07-14T16:07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20"/>
    <d v="2023-07-14T16:07:26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21"/>
    <d v="2023-07-14T16:07:2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44"/>
    <d v="2023-07-14T16:07:26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145"/>
    <d v="2023-07-14T16:07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3"/>
    <d v="2023-07-14T16:07:2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6"/>
    <d v="2023-07-14T16:07:2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9"/>
    <d v="2023-07-14T16:07:2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0"/>
    <x v="5"/>
    <x v="15"/>
    <x v="10"/>
    <d v="2023-07-14T16:07:2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1"/>
    <x v="5"/>
    <x v="16"/>
    <x v="78"/>
    <d v="2023-07-14T16:08:20"/>
    <n v="78"/>
    <m/>
    <n v="78"/>
    <m/>
    <n v="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1"/>
    <x v="5"/>
    <x v="16"/>
    <x v="16"/>
    <d v="2023-07-14T16:08:20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1"/>
    <x v="5"/>
    <x v="16"/>
    <x v="20"/>
    <d v="2023-07-14T16:08:20"/>
    <n v="43"/>
    <m/>
    <n v="43"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1"/>
    <x v="5"/>
    <x v="16"/>
    <x v="21"/>
    <d v="2023-07-14T16:08:2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1"/>
    <x v="5"/>
    <x v="16"/>
    <x v="44"/>
    <d v="2023-07-14T16:08:20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1"/>
    <x v="5"/>
    <x v="16"/>
    <x v="0"/>
    <d v="2023-07-14T16:08:2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1"/>
    <x v="5"/>
    <x v="16"/>
    <x v="3"/>
    <d v="2023-07-14T16:08:20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1"/>
    <x v="5"/>
    <x v="16"/>
    <x v="6"/>
    <d v="2023-07-14T16:08:20"/>
    <n v="78"/>
    <n v="0"/>
    <n v="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1"/>
    <x v="5"/>
    <x v="16"/>
    <x v="9"/>
    <d v="2023-07-14T16:08:20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13"/>
    <d v="2023-07-14T16:09:03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78"/>
    <d v="2023-07-14T16:09:03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16"/>
    <d v="2023-07-14T16:09:03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146"/>
    <d v="2023-07-14T16:09:0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20"/>
    <d v="2023-07-14T16:09:03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21"/>
    <d v="2023-07-14T16:09:0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44"/>
    <d v="2023-07-14T16:09:03"/>
    <n v="82"/>
    <m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3"/>
    <d v="2023-07-14T16:09:03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6"/>
    <d v="2023-07-14T16:09:03"/>
    <n v="58"/>
    <n v="0"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9"/>
    <d v="2023-07-14T16:09:03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2"/>
    <x v="5"/>
    <x v="17"/>
    <x v="147"/>
    <d v="2023-07-14T16:09:0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3"/>
    <x v="8"/>
    <x v="18"/>
    <x v="31"/>
    <d v="2023-07-14T16:09:5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3"/>
    <x v="8"/>
    <x v="18"/>
    <x v="13"/>
    <d v="2023-07-14T16:09:53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3"/>
    <x v="8"/>
    <x v="18"/>
    <x v="20"/>
    <d v="2023-07-14T16:09:5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3"/>
    <x v="8"/>
    <x v="18"/>
    <x v="43"/>
    <d v="2023-07-14T16:09:5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3"/>
    <x v="8"/>
    <x v="18"/>
    <x v="3"/>
    <d v="2023-07-14T16:09:5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3"/>
    <x v="8"/>
    <x v="18"/>
    <x v="6"/>
    <d v="2023-07-14T16:09:53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3"/>
    <x v="8"/>
    <x v="18"/>
    <x v="8"/>
    <d v="2023-07-14T16:09:5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110"/>
    <d v="2023-07-14T16:11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13"/>
    <d v="2023-07-14T16:11:44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78"/>
    <d v="2023-07-14T16:11:44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15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16"/>
    <d v="2023-07-14T16:11:44"/>
    <n v="69"/>
    <m/>
    <n v="69"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82"/>
    <d v="2023-07-14T16:11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20"/>
    <d v="2023-07-14T16:11:44"/>
    <n v="144"/>
    <m/>
    <n v="144"/>
    <m/>
    <n v="1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21"/>
    <d v="2023-07-14T16:11:4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83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44"/>
    <d v="2023-07-14T16:11:44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2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148"/>
    <d v="2023-07-14T16:11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3"/>
    <d v="2023-07-14T16:11:44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124"/>
    <d v="2023-07-14T16:11:4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6"/>
    <d v="2023-07-14T16:11:44"/>
    <n v="105"/>
    <n v="0"/>
    <n v="1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7"/>
    <d v="2023-07-14T16:11:4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9"/>
    <d v="2023-07-14T16:11:44"/>
    <n v="69"/>
    <n v="0"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5"/>
    <x v="5"/>
    <x v="19"/>
    <x v="12"/>
    <d v="2023-07-14T16:11:44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6"/>
    <x v="5"/>
    <x v="20"/>
    <x v="78"/>
    <d v="2023-07-17T09:25:41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6"/>
    <x v="5"/>
    <x v="20"/>
    <x v="16"/>
    <d v="2023-07-17T09:25:4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6"/>
    <x v="5"/>
    <x v="20"/>
    <x v="82"/>
    <d v="2023-07-17T09:25:4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6"/>
    <x v="5"/>
    <x v="20"/>
    <x v="20"/>
    <d v="2023-07-17T09:25:41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6"/>
    <x v="5"/>
    <x v="20"/>
    <x v="44"/>
    <d v="2023-07-17T09:25:41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6"/>
    <x v="5"/>
    <x v="20"/>
    <x v="3"/>
    <d v="2023-07-17T09:25:4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6"/>
    <x v="5"/>
    <x v="20"/>
    <x v="6"/>
    <d v="2023-07-17T09:25:41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6"/>
    <x v="5"/>
    <x v="20"/>
    <x v="9"/>
    <d v="2023-07-17T09:25:4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13"/>
    <d v="2023-07-17T09:26:4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16"/>
    <d v="2023-07-17T09:26:4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19"/>
    <d v="2023-07-17T09:26:4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20"/>
    <d v="2023-07-17T09:26:41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21"/>
    <d v="2023-07-17T09:26:4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43"/>
    <d v="2023-07-17T09:26:4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44"/>
    <d v="2023-07-17T09:26:4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6"/>
    <d v="2023-07-17T09:26:4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8"/>
    <d v="2023-07-17T09:26:4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9"/>
    <d v="2023-07-17T09:26:4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10"/>
    <d v="2023-07-17T09:26:4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12"/>
    <d v="2023-07-17T09:26:41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1"/>
    <x v="8"/>
    <x v="21"/>
    <x v="129"/>
    <d v="2023-07-17T09:26:41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7"/>
    <x v="9"/>
    <x v="22"/>
    <x v="13"/>
    <d v="2023-07-17T09:27:57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7"/>
    <x v="9"/>
    <x v="22"/>
    <x v="16"/>
    <d v="2023-07-17T09:27:57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7"/>
    <x v="9"/>
    <x v="22"/>
    <x v="149"/>
    <d v="2023-07-17T09:27:5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7"/>
    <x v="9"/>
    <x v="22"/>
    <x v="21"/>
    <d v="2023-07-17T09:27:57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7"/>
    <x v="9"/>
    <x v="22"/>
    <x v="43"/>
    <d v="2023-07-17T09:27:5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7"/>
    <x v="9"/>
    <x v="22"/>
    <x v="3"/>
    <d v="2023-07-17T09:27:57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7"/>
    <x v="9"/>
    <x v="22"/>
    <x v="6"/>
    <d v="2023-07-17T09:27:5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7"/>
    <x v="9"/>
    <x v="22"/>
    <x v="8"/>
    <d v="2023-07-17T09:27:5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7"/>
    <x v="9"/>
    <x v="22"/>
    <x v="9"/>
    <d v="2023-07-17T09:27:57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7"/>
    <x v="9"/>
    <x v="22"/>
    <x v="12"/>
    <d v="2023-07-17T09:27:57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13"/>
    <d v="2023-07-17T09:28:57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127"/>
    <d v="2023-07-17T09:28:5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16"/>
    <d v="2023-07-17T09:28:57"/>
    <n v="69"/>
    <m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150"/>
    <d v="2023-07-17T09:28:5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149"/>
    <d v="2023-07-17T09:28:5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21"/>
    <d v="2023-07-17T09:28:5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43"/>
    <d v="2023-07-17T09:28:57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3"/>
    <d v="2023-07-17T09:28:57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6"/>
    <d v="2023-07-17T09:28:57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84"/>
    <d v="2023-07-17T09:28:5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8"/>
    <d v="2023-07-17T09:28:57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9"/>
    <d v="2023-07-17T09:28:57"/>
    <n v="69"/>
    <n v="0"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151"/>
    <d v="2023-07-17T09:28:57"/>
    <n v="8"/>
    <m/>
    <n v="6"/>
    <n v="1"/>
    <m/>
    <m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8"/>
    <x v="9"/>
    <x v="23"/>
    <x v="12"/>
    <d v="2023-07-17T09:28:57"/>
    <n v="12"/>
    <n v="1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31"/>
    <d v="2023-07-17T09:30:0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24"/>
    <d v="2023-07-17T09:30:00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34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35"/>
    <d v="2023-07-17T09:30:0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50"/>
    <d v="2023-07-17T09:30:0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51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36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38"/>
    <d v="2023-07-17T09:30:0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92"/>
    <d v="2023-07-17T09:30:00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55"/>
    <d v="2023-07-17T09:30:00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56"/>
    <d v="2023-07-17T09:30:00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58"/>
    <d v="2023-07-17T09:30:00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95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60"/>
    <d v="2023-07-17T09:30:00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61"/>
    <d v="2023-07-17T09:30:00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62"/>
    <d v="2023-07-17T09:30:00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65"/>
    <d v="2023-07-17T09:30:0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102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70"/>
    <d v="2023-07-17T09:30:0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13"/>
    <d v="2023-07-17T09:30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78"/>
    <d v="2023-07-17T09:30:0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127"/>
    <d v="2023-07-17T09:30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16"/>
    <d v="2023-07-17T09:30:00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19"/>
    <d v="2023-07-17T09:30:0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20"/>
    <d v="2023-07-17T09:30:00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43"/>
    <d v="2023-07-17T09:30:0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44"/>
    <d v="2023-07-17T09:30:0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0"/>
    <d v="2023-07-17T09:30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3"/>
    <d v="2023-07-17T09:30:0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6"/>
    <d v="2023-07-17T09:30:0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84"/>
    <d v="2023-07-17T09:30:0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85"/>
    <d v="2023-07-17T09:30:0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8"/>
    <d v="2023-07-17T09:30:00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9"/>
    <d v="2023-07-17T09:30:00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10"/>
    <d v="2023-07-17T09:30:0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7"/>
    <x v="10"/>
    <x v="24"/>
    <x v="12"/>
    <d v="2023-07-17T09:30:0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31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24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34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50"/>
    <d v="2023-07-17T09:30:4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38"/>
    <d v="2023-07-17T09:30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92"/>
    <d v="2023-07-17T09:30:4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55"/>
    <d v="2023-07-17T09:30:4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56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58"/>
    <d v="2023-07-17T09:30:4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95"/>
    <d v="2023-07-17T09:30:4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60"/>
    <d v="2023-07-17T09:30:4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61"/>
    <d v="2023-07-17T09:30:4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63"/>
    <d v="2023-07-17T09:30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64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102"/>
    <d v="2023-07-17T09:30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75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13"/>
    <d v="2023-07-17T09:30:4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126"/>
    <d v="2023-07-17T09:30:4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16"/>
    <d v="2023-07-17T09:30:41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19"/>
    <d v="2023-07-17T09:30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20"/>
    <d v="2023-07-17T09:30:41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43"/>
    <d v="2023-07-17T09:30:4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44"/>
    <d v="2023-07-17T09:30:41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0"/>
    <d v="2023-07-17T09:30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3"/>
    <d v="2023-07-17T09:30:4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6"/>
    <d v="2023-07-17T09:30:4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8"/>
    <d v="2023-07-17T09:30:4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9"/>
    <d v="2023-07-17T09:30:41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10"/>
    <d v="2023-07-17T09:30:4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8"/>
    <x v="10"/>
    <x v="25"/>
    <x v="12"/>
    <d v="2023-07-17T09:30:41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29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24"/>
    <d v="2023-07-17T09:31:3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34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35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50"/>
    <d v="2023-07-17T09:31:3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38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92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55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56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58"/>
    <d v="2023-07-17T09:31:3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59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95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60"/>
    <d v="2023-07-17T09:31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61"/>
    <d v="2023-07-17T09:31:3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102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70"/>
    <d v="2023-07-17T09:31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13"/>
    <d v="2023-07-17T09:31:3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78"/>
    <d v="2023-07-17T09:31:3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16"/>
    <d v="2023-07-17T09:31:38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19"/>
    <d v="2023-07-17T09:31:3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20"/>
    <d v="2023-07-17T09:31:38"/>
    <n v="39"/>
    <m/>
    <n v="39"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43"/>
    <d v="2023-07-17T09:31:3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44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0"/>
    <d v="2023-07-17T09:31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3"/>
    <d v="2023-07-17T09:31:3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6"/>
    <d v="2023-07-17T09:31:38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8"/>
    <d v="2023-07-17T09:31:3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9"/>
    <d v="2023-07-17T09:31:38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10"/>
    <d v="2023-07-17T09:31:3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9"/>
    <x v="10"/>
    <x v="26"/>
    <x v="12"/>
    <d v="2023-07-17T09:31:38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31"/>
    <d v="2023-07-17T09:3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24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34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35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50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38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92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55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56"/>
    <d v="2023-07-17T09:32:3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58"/>
    <d v="2023-07-17T09:32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95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60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61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62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63"/>
    <d v="2023-07-17T09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102"/>
    <d v="2023-07-17T09:32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16"/>
    <d v="2023-07-17T09:32:30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20"/>
    <d v="2023-07-17T09:32:30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43"/>
    <d v="2023-07-17T09:32:3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44"/>
    <d v="2023-07-17T09:32:3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8"/>
    <d v="2023-07-17T09:32:30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0"/>
    <x v="10"/>
    <x v="27"/>
    <x v="9"/>
    <d v="2023-07-17T09:32:30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29"/>
    <d v="2023-07-17T09:33:1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31"/>
    <d v="2023-07-17T09:33:12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152"/>
    <d v="2023-07-17T09:33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24"/>
    <d v="2023-07-17T09:33:12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26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34"/>
    <d v="2023-07-17T09:33:12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35"/>
    <d v="2023-07-17T09:33:12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50"/>
    <d v="2023-07-17T09:33:12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51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36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38"/>
    <d v="2023-07-17T09:33:1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92"/>
    <d v="2023-07-17T09:33:12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55"/>
    <d v="2023-07-17T09:33:12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56"/>
    <d v="2023-07-17T09:33:12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58"/>
    <d v="2023-07-17T09:33:12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59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60"/>
    <d v="2023-07-17T09:33:12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61"/>
    <d v="2023-07-17T09:33:12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62"/>
    <d v="2023-07-17T09:33:12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63"/>
    <d v="2023-07-17T09:33:1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64"/>
    <d v="2023-07-17T09:33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102"/>
    <d v="2023-07-17T09:33:1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70"/>
    <d v="2023-07-17T09:33:1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72"/>
    <d v="2023-07-17T09:33:1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73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13"/>
    <d v="2023-07-17T09:33:1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126"/>
    <d v="2023-07-17T09:33:1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16"/>
    <d v="2023-07-17T09:33:12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19"/>
    <d v="2023-07-17T09:33:1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149"/>
    <d v="2023-07-17T09:33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20"/>
    <d v="2023-07-17T09:33:12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43"/>
    <d v="2023-07-17T09:33:12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44"/>
    <d v="2023-07-17T09:33:12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0"/>
    <d v="2023-07-17T09:33:1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148"/>
    <d v="2023-07-17T09:33:1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6"/>
    <d v="2023-07-17T09:33:12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8"/>
    <d v="2023-07-17T09:33:12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9"/>
    <d v="2023-07-17T09:33:12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10"/>
    <d v="2023-07-17T09:33:12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1"/>
    <x v="10"/>
    <x v="28"/>
    <x v="12"/>
    <d v="2023-07-17T09:33:12"/>
    <n v="7"/>
    <n v="1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31"/>
    <d v="2023-07-17T09:33:55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24"/>
    <d v="2023-07-17T09:33:55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34"/>
    <d v="2023-07-17T09:33:55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35"/>
    <d v="2023-07-17T09:33:5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50"/>
    <d v="2023-07-17T09:33:5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38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92"/>
    <d v="2023-07-17T09:33:55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55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56"/>
    <d v="2023-07-17T09:33:5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58"/>
    <d v="2023-07-17T09:33:5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59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95"/>
    <d v="2023-07-17T09:33:55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60"/>
    <d v="2023-07-17T09:33:55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61"/>
    <d v="2023-07-17T09:33:55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62"/>
    <d v="2023-07-17T09:33:55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63"/>
    <d v="2023-07-17T09:33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64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102"/>
    <d v="2023-07-17T09:33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70"/>
    <d v="2023-07-17T09:33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75"/>
    <d v="2023-07-17T09:33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13"/>
    <d v="2023-07-17T09:33:5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126"/>
    <d v="2023-07-17T09:33:5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16"/>
    <d v="2023-07-17T09:33:55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19"/>
    <d v="2023-07-17T09:33:5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149"/>
    <d v="2023-07-17T09:33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20"/>
    <d v="2023-07-17T09:33:55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43"/>
    <d v="2023-07-17T09:33:55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44"/>
    <d v="2023-07-17T09:33:55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0"/>
    <d v="2023-07-17T09:33:5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3"/>
    <d v="2023-07-17T09:33:5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6"/>
    <d v="2023-07-17T09:33:55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8"/>
    <d v="2023-07-17T09:33:55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9"/>
    <d v="2023-07-17T09:33:55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10"/>
    <d v="2023-07-17T09:33:5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2"/>
    <x v="10"/>
    <x v="29"/>
    <x v="12"/>
    <d v="2023-07-17T09:33:55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29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31"/>
    <d v="2023-07-17T09:34:4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24"/>
    <d v="2023-07-17T09:34:43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34"/>
    <d v="2023-07-17T09:34:4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35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50"/>
    <d v="2023-07-17T09:34:43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38"/>
    <d v="2023-07-17T09:34:4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54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92"/>
    <d v="2023-07-17T09:34:43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55"/>
    <d v="2023-07-17T09:34:4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56"/>
    <d v="2023-07-17T09:34:4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58"/>
    <d v="2023-07-17T09:34:43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95"/>
    <d v="2023-07-17T09:34:4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60"/>
    <d v="2023-07-17T09:34:4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61"/>
    <d v="2023-07-17T09:34:4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62"/>
    <d v="2023-07-17T09:34:4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63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64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65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102"/>
    <d v="2023-07-17T09:34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70"/>
    <d v="2023-07-17T09:34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72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75"/>
    <d v="2023-07-17T09:34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13"/>
    <d v="2023-07-17T09:34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78"/>
    <d v="2023-07-17T09:34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16"/>
    <d v="2023-07-17T09:34:43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19"/>
    <d v="2023-07-17T09:34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20"/>
    <d v="2023-07-17T09:34:43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43"/>
    <d v="2023-07-17T09:34:43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44"/>
    <d v="2023-07-17T09:34:43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3"/>
    <d v="2023-07-17T09:34:4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6"/>
    <d v="2023-07-17T09:34:4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8"/>
    <d v="2023-07-17T09:34:43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9"/>
    <d v="2023-07-17T09:34:43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10"/>
    <d v="2023-07-17T09:34:4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3"/>
    <x v="10"/>
    <x v="30"/>
    <x v="12"/>
    <d v="2023-07-17T09:34:43"/>
    <n v="10"/>
    <n v="1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29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31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24"/>
    <d v="2023-07-17T09:35:2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34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35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50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36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38"/>
    <d v="2023-07-17T09:35:2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92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55"/>
    <d v="2023-07-17T09:35:2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56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58"/>
    <d v="2023-07-17T09:35:2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59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95"/>
    <d v="2023-07-17T09:35:2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60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61"/>
    <d v="2023-07-17T09:35:2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62"/>
    <d v="2023-07-17T09:35:2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63"/>
    <d v="2023-07-17T09:35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102"/>
    <d v="2023-07-17T09:35:2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70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72"/>
    <d v="2023-07-17T09:35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73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16"/>
    <d v="2023-07-17T09:35:2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19"/>
    <d v="2023-07-17T09:35:2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20"/>
    <d v="2023-07-17T09:35:27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43"/>
    <d v="2023-07-17T09:35:2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44"/>
    <d v="2023-07-17T09:35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0"/>
    <d v="2023-07-17T09:35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8"/>
    <d v="2023-07-17T09:35:2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9"/>
    <d v="2023-07-17T09:35:27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10"/>
    <d v="2023-07-17T09:35:2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4"/>
    <x v="10"/>
    <x v="31"/>
    <x v="12"/>
    <d v="2023-07-17T09:35:2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13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15"/>
    <d v="2023-07-17T09:36:1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16"/>
    <d v="2023-07-17T09:36:1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153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82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20"/>
    <d v="2023-07-17T09:36:11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21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43"/>
    <d v="2023-07-17T09:36:1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44"/>
    <d v="2023-07-17T09:36:11"/>
    <n v="53"/>
    <m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0"/>
    <d v="2023-07-17T09:36:1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1"/>
    <d v="2023-07-17T09:36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2"/>
    <d v="2023-07-17T09:36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3"/>
    <d v="2023-07-17T09:36:1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6"/>
    <d v="2023-07-17T09:36:1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7"/>
    <d v="2023-07-17T09:36:1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8"/>
    <d v="2023-07-17T09:36:11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9"/>
    <d v="2023-07-17T09:36:1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5"/>
    <x v="3"/>
    <x v="32"/>
    <x v="12"/>
    <d v="2023-07-17T09:36:11"/>
    <n v="3"/>
    <n v="2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6"/>
    <x v="3"/>
    <x v="33"/>
    <x v="16"/>
    <d v="2023-07-17T09:36:5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6"/>
    <x v="3"/>
    <x v="33"/>
    <x v="153"/>
    <d v="2023-07-17T09:36:5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6"/>
    <x v="3"/>
    <x v="33"/>
    <x v="20"/>
    <d v="2023-07-17T09:36:54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6"/>
    <x v="3"/>
    <x v="33"/>
    <x v="21"/>
    <d v="2023-07-17T09:36:5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6"/>
    <x v="3"/>
    <x v="33"/>
    <x v="43"/>
    <d v="2023-07-17T09:36:5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6"/>
    <x v="3"/>
    <x v="33"/>
    <x v="44"/>
    <d v="2023-07-17T09:36:54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6"/>
    <x v="3"/>
    <x v="33"/>
    <x v="3"/>
    <d v="2023-07-17T09:36:5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6"/>
    <x v="3"/>
    <x v="33"/>
    <x v="8"/>
    <d v="2023-07-17T09:36:54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6"/>
    <x v="3"/>
    <x v="33"/>
    <x v="9"/>
    <d v="2023-07-17T09:36:54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6"/>
    <x v="3"/>
    <x v="33"/>
    <x v="12"/>
    <d v="2023-07-17T09:36:54"/>
    <n v="2"/>
    <n v="1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13"/>
    <d v="2023-07-17T09:37:39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78"/>
    <d v="2023-07-17T09:37:39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16"/>
    <d v="2023-07-17T09:37:39"/>
    <n v="68"/>
    <m/>
    <n v="68"/>
    <m/>
    <n v="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18"/>
    <d v="2023-07-17T09:37:39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82"/>
    <d v="2023-07-17T09:37:3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20"/>
    <d v="2023-07-17T09:37:39"/>
    <n v="356"/>
    <m/>
    <n v="356"/>
    <m/>
    <n v="3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21"/>
    <d v="2023-07-17T09:37:39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83"/>
    <d v="2023-07-17T09:37:3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23"/>
    <d v="2023-07-17T09:37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43"/>
    <d v="2023-07-17T09:37:39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44"/>
    <d v="2023-07-17T09:37:39"/>
    <n v="69"/>
    <m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3"/>
    <d v="2023-07-17T09:37:39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6"/>
    <d v="2023-07-17T09:37:39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8"/>
    <d v="2023-07-17T09:37:39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9"/>
    <d v="2023-07-17T09:37:39"/>
    <n v="68"/>
    <n v="0"/>
    <n v="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7"/>
    <x v="3"/>
    <x v="34"/>
    <x v="47"/>
    <d v="2023-07-17T09:37:39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31"/>
    <d v="2023-07-17T09:38:24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24"/>
    <d v="2023-07-17T09:38:24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32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26"/>
    <d v="2023-07-17T09:38:2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34"/>
    <d v="2023-07-17T09:38:2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35"/>
    <d v="2023-07-17T09:38:24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36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91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38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92"/>
    <d v="2023-07-17T09:38:24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55"/>
    <d v="2023-07-17T09:38:24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56"/>
    <d v="2023-07-17T09:38:24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58"/>
    <d v="2023-07-17T09:38:24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95"/>
    <d v="2023-07-17T09:38:24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28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60"/>
    <d v="2023-07-17T09:38:2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154"/>
    <d v="2023-07-17T09:38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61"/>
    <d v="2023-07-17T09:38:24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62"/>
    <d v="2023-07-17T09:38:24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63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155"/>
    <d v="2023-07-17T09:38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102"/>
    <d v="2023-07-17T09:38:2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71"/>
    <d v="2023-07-17T09:38:2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19"/>
    <d v="2023-07-17T09:38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43"/>
    <d v="2023-07-17T09:38:24"/>
    <n v="13"/>
    <m/>
    <n v="13"/>
    <m/>
    <n v="13"/>
    <n v="1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8"/>
    <d v="2023-07-17T09:38:24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10"/>
    <d v="2023-07-17T09:38:2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8"/>
    <x v="11"/>
    <x v="35"/>
    <x v="12"/>
    <d v="2023-07-17T09:38:24"/>
    <n v="8"/>
    <n v="2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31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24"/>
    <d v="2023-07-17T09:39:0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32"/>
    <d v="2023-07-17T09:39:0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26"/>
    <d v="2023-07-17T09:39:0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34"/>
    <d v="2023-07-17T09:39:0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35"/>
    <d v="2023-07-17T09:39:06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38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92"/>
    <d v="2023-07-17T09:39:0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55"/>
    <d v="2023-07-17T09:39:06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56"/>
    <d v="2023-07-17T09:39:0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58"/>
    <d v="2023-07-17T09:39:06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95"/>
    <d v="2023-07-17T09:39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60"/>
    <d v="2023-07-17T09:39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61"/>
    <d v="2023-07-17T09:39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62"/>
    <d v="2023-07-17T09:39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102"/>
    <d v="2023-07-17T09:39:0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71"/>
    <d v="2023-07-17T09:39:0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73"/>
    <d v="2023-07-17T09:39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76"/>
    <d v="2023-07-17T09:39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13"/>
    <d v="2023-07-17T09:39:06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126"/>
    <d v="2023-07-17T09:39:0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16"/>
    <d v="2023-07-17T09:39:0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149"/>
    <d v="2023-07-17T09:39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20"/>
    <d v="2023-07-17T09:39:06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21"/>
    <d v="2023-07-17T09:39:0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43"/>
    <d v="2023-07-17T09:39:06"/>
    <n v="7"/>
    <m/>
    <n v="7"/>
    <m/>
    <n v="7"/>
    <n v="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44"/>
    <d v="2023-07-17T09:39:06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3"/>
    <d v="2023-07-17T09:39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6"/>
    <d v="2023-07-17T09:39:06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8"/>
    <d v="2023-07-17T09:39:0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79"/>
    <x v="11"/>
    <x v="36"/>
    <x v="9"/>
    <d v="2023-07-17T09:39:06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29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30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31"/>
    <d v="2023-07-17T09:40:07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24"/>
    <d v="2023-07-17T09:40:07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32"/>
    <d v="2023-07-17T09:40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26"/>
    <d v="2023-07-17T09:40:07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34"/>
    <d v="2023-07-17T09:40:07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35"/>
    <d v="2023-07-17T09:40:07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91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38"/>
    <d v="2023-07-17T09:40:07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92"/>
    <d v="2023-07-17T09:40:07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55"/>
    <d v="2023-07-17T09:40:07"/>
    <n v="0"/>
    <m/>
    <m/>
    <n v="1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56"/>
    <d v="2023-07-17T09:40:07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58"/>
    <d v="2023-07-17T09:40:07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95"/>
    <d v="2023-07-17T09:40:07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28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60"/>
    <d v="2023-07-17T09:40:07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54"/>
    <d v="2023-07-17T09:40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61"/>
    <d v="2023-07-17T09:40:07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62"/>
    <d v="2023-07-17T09:40:07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63"/>
    <d v="2023-07-17T09:40:0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55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02"/>
    <d v="2023-07-17T09:40:0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71"/>
    <d v="2023-07-17T09:40:0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03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38"/>
    <d v="2023-07-17T09:40:0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56"/>
    <d v="2023-07-17T09:40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75"/>
    <d v="2023-07-17T09:40:0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06"/>
    <d v="2023-07-17T09:40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07"/>
    <d v="2023-07-17T09:40:0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26"/>
    <d v="2023-07-17T09:40:07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6"/>
    <d v="2023-07-17T09:40:07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20"/>
    <d v="2023-07-17T09:40:07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43"/>
    <d v="2023-07-17T09:40:07"/>
    <n v="20"/>
    <m/>
    <n v="20"/>
    <m/>
    <n v="20"/>
    <n v="2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44"/>
    <d v="2023-07-17T09:40:07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6"/>
    <d v="2023-07-17T09:40:07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8"/>
    <d v="2023-07-17T09:40:07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9"/>
    <d v="2023-07-17T09:40:07"/>
    <n v="63"/>
    <n v="0"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0"/>
    <x v="11"/>
    <x v="37"/>
    <x v="12"/>
    <d v="2023-07-17T09:40:07"/>
    <n v="12"/>
    <n v="3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31"/>
    <d v="2023-07-17T09:40:5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24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32"/>
    <d v="2023-07-17T09:40:5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26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34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35"/>
    <d v="2023-07-17T09:40:5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36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91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38"/>
    <d v="2023-07-17T09:40:5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92"/>
    <d v="2023-07-17T09:40:52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55"/>
    <d v="2023-07-17T09:40:52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56"/>
    <d v="2023-07-17T09:40:5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58"/>
    <d v="2023-07-17T09:40:52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95"/>
    <d v="2023-07-17T09:40:5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60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154"/>
    <d v="2023-07-17T09:40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61"/>
    <d v="2023-07-17T09:40:5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62"/>
    <d v="2023-07-17T09:40:5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63"/>
    <d v="2023-07-17T09:40:5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102"/>
    <d v="2023-07-17T09:40:5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71"/>
    <d v="2023-07-17T09:40:5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16"/>
    <d v="2023-07-17T09:40:5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20"/>
    <d v="2023-07-17T09:40:52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44"/>
    <d v="2023-07-17T09:40:52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1"/>
    <x v="11"/>
    <x v="38"/>
    <x v="9"/>
    <d v="2023-07-17T09:40:52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9"/>
    <x v="5"/>
    <x v="39"/>
    <x v="78"/>
    <d v="2023-07-17T09:41:42"/>
    <n v="64"/>
    <m/>
    <n v="64"/>
    <m/>
    <n v="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9"/>
    <x v="5"/>
    <x v="39"/>
    <x v="16"/>
    <d v="2023-07-17T09:41:42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9"/>
    <x v="5"/>
    <x v="39"/>
    <x v="20"/>
    <d v="2023-07-17T09:41:42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9"/>
    <x v="5"/>
    <x v="39"/>
    <x v="21"/>
    <d v="2023-07-17T09:41:4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9"/>
    <x v="5"/>
    <x v="39"/>
    <x v="44"/>
    <d v="2023-07-17T09:41:42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9"/>
    <x v="5"/>
    <x v="39"/>
    <x v="0"/>
    <d v="2023-07-17T09:41:4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9"/>
    <x v="5"/>
    <x v="39"/>
    <x v="3"/>
    <d v="2023-07-17T09:41:4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9"/>
    <x v="5"/>
    <x v="39"/>
    <x v="6"/>
    <d v="2023-07-17T09:41:42"/>
    <n v="64"/>
    <n v="0"/>
    <n v="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9"/>
    <x v="5"/>
    <x v="39"/>
    <x v="9"/>
    <d v="2023-07-17T09:41:42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13"/>
    <d v="2023-07-17T09:42:29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16"/>
    <d v="2023-07-17T09:42:29"/>
    <n v="64"/>
    <m/>
    <n v="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150"/>
    <d v="2023-07-17T09:42:2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21"/>
    <d v="2023-07-17T09:42:29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23"/>
    <d v="2023-07-17T09:42:2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43"/>
    <d v="2023-07-17T09:42:29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3"/>
    <d v="2023-07-17T09:42:29"/>
    <n v="82"/>
    <m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6"/>
    <d v="2023-07-17T09:42:29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8"/>
    <d v="2023-07-17T09:42:29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9"/>
    <d v="2023-07-17T09:42:29"/>
    <n v="64"/>
    <n v="0"/>
    <n v="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151"/>
    <d v="2023-07-17T09:42:29"/>
    <n v="14"/>
    <m/>
    <n v="11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1"/>
    <x v="9"/>
    <x v="40"/>
    <x v="12"/>
    <d v="2023-07-17T09:42:29"/>
    <n v="6"/>
    <n v="2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13"/>
    <d v="2023-07-17T09:43:1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127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16"/>
    <d v="2023-07-17T09:43:11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21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43"/>
    <d v="2023-07-17T09:43:11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3"/>
    <d v="2023-07-17T09:43:11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6"/>
    <d v="2023-07-17T09:43:1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84"/>
    <d v="2023-07-17T09:43:1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85"/>
    <d v="2023-07-17T09:43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8"/>
    <d v="2023-07-17T09:43:11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9"/>
    <d v="2023-07-17T09:43:11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2"/>
    <x v="9"/>
    <x v="41"/>
    <x v="151"/>
    <d v="2023-07-17T09:43:11"/>
    <n v="2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0"/>
    <x v="6"/>
    <x v="42"/>
    <x v="44"/>
    <d v="2023-07-17T09:44:27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0"/>
    <x v="6"/>
    <x v="42"/>
    <x v="12"/>
    <d v="2023-07-17T09:44:27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13"/>
    <d v="2023-07-17T09:45:18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127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157"/>
    <d v="2023-07-17T09:45:18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16"/>
    <d v="2023-07-17T09:45:18"/>
    <n v="40"/>
    <m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150"/>
    <d v="2023-07-17T09:45:1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21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23"/>
    <d v="2023-07-17T09:45:1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43"/>
    <d v="2023-07-17T09:45:1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3"/>
    <d v="2023-07-17T09:45:18"/>
    <n v="55"/>
    <m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6"/>
    <d v="2023-07-17T09:45:18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84"/>
    <d v="2023-07-17T09:45:18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85"/>
    <d v="2023-07-17T09:45:1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8"/>
    <d v="2023-07-17T09:45:1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9"/>
    <d v="2023-07-17T09:45:18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151"/>
    <d v="2023-07-17T09:45:18"/>
    <n v="3"/>
    <m/>
    <n v="2"/>
    <m/>
    <m/>
    <m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1"/>
    <x v="9"/>
    <x v="43"/>
    <x v="12"/>
    <d v="2023-07-17T09:45:18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5"/>
    <x v="6"/>
    <x v="44"/>
    <x v="135"/>
    <d v="2023-07-17T09:46:0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5"/>
    <x v="6"/>
    <x v="44"/>
    <x v="44"/>
    <d v="2023-07-17T09:46:01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5"/>
    <x v="6"/>
    <x v="44"/>
    <x v="3"/>
    <d v="2023-07-17T09:46:01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5"/>
    <x v="6"/>
    <x v="44"/>
    <x v="5"/>
    <d v="2023-07-17T09:46:0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5"/>
    <x v="6"/>
    <x v="44"/>
    <x v="12"/>
    <d v="2023-07-17T09:46:0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24"/>
    <d v="2023-07-17T09:46:4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50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54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92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55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56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58"/>
    <d v="2023-07-17T09:46:4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59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95"/>
    <d v="2023-07-17T09:46:4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60"/>
    <d v="2023-07-17T09:46:4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61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62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102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70"/>
    <d v="2023-07-17T09:46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13"/>
    <d v="2023-07-17T09:46:4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126"/>
    <d v="2023-07-17T09:46:4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16"/>
    <d v="2023-07-17T09:46:47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19"/>
    <d v="2023-07-17T09:46:4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20"/>
    <d v="2023-07-17T09:46:47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43"/>
    <d v="2023-07-17T09:46:4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44"/>
    <d v="2023-07-17T09:46:4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3"/>
    <d v="2023-07-17T09:46:4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6"/>
    <d v="2023-07-17T09:46:4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8"/>
    <d v="2023-07-17T09:46:4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9"/>
    <d v="2023-07-17T09:46:47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10"/>
    <d v="2023-07-17T09:46:4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9"/>
    <x v="10"/>
    <x v="45"/>
    <x v="12"/>
    <d v="2023-07-17T09:46:47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31"/>
    <d v="2023-07-17T09:48:0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24"/>
    <d v="2023-07-17T09:48:09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32"/>
    <d v="2023-07-17T09:48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26"/>
    <d v="2023-07-17T09:48:0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34"/>
    <d v="2023-07-17T09:48:0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35"/>
    <d v="2023-07-17T09:48:0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91"/>
    <d v="2023-07-17T09:48:0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38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92"/>
    <d v="2023-07-17T09:48:09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55"/>
    <d v="2023-07-17T09:48:09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56"/>
    <d v="2023-07-17T09:48:0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58"/>
    <d v="2023-07-17T09:48:09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95"/>
    <d v="2023-07-17T09:48:0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60"/>
    <d v="2023-07-17T09:48:0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61"/>
    <d v="2023-07-17T09:48:09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62"/>
    <d v="2023-07-17T09:48:0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63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102"/>
    <d v="2023-07-17T09:48:0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71"/>
    <d v="2023-07-17T09:48:0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76"/>
    <d v="2023-07-17T09:48:0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107"/>
    <d v="2023-07-17T09:48:0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13"/>
    <d v="2023-07-17T09:48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16"/>
    <d v="2023-07-17T09:48:09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17"/>
    <d v="2023-07-17T09:48:09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20"/>
    <d v="2023-07-17T09:48:09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21"/>
    <d v="2023-07-17T09:48:0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83"/>
    <d v="2023-07-17T09:48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43"/>
    <d v="2023-07-17T09:48:09"/>
    <n v="9"/>
    <m/>
    <n v="9"/>
    <m/>
    <n v="9"/>
    <n v="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44"/>
    <d v="2023-07-17T09:48:09"/>
    <n v="44"/>
    <m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0"/>
    <d v="2023-07-17T09:48:0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3"/>
    <d v="2023-07-17T09:48:09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6"/>
    <d v="2023-07-17T09:48:0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8"/>
    <d v="2023-07-17T09:48:09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9"/>
    <d v="2023-07-17T09:48:09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158"/>
    <d v="2023-07-17T09:48:09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1"/>
    <x v="11"/>
    <x v="46"/>
    <x v="12"/>
    <d v="2023-07-17T09:48:09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29"/>
    <d v="2023-07-17T09:49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31"/>
    <d v="2023-07-17T09:49:11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52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24"/>
    <d v="2023-07-17T09:49:11"/>
    <n v="0"/>
    <m/>
    <m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34"/>
    <d v="2023-07-17T09:49:11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35"/>
    <d v="2023-07-17T09:49:11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50"/>
    <d v="2023-07-17T09:49:11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51"/>
    <d v="2023-07-17T09:49:1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36"/>
    <d v="2023-07-17T09:49:11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38"/>
    <d v="2023-07-17T09:49:11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52"/>
    <d v="2023-07-17T09:49:1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54"/>
    <d v="2023-07-17T09:49:11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92"/>
    <d v="2023-07-17T09:49:11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55"/>
    <d v="2023-07-17T09:49:11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56"/>
    <d v="2023-07-17T09:49:11"/>
    <n v="0"/>
    <m/>
    <m/>
    <n v="1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58"/>
    <d v="2023-07-17T09:49:11"/>
    <n v="0"/>
    <m/>
    <m/>
    <n v="1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59"/>
    <d v="2023-07-17T09:49:1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95"/>
    <d v="2023-07-17T09:49:11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60"/>
    <d v="2023-07-17T09:49:11"/>
    <n v="0"/>
    <m/>
    <m/>
    <n v="1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97"/>
    <d v="2023-07-17T09:49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59"/>
    <d v="2023-07-17T09:49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61"/>
    <d v="2023-07-17T09:49:11"/>
    <n v="0"/>
    <m/>
    <m/>
    <n v="1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62"/>
    <d v="2023-07-17T09:49:11"/>
    <n v="0"/>
    <m/>
    <m/>
    <n v="1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64"/>
    <d v="2023-07-17T09:49:1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65"/>
    <d v="2023-07-17T09:49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40"/>
    <d v="2023-07-17T09:49:1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68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02"/>
    <d v="2023-07-17T09:49:11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70"/>
    <d v="2023-07-17T09:49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03"/>
    <d v="2023-07-17T09:49:1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72"/>
    <d v="2023-07-17T09:49:1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38"/>
    <d v="2023-07-17T09:49:1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06"/>
    <d v="2023-07-17T09:49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3"/>
    <d v="2023-07-17T09:49:11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78"/>
    <d v="2023-07-17T09:49:11"/>
    <n v="94"/>
    <m/>
    <n v="94"/>
    <m/>
    <n v="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6"/>
    <d v="2023-07-17T09:49:11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9"/>
    <d v="2023-07-17T09:49:11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20"/>
    <d v="2023-07-17T09:49:11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43"/>
    <d v="2023-07-17T09:49:11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44"/>
    <d v="2023-07-17T09:49:11"/>
    <n v="0"/>
    <m/>
    <m/>
    <n v="1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0"/>
    <d v="2023-07-17T09:49:1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3"/>
    <d v="2023-07-17T09:49:11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6"/>
    <d v="2023-07-17T09:49:11"/>
    <n v="119"/>
    <n v="0"/>
    <n v="1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8"/>
    <d v="2023-07-17T09:49:11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9"/>
    <d v="2023-07-17T09:49:11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0"/>
    <d v="2023-07-17T09:49:11"/>
    <n v="82"/>
    <n v="0"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38"/>
    <x v="10"/>
    <x v="47"/>
    <x v="12"/>
    <d v="2023-07-17T09:49:11"/>
    <n v="36"/>
    <n v="8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39"/>
    <d v="2023-07-17T09:50:13"/>
    <n v="18"/>
    <n v="17"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07"/>
    <d v="2023-07-17T09:50:13"/>
    <n v="174"/>
    <n v="109"/>
    <n v="65"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0"/>
    <d v="2023-07-17T09:50:13"/>
    <n v="21"/>
    <n v="2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1"/>
    <d v="2023-07-17T09:50:13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2"/>
    <d v="2023-07-17T09:50:13"/>
    <n v="33"/>
    <n v="3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3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4"/>
    <d v="2023-07-17T09:50:13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5"/>
    <d v="2023-07-17T09:50:13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6"/>
    <d v="2023-07-17T09:50:13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7"/>
    <d v="2023-07-17T09:50:13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08"/>
    <d v="2023-07-17T09:50:13"/>
    <n v="14"/>
    <m/>
    <n v="14"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8"/>
    <d v="2023-07-17T09:50:13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9"/>
    <d v="2023-07-17T09:50:13"/>
    <n v="80"/>
    <n v="8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70"/>
    <d v="2023-07-17T09:50:13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71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72"/>
    <d v="2023-07-17T09:50:13"/>
    <n v="23"/>
    <n v="2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73"/>
    <d v="2023-07-17T09:50:13"/>
    <n v="36"/>
    <n v="3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74"/>
    <d v="2023-07-17T09:50:13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75"/>
    <d v="2023-07-17T09:50:13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76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3"/>
    <d v="2023-07-17T09:50:13"/>
    <n v="79"/>
    <n v="79"/>
    <m/>
    <m/>
    <n v="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26"/>
    <d v="2023-07-17T09:50:13"/>
    <n v="311"/>
    <n v="311"/>
    <m/>
    <m/>
    <n v="3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79"/>
    <d v="2023-07-17T09:50:13"/>
    <n v="154"/>
    <n v="154"/>
    <m/>
    <m/>
    <n v="1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77"/>
    <d v="2023-07-17T09:50:13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4"/>
    <d v="2023-07-17T09:50:13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78"/>
    <d v="2023-07-17T09:50:13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80"/>
    <d v="2023-07-17T09:50:13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27"/>
    <d v="2023-07-17T09:50:13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6"/>
    <d v="2023-07-17T09:50:13"/>
    <n v="64"/>
    <n v="64"/>
    <m/>
    <m/>
    <n v="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9"/>
    <d v="2023-07-17T09:50:13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53"/>
    <d v="2023-07-17T09:50:13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49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79"/>
    <d v="2023-07-17T09:50:13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80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82"/>
    <d v="2023-07-17T09:50:13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20"/>
    <d v="2023-07-17T09:50:13"/>
    <n v="561"/>
    <n v="561"/>
    <m/>
    <m/>
    <n v="5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21"/>
    <d v="2023-07-17T09:50:13"/>
    <n v="315"/>
    <n v="315"/>
    <m/>
    <m/>
    <n v="3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83"/>
    <d v="2023-07-17T09:50:13"/>
    <n v="55"/>
    <n v="55"/>
    <m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22"/>
    <d v="2023-07-17T09:50:1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23"/>
    <d v="2023-07-17T09:50:13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44"/>
    <d v="2023-07-17T09:50:13"/>
    <n v="92"/>
    <n v="9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0"/>
    <d v="2023-07-17T09:50:13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3"/>
    <d v="2023-07-17T09:50:13"/>
    <n v="304"/>
    <n v="304"/>
    <m/>
    <m/>
    <n v="3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11"/>
    <d v="2023-07-17T09:50:13"/>
    <n v="14"/>
    <n v="14"/>
    <m/>
    <m/>
    <m/>
    <n v="1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81"/>
    <d v="2023-07-17T09:50:13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16"/>
    <d v="2023-07-17T09:50:13"/>
    <n v="504"/>
    <n v="424"/>
    <n v="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82"/>
    <d v="2023-07-17T09:50:13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5"/>
    <d v="2023-07-17T09:50:13"/>
    <n v="154"/>
    <n v="15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6"/>
    <d v="2023-07-17T09:50:13"/>
    <n v="390"/>
    <n v="39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83"/>
    <d v="2023-07-17T09:50:13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25"/>
    <d v="2023-07-17T09:50:13"/>
    <n v="19"/>
    <n v="1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84"/>
    <d v="2023-07-17T09:50:13"/>
    <n v="18"/>
    <n v="1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84"/>
    <d v="2023-07-17T09:50:13"/>
    <n v="18"/>
    <n v="2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9"/>
    <d v="2023-07-17T09:50:13"/>
    <n v="64"/>
    <n v="6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0"/>
    <d v="2023-07-17T09:50:13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28"/>
    <d v="2023-07-17T09:50:13"/>
    <n v="106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29"/>
    <d v="2023-07-17T09:50:13"/>
    <n v="3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44"/>
    <d v="2023-07-17T09:50:1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0"/>
    <x v="5"/>
    <x v="48"/>
    <x v="185"/>
    <d v="2023-07-17T09:50:13"/>
    <n v="18"/>
    <n v="7"/>
    <n v="8"/>
    <n v="3"/>
    <n v="18"/>
    <n v="0"/>
    <n v="18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13"/>
    <d v="2023-07-17T09:50:5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79"/>
    <d v="2023-07-17T09:50:5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127"/>
    <d v="2023-07-17T09:50:5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16"/>
    <d v="2023-07-17T09:50:54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82"/>
    <d v="2023-07-17T09:50:5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20"/>
    <d v="2023-07-17T09:50:54"/>
    <n v="153"/>
    <n v="153"/>
    <m/>
    <m/>
    <n v="1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21"/>
    <d v="2023-07-17T09:50:54"/>
    <n v="50"/>
    <n v="50"/>
    <m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83"/>
    <d v="2023-07-17T09:50:5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5"/>
    <d v="2023-07-17T09:50:54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6"/>
    <d v="2023-07-17T09:50:54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84"/>
    <d v="2023-07-17T09:50:54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184"/>
    <d v="2023-07-17T09:50:5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37"/>
    <x v="3"/>
    <x v="49"/>
    <x v="9"/>
    <d v="2023-07-17T09:50:54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13"/>
    <d v="2023-07-17T09:51:39"/>
    <n v="15"/>
    <n v="9"/>
    <n v="6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126"/>
    <d v="2023-07-17T09:51:3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16"/>
    <d v="2023-07-17T09:51:39"/>
    <n v="21"/>
    <n v="11"/>
    <n v="10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19"/>
    <d v="2023-07-17T09:51:39"/>
    <n v="5"/>
    <n v="1"/>
    <n v="4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153"/>
    <d v="2023-07-17T09:51:39"/>
    <n v="2"/>
    <n v="1"/>
    <n v="1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150"/>
    <d v="2023-07-17T09:51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20"/>
    <d v="2023-07-17T09:51:39"/>
    <n v="396"/>
    <n v="200"/>
    <n v="196"/>
    <m/>
    <n v="3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21"/>
    <d v="2023-07-17T09:51:39"/>
    <n v="50"/>
    <n v="33"/>
    <n v="17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83"/>
    <d v="2023-07-17T09:51:39"/>
    <n v="6"/>
    <n v="4"/>
    <n v="2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3"/>
    <d v="2023-07-17T09:51:39"/>
    <n v="34"/>
    <n v="23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6"/>
    <d v="2023-07-17T09:51:39"/>
    <n v="17"/>
    <n v="11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9"/>
    <d v="2023-07-17T09:51:39"/>
    <n v="21"/>
    <n v="11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10"/>
    <d v="2023-07-17T09:51:39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129"/>
    <d v="2023-07-17T09:51:39"/>
    <n v="1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80"/>
    <x v="5"/>
    <x v="50"/>
    <x v="144"/>
    <d v="2023-07-17T09:51:39"/>
    <n v="6"/>
    <n v="1"/>
    <n v="5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29"/>
    <d v="2023-07-17T09:53:06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30"/>
    <d v="2023-07-17T09:53:06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30"/>
    <d v="2023-07-17T09:53:06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31"/>
    <d v="2023-07-17T09:53:06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24"/>
    <d v="2023-07-17T09:53:06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32"/>
    <d v="2023-07-17T09:53:06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26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34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35"/>
    <d v="2023-07-17T09:53:06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36"/>
    <d v="2023-07-17T09:53:06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38"/>
    <d v="2023-07-17T09:53:06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54"/>
    <d v="2023-07-17T09:53:06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92"/>
    <d v="2023-07-17T09:53:06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55"/>
    <d v="2023-07-17T09:53:06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56"/>
    <d v="2023-07-17T09:53:06"/>
    <n v="52"/>
    <m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58"/>
    <d v="2023-07-17T09:53:06"/>
    <n v="61"/>
    <m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59"/>
    <d v="2023-07-17T09:53:0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95"/>
    <d v="2023-07-17T09:53:06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27"/>
    <d v="2023-07-17T09:53:06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60"/>
    <d v="2023-07-17T09:53:06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61"/>
    <d v="2023-07-17T09:53:06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62"/>
    <d v="2023-07-17T09:53:06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63"/>
    <d v="2023-07-17T09:53:06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64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65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42"/>
    <d v="2023-07-17T09:53:0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02"/>
    <d v="2023-07-17T09:53:0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71"/>
    <d v="2023-07-17T09:53:06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86"/>
    <d v="2023-07-17T09:53:0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38"/>
    <d v="2023-07-17T09:53:0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3"/>
    <d v="2023-07-17T09:53:06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26"/>
    <d v="2023-07-17T09:53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6"/>
    <d v="2023-07-17T09:53:06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9"/>
    <d v="2023-07-17T09:53:06"/>
    <n v="60"/>
    <m/>
    <n v="60"/>
    <m/>
    <n v="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49"/>
    <d v="2023-07-17T09:53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20"/>
    <d v="2023-07-17T09:53:06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43"/>
    <d v="2023-07-17T09:53:06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45"/>
    <d v="2023-07-17T09:53:06"/>
    <n v="102"/>
    <n v="0"/>
    <n v="1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12"/>
    <d v="2023-07-17T09:53:06"/>
    <n v="250"/>
    <n v="0"/>
    <n v="2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13"/>
    <d v="2023-07-17T09:53:06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14"/>
    <d v="2023-07-17T09:53:0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15"/>
    <d v="2023-07-17T09:53:06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46"/>
    <d v="2023-07-17T09:53:06"/>
    <n v="71"/>
    <n v="0"/>
    <n v="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6"/>
    <d v="2023-07-17T09:53:06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8"/>
    <d v="2023-07-17T09:53:06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9"/>
    <d v="2023-07-17T09:53:06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0"/>
    <d v="2023-07-17T09:53:06"/>
    <n v="60"/>
    <n v="0"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5"/>
    <x v="9"/>
    <x v="51"/>
    <x v="12"/>
    <d v="2023-07-17T09:53:06"/>
    <n v="34"/>
    <n v="7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07"/>
    <d v="2023-07-17T09:58:49"/>
    <n v="12"/>
    <m/>
    <n v="12"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08"/>
    <d v="2023-07-17T09:58:49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3"/>
    <d v="2023-07-17T09:58:49"/>
    <n v="73"/>
    <m/>
    <n v="73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78"/>
    <d v="2023-07-17T09:58:49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79"/>
    <d v="2023-07-17T09:58:49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27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6"/>
    <d v="2023-07-17T09:58:49"/>
    <n v="85"/>
    <m/>
    <n v="85"/>
    <m/>
    <n v="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9"/>
    <d v="2023-07-17T09:58:49"/>
    <n v="54"/>
    <m/>
    <n v="54"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53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82"/>
    <d v="2023-07-17T09:58:4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20"/>
    <d v="2023-07-17T09:58:49"/>
    <n v="309"/>
    <m/>
    <n v="309"/>
    <m/>
    <n v="30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21"/>
    <d v="2023-07-17T09:58:49"/>
    <n v="43"/>
    <m/>
    <n v="43"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83"/>
    <d v="2023-07-17T09:58:49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23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43"/>
    <d v="2023-07-17T09:58:49"/>
    <n v="12"/>
    <m/>
    <n v="12"/>
    <m/>
    <n v="12"/>
    <n v="1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44"/>
    <d v="2023-07-17T09:58:49"/>
    <n v="198"/>
    <m/>
    <n v="1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0"/>
    <d v="2023-07-17T09:58:4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3"/>
    <d v="2023-07-17T09:58:49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11"/>
    <d v="2023-07-17T09:58:49"/>
    <n v="1"/>
    <m/>
    <n v="1"/>
    <m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81"/>
    <d v="2023-07-17T09:58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16"/>
    <d v="2023-07-17T09:58:49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5"/>
    <d v="2023-07-17T09:58:49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6"/>
    <d v="2023-07-17T09:58:49"/>
    <n v="130"/>
    <n v="0"/>
    <n v="1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84"/>
    <d v="2023-07-17T09:58:4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85"/>
    <d v="2023-07-17T09:58:4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8"/>
    <d v="2023-07-17T09:58:49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9"/>
    <d v="2023-07-17T09:58:49"/>
    <n v="85"/>
    <n v="0"/>
    <n v="8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0"/>
    <d v="2023-07-17T09:58:49"/>
    <n v="54"/>
    <n v="0"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2"/>
    <d v="2023-07-17T09:58:49"/>
    <n v="12"/>
    <n v="2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2"/>
    <x v="5"/>
    <x v="52"/>
    <x v="129"/>
    <d v="2023-07-17T09:58:49"/>
    <n v="65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187"/>
    <d v="2023-07-17T11:38:52"/>
    <n v="38"/>
    <m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13"/>
    <d v="2023-07-17T11:38:52"/>
    <n v="98"/>
    <m/>
    <n v="98"/>
    <m/>
    <n v="9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126"/>
    <d v="2023-07-17T11:38:52"/>
    <n v="104"/>
    <m/>
    <n v="104"/>
    <m/>
    <n v="1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79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16"/>
    <d v="2023-07-17T11:38:52"/>
    <n v="70"/>
    <m/>
    <n v="70"/>
    <m/>
    <n v="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19"/>
    <d v="2023-07-17T11:38:52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82"/>
    <d v="2023-07-17T11:38:5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20"/>
    <d v="2023-07-17T11:38:52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21"/>
    <d v="2023-07-17T11:38:5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23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43"/>
    <d v="2023-07-17T11:38:52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44"/>
    <d v="2023-07-17T11:38:52"/>
    <n v="279"/>
    <m/>
    <n v="2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0"/>
    <d v="2023-07-17T11:38:52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1"/>
    <d v="2023-07-17T11:38:5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2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3"/>
    <d v="2023-07-17T11:38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4"/>
    <d v="2023-07-17T11:38:52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5"/>
    <d v="2023-07-17T11:38:5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6"/>
    <d v="2023-07-17T11:38:52"/>
    <n v="202"/>
    <n v="0"/>
    <n v="2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8"/>
    <d v="2023-07-17T11:38:52"/>
    <n v="53"/>
    <n v="0"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9"/>
    <d v="2023-07-17T11:38:52"/>
    <n v="70"/>
    <n v="0"/>
    <n v="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10"/>
    <d v="2023-07-17T11:38:52"/>
    <n v="71"/>
    <n v="0"/>
    <n v="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11"/>
    <d v="2023-07-17T11:38:52"/>
    <n v="4"/>
    <n v="3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5"/>
    <x v="0"/>
    <x v="0"/>
    <x v="12"/>
    <d v="2023-07-17T11:38:52"/>
    <n v="57"/>
    <n v="12"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13"/>
    <d v="2023-07-17T11:40:24"/>
    <n v="210"/>
    <m/>
    <n v="210"/>
    <m/>
    <n v="2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126"/>
    <d v="2023-07-17T11:40:24"/>
    <n v="142"/>
    <m/>
    <n v="142"/>
    <m/>
    <n v="1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78"/>
    <d v="2023-07-17T11:40:24"/>
    <n v="90"/>
    <m/>
    <n v="90"/>
    <m/>
    <n v="9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15"/>
    <d v="2023-07-17T11:40:2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16"/>
    <d v="2023-07-17T11:40:24"/>
    <n v="222"/>
    <m/>
    <n v="222"/>
    <m/>
    <n v="2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19"/>
    <d v="2023-07-17T11:40:24"/>
    <n v="112"/>
    <m/>
    <n v="112"/>
    <m/>
    <n v="1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20"/>
    <d v="2023-07-17T11:40:24"/>
    <n v="287"/>
    <m/>
    <n v="287"/>
    <m/>
    <n v="2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21"/>
    <d v="2023-07-17T11:40:2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83"/>
    <d v="2023-07-17T11:40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23"/>
    <d v="2023-07-17T11:40:2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44"/>
    <d v="2023-07-17T11:40:24"/>
    <n v="778"/>
    <m/>
    <n v="7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0"/>
    <d v="2023-07-17T11:40:24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1"/>
    <d v="2023-07-17T11:40:24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2"/>
    <d v="2023-07-17T11:40:2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3"/>
    <d v="2023-07-17T11:40:24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6"/>
    <d v="2023-07-17T11:40:24"/>
    <n v="442"/>
    <n v="0"/>
    <n v="4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7"/>
    <d v="2023-07-17T11:40:24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9"/>
    <d v="2023-07-17T11:40:24"/>
    <n v="222"/>
    <n v="0"/>
    <n v="2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10"/>
    <d v="2023-07-17T11:40:24"/>
    <n v="112"/>
    <n v="0"/>
    <n v="1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11"/>
    <d v="2023-07-17T11:40:24"/>
    <n v="10"/>
    <n v="3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12"/>
    <d v="2023-07-17T11:40:24"/>
    <n v="53"/>
    <n v="6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7"/>
    <x v="0"/>
    <x v="1"/>
    <x v="129"/>
    <d v="2023-07-17T11:40:24"/>
    <n v="1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29"/>
    <d v="2023-07-17T11:44:15"/>
    <n v="76"/>
    <m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30"/>
    <d v="2023-07-17T11:44:15"/>
    <n v="144"/>
    <m/>
    <n v="1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30"/>
    <d v="2023-07-17T11:44:15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31"/>
    <d v="2023-07-17T11:44:15"/>
    <n v="1390"/>
    <m/>
    <n v="13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24"/>
    <d v="2023-07-17T11:44:15"/>
    <n v="2101"/>
    <m/>
    <n v="2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32"/>
    <d v="2023-07-17T11:44:15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88"/>
    <d v="2023-07-17T11:44:15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89"/>
    <d v="2023-07-17T11:44:15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26"/>
    <d v="2023-07-17T11:44:15"/>
    <n v="1731"/>
    <m/>
    <n v="17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34"/>
    <d v="2023-07-17T11:44:15"/>
    <n v="1735"/>
    <m/>
    <n v="17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89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35"/>
    <d v="2023-07-17T11:44:15"/>
    <n v="2303"/>
    <m/>
    <n v="230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91"/>
    <d v="2023-07-17T11:44:1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38"/>
    <d v="2023-07-17T11:44:15"/>
    <n v="1393"/>
    <m/>
    <n v="13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90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52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54"/>
    <d v="2023-07-17T11:44:15"/>
    <n v="112"/>
    <m/>
    <n v="1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31"/>
    <d v="2023-07-17T11:44:1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92"/>
    <d v="2023-07-17T11:44:15"/>
    <n v="2106"/>
    <m/>
    <n v="21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91"/>
    <d v="2023-07-17T11:44:1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55"/>
    <d v="2023-07-17T11:44:15"/>
    <n v="4833"/>
    <m/>
    <n v="48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56"/>
    <d v="2023-07-17T11:44:15"/>
    <n v="2486"/>
    <m/>
    <n v="24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94"/>
    <d v="2023-07-17T11:44:15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92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58"/>
    <d v="2023-07-17T11:44:15"/>
    <n v="2903"/>
    <m/>
    <n v="290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59"/>
    <d v="2023-07-17T11:44:15"/>
    <n v="232"/>
    <m/>
    <n v="2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95"/>
    <d v="2023-07-17T11:44:15"/>
    <n v="1611"/>
    <m/>
    <n v="16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96"/>
    <d v="2023-07-17T11:44:15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28"/>
    <d v="2023-07-17T11:44:15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60"/>
    <d v="2023-07-17T11:44:15"/>
    <n v="1360"/>
    <m/>
    <n v="13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97"/>
    <d v="2023-07-17T11:44:15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98"/>
    <d v="2023-07-17T11:44:15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61"/>
    <d v="2023-07-17T11:44:15"/>
    <n v="1691"/>
    <m/>
    <n v="16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62"/>
    <d v="2023-07-17T11:44:15"/>
    <n v="1452"/>
    <m/>
    <n v="14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64"/>
    <d v="2023-07-17T11:44:15"/>
    <n v="69"/>
    <m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93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01"/>
    <d v="2023-07-17T11:44:15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68"/>
    <d v="2023-07-17T11:44:15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69"/>
    <d v="2023-07-17T11:44:15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02"/>
    <d v="2023-07-17T11:44:15"/>
    <n v="579"/>
    <m/>
    <n v="5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94"/>
    <d v="2023-07-17T11:44:1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95"/>
    <d v="2023-07-17T11:44:15"/>
    <n v="137"/>
    <m/>
    <n v="1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70"/>
    <d v="2023-07-17T11:44:15"/>
    <n v="375"/>
    <m/>
    <n v="3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03"/>
    <d v="2023-07-17T11:44:15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04"/>
    <d v="2023-07-17T11:44:15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87"/>
    <d v="2023-07-17T11:44:15"/>
    <n v="104"/>
    <m/>
    <n v="10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07"/>
    <d v="2023-07-17T11:44:15"/>
    <n v="143"/>
    <m/>
    <n v="143"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08"/>
    <d v="2023-07-17T11:44:15"/>
    <n v="81"/>
    <m/>
    <n v="81"/>
    <n v="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77"/>
    <d v="2023-07-17T11:44:15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3"/>
    <d v="2023-07-17T11:44:15"/>
    <n v="242"/>
    <m/>
    <n v="242"/>
    <m/>
    <n v="2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4"/>
    <d v="2023-07-17T11:44:1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5"/>
    <d v="2023-07-17T11:44:1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6"/>
    <d v="2023-07-17T11:44:15"/>
    <n v="276"/>
    <m/>
    <n v="276"/>
    <m/>
    <n v="2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7"/>
    <d v="2023-07-17T11:44:15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8"/>
    <d v="2023-07-17T11:44:15"/>
    <n v="88"/>
    <m/>
    <n v="88"/>
    <m/>
    <n v="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9"/>
    <d v="2023-07-17T11:44:15"/>
    <n v="150"/>
    <m/>
    <n v="150"/>
    <m/>
    <n v="1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20"/>
    <d v="2023-07-17T11:44:15"/>
    <n v="312"/>
    <m/>
    <n v="312"/>
    <m/>
    <n v="3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21"/>
    <d v="2023-07-17T11:44:1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22"/>
    <d v="2023-07-17T11:44:15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23"/>
    <d v="2023-07-17T11:44:1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43"/>
    <d v="2023-07-17T11:44:15"/>
    <n v="89"/>
    <m/>
    <n v="89"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44"/>
    <d v="2023-07-17T11:44:15"/>
    <n v="801"/>
    <m/>
    <n v="8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0"/>
    <d v="2023-07-17T11:44:15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2"/>
    <d v="2023-07-17T11:44:1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48"/>
    <d v="2023-07-17T11:44:1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3"/>
    <d v="2023-07-17T11:44:15"/>
    <n v="144"/>
    <m/>
    <n v="1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45"/>
    <d v="2023-07-17T11:44:15"/>
    <n v="3825"/>
    <n v="0"/>
    <n v="38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12"/>
    <d v="2023-07-17T11:44:15"/>
    <n v="17130"/>
    <n v="0"/>
    <n v="171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13"/>
    <d v="2023-07-17T11:44:15"/>
    <n v="3143"/>
    <n v="0"/>
    <n v="31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14"/>
    <d v="2023-07-17T11:44:15"/>
    <n v="69"/>
    <n v="0"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15"/>
    <d v="2023-07-17T11:44:15"/>
    <n v="1222"/>
    <n v="0"/>
    <n v="12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4"/>
    <d v="2023-07-17T11:44:15"/>
    <n v="110"/>
    <n v="0"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46"/>
    <d v="2023-07-17T11:44:15"/>
    <n v="5770"/>
    <n v="0"/>
    <n v="57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16"/>
    <d v="2023-07-17T11:44:15"/>
    <n v="224"/>
    <n v="0"/>
    <n v="2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18"/>
    <d v="2023-07-17T11:44:15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19"/>
    <d v="2023-07-17T11:44:15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20"/>
    <d v="2023-07-17T11:44:1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21"/>
    <d v="2023-07-17T11:44:15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6"/>
    <d v="2023-07-17T11:44:15"/>
    <n v="242"/>
    <n v="0"/>
    <n v="2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25"/>
    <d v="2023-07-17T11:44:1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7"/>
    <d v="2023-07-17T11:44:1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8"/>
    <d v="2023-07-17T11:44:15"/>
    <n v="89"/>
    <n v="0"/>
    <n v="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9"/>
    <d v="2023-07-17T11:44:15"/>
    <n v="276"/>
    <n v="0"/>
    <n v="2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47"/>
    <d v="2023-07-17T11:44:15"/>
    <n v="88"/>
    <n v="0"/>
    <n v="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0"/>
    <d v="2023-07-17T11:44:15"/>
    <n v="150"/>
    <n v="0"/>
    <n v="1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58"/>
    <d v="2023-07-17T11:44:15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1"/>
    <d v="2023-07-17T11:44:15"/>
    <n v="4"/>
    <n v="2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2"/>
    <d v="2023-07-17T11:44:15"/>
    <n v="74"/>
    <n v="27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29"/>
    <d v="2023-07-17T11:44:15"/>
    <n v="8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2"/>
    <x v="0"/>
    <x v="2"/>
    <x v="144"/>
    <d v="2023-07-17T11:44:15"/>
    <n v="71"/>
    <n v="39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13"/>
    <d v="2023-07-17T11:45:00"/>
    <n v="107"/>
    <m/>
    <n v="107"/>
    <m/>
    <n v="1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126"/>
    <d v="2023-07-17T11:45:00"/>
    <n v="217"/>
    <m/>
    <n v="217"/>
    <m/>
    <n v="2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15"/>
    <d v="2023-07-17T11:45:0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16"/>
    <d v="2023-07-17T11:45:00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19"/>
    <d v="2023-07-17T11:45:00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153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20"/>
    <d v="2023-07-17T11:45:00"/>
    <n v="139"/>
    <m/>
    <n v="139"/>
    <m/>
    <n v="1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21"/>
    <d v="2023-07-17T11:45:00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23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43"/>
    <d v="2023-07-17T11:45:00"/>
    <n v="61"/>
    <m/>
    <n v="61"/>
    <m/>
    <n v="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44"/>
    <d v="2023-07-17T11:45:00"/>
    <n v="335"/>
    <m/>
    <n v="3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0"/>
    <d v="2023-07-17T11:45:00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1"/>
    <d v="2023-07-17T11:45:0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2"/>
    <d v="2023-07-17T11:45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3"/>
    <d v="2023-07-17T11:45:00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6"/>
    <d v="2023-07-17T11:45:00"/>
    <n v="324"/>
    <n v="0"/>
    <n v="3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7"/>
    <d v="2023-07-17T11:45:0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8"/>
    <d v="2023-07-17T11:45:00"/>
    <n v="61"/>
    <n v="0"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9"/>
    <d v="2023-07-17T11:45:00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10"/>
    <d v="2023-07-17T11:45:00"/>
    <n v="49"/>
    <n v="0"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12"/>
    <d v="2023-07-17T11:45:00"/>
    <n v="30"/>
    <n v="14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129"/>
    <d v="2023-07-17T11:45:00"/>
    <n v="1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4"/>
    <x v="0"/>
    <x v="53"/>
    <x v="86"/>
    <d v="2023-07-17T11:45:00"/>
    <n v="5"/>
    <m/>
    <n v="5"/>
    <m/>
    <n v="5"/>
    <m/>
    <n v="5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5"/>
    <x v="0"/>
    <x v="54"/>
    <x v="16"/>
    <d v="2023-07-17T11:45:56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5"/>
    <x v="0"/>
    <x v="54"/>
    <x v="19"/>
    <d v="2023-07-17T11:45:5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5"/>
    <x v="0"/>
    <x v="54"/>
    <x v="20"/>
    <d v="2023-07-17T11:45:56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5"/>
    <x v="0"/>
    <x v="54"/>
    <x v="43"/>
    <d v="2023-07-17T11:45:5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5"/>
    <x v="0"/>
    <x v="54"/>
    <x v="3"/>
    <d v="2023-07-17T11:45:5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5"/>
    <x v="0"/>
    <x v="54"/>
    <x v="8"/>
    <d v="2023-07-17T11:45:5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5"/>
    <x v="0"/>
    <x v="54"/>
    <x v="9"/>
    <d v="2023-07-17T11:45:56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5"/>
    <x v="0"/>
    <x v="54"/>
    <x v="10"/>
    <d v="2023-07-17T11:45:5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6"/>
    <x v="0"/>
    <x v="55"/>
    <x v="16"/>
    <d v="2023-07-17T11:46:55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6"/>
    <x v="0"/>
    <x v="55"/>
    <x v="20"/>
    <d v="2023-07-17T11:46:5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6"/>
    <x v="0"/>
    <x v="55"/>
    <x v="43"/>
    <d v="2023-07-17T11:46:5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6"/>
    <x v="0"/>
    <x v="55"/>
    <x v="8"/>
    <d v="2023-07-17T11:46:55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6"/>
    <x v="0"/>
    <x v="55"/>
    <x v="9"/>
    <d v="2023-07-17T11:46:55"/>
    <n v="50"/>
    <n v="0"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7"/>
    <x v="0"/>
    <x v="56"/>
    <x v="43"/>
    <d v="2023-07-17T11:47:3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7"/>
    <x v="0"/>
    <x v="56"/>
    <x v="8"/>
    <d v="2023-07-17T11:47:3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9"/>
    <x v="0"/>
    <x v="57"/>
    <x v="126"/>
    <d v="2023-07-20T16:54:30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9"/>
    <x v="0"/>
    <x v="57"/>
    <x v="16"/>
    <d v="2023-07-20T16:54:3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9"/>
    <x v="0"/>
    <x v="57"/>
    <x v="17"/>
    <d v="2023-07-20T16:54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9"/>
    <x v="0"/>
    <x v="57"/>
    <x v="150"/>
    <d v="2023-07-20T16:54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9"/>
    <x v="0"/>
    <x v="57"/>
    <x v="20"/>
    <d v="2023-07-20T16:54:30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9"/>
    <x v="0"/>
    <x v="57"/>
    <x v="3"/>
    <d v="2023-07-20T16:54:3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9"/>
    <x v="0"/>
    <x v="57"/>
    <x v="6"/>
    <d v="2023-07-20T16:54:30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2"/>
    <x v="0"/>
    <x v="58"/>
    <x v="16"/>
    <d v="2023-07-17T11:49:0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2"/>
    <x v="0"/>
    <x v="58"/>
    <x v="150"/>
    <d v="2023-07-17T11:49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2"/>
    <x v="0"/>
    <x v="58"/>
    <x v="20"/>
    <d v="2023-07-17T11:49:02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2"/>
    <x v="0"/>
    <x v="58"/>
    <x v="9"/>
    <d v="2023-07-17T11:49:0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7"/>
    <x v="0"/>
    <x v="59"/>
    <x v="16"/>
    <d v="2023-07-17T11:50:0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7"/>
    <x v="0"/>
    <x v="59"/>
    <x v="20"/>
    <d v="2023-07-17T11:50:0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9"/>
    <x v="0"/>
    <x v="57"/>
    <x v="9"/>
    <d v="2023-07-20T16:54:30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9"/>
    <x v="0"/>
    <x v="57"/>
    <x v="158"/>
    <d v="2023-07-20T16:54:3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7"/>
    <x v="0"/>
    <x v="59"/>
    <x v="43"/>
    <d v="2023-07-17T11:50:0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7"/>
    <x v="0"/>
    <x v="59"/>
    <x v="8"/>
    <d v="2023-07-17T11:50:0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7"/>
    <x v="0"/>
    <x v="59"/>
    <x v="9"/>
    <d v="2023-07-17T11:50:06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9"/>
    <x v="0"/>
    <x v="60"/>
    <x v="16"/>
    <d v="2023-07-17T11:50:4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9"/>
    <x v="0"/>
    <x v="60"/>
    <x v="20"/>
    <d v="2023-07-17T11:50:46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9"/>
    <x v="0"/>
    <x v="60"/>
    <x v="9"/>
    <d v="2023-07-17T11:50:4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7"/>
    <x v="0"/>
    <x v="61"/>
    <x v="16"/>
    <d v="2023-07-17T11:52:08"/>
    <n v="54"/>
    <m/>
    <n v="54"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7"/>
    <x v="0"/>
    <x v="61"/>
    <x v="19"/>
    <d v="2023-07-17T11:52:0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7"/>
    <x v="0"/>
    <x v="61"/>
    <x v="82"/>
    <d v="2023-07-17T11:52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7"/>
    <x v="0"/>
    <x v="61"/>
    <x v="20"/>
    <d v="2023-07-17T11:52:08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7"/>
    <x v="0"/>
    <x v="61"/>
    <x v="21"/>
    <d v="2023-07-17T11:52:0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7"/>
    <x v="0"/>
    <x v="61"/>
    <x v="145"/>
    <d v="2023-07-17T11:52:0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7"/>
    <x v="0"/>
    <x v="61"/>
    <x v="3"/>
    <d v="2023-07-17T11:52:08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7"/>
    <x v="0"/>
    <x v="61"/>
    <x v="9"/>
    <d v="2023-07-17T11:52:08"/>
    <n v="54"/>
    <n v="0"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7"/>
    <x v="0"/>
    <x v="61"/>
    <x v="10"/>
    <d v="2023-07-17T11:52:08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0"/>
    <x v="0"/>
    <x v="62"/>
    <x v="13"/>
    <d v="2023-07-17T11:52:56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0"/>
    <x v="0"/>
    <x v="62"/>
    <x v="16"/>
    <d v="2023-07-17T11:52:56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0"/>
    <x v="0"/>
    <x v="62"/>
    <x v="20"/>
    <d v="2023-07-17T11:52:5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0"/>
    <x v="0"/>
    <x v="62"/>
    <x v="23"/>
    <d v="2023-07-17T11:52:5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0"/>
    <x v="0"/>
    <x v="62"/>
    <x v="43"/>
    <d v="2023-07-17T11:52:56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0"/>
    <x v="0"/>
    <x v="62"/>
    <x v="145"/>
    <d v="2023-07-17T11:52:5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0"/>
    <x v="0"/>
    <x v="62"/>
    <x v="6"/>
    <d v="2023-07-17T11:52:56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0"/>
    <x v="0"/>
    <x v="62"/>
    <x v="8"/>
    <d v="2023-07-17T11:52:56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10"/>
    <x v="0"/>
    <x v="62"/>
    <x v="9"/>
    <d v="2023-07-17T11:52:56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89"/>
    <d v="2023-07-17T11:54:00"/>
    <n v="2"/>
    <n v="0"/>
    <n v="2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87"/>
    <d v="2023-07-17T11:54:00"/>
    <n v="24"/>
    <n v="0"/>
    <n v="24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3"/>
    <d v="2023-07-17T11:54:00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78"/>
    <d v="2023-07-17T11:54:00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5"/>
    <d v="2023-07-17T11:54:0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6"/>
    <d v="2023-07-17T11:54:00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9"/>
    <d v="2023-07-17T11:54:00"/>
    <n v="90"/>
    <m/>
    <n v="90"/>
    <m/>
    <n v="9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20"/>
    <d v="2023-07-17T11:54:00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23"/>
    <d v="2023-07-17T11:54:0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43"/>
    <d v="2023-07-17T11:54:00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44"/>
    <d v="2023-07-17T11:54:00"/>
    <n v="189"/>
    <m/>
    <n v="1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0"/>
    <d v="2023-07-17T11:54:0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45"/>
    <d v="2023-07-17T11:54:0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"/>
    <d v="2023-07-17T11:54:00"/>
    <n v="3"/>
    <m/>
    <n v="3"/>
    <m/>
    <n v="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2"/>
    <d v="2023-07-17T11:54:00"/>
    <n v="3"/>
    <m/>
    <n v="3"/>
    <m/>
    <n v="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3"/>
    <d v="2023-07-17T11:54:00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11"/>
    <d v="2023-07-17T11:54:0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4"/>
    <d v="2023-07-17T11:54:00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6"/>
    <d v="2023-07-17T11:54:00"/>
    <n v="105"/>
    <n v="0"/>
    <n v="1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7"/>
    <d v="2023-07-17T11:54:0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8"/>
    <d v="2023-07-17T11:54:00"/>
    <n v="49"/>
    <n v="0"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9"/>
    <d v="2023-07-17T11:54:00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0"/>
    <d v="2023-07-17T11:54:00"/>
    <n v="90"/>
    <n v="0"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1"/>
    <d v="2023-07-17T11:54:00"/>
    <n v="10"/>
    <n v="6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2"/>
    <d v="2023-07-17T11:54:00"/>
    <n v="38"/>
    <n v="2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2"/>
    <x v="0"/>
    <x v="63"/>
    <x v="129"/>
    <d v="2023-07-17T11:54:00"/>
    <n v="2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13"/>
    <d v="2023-07-17T11:55:16"/>
    <n v="69"/>
    <n v="69"/>
    <m/>
    <n v="0"/>
    <n v="6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81"/>
    <d v="2023-07-17T11:55:16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196"/>
    <d v="2023-07-17T11:55:16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157"/>
    <d v="2023-07-17T11:55:16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16"/>
    <d v="2023-07-17T11:55:16"/>
    <n v="48"/>
    <n v="48"/>
    <m/>
    <m/>
    <n v="3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19"/>
    <d v="2023-07-17T11:55:16"/>
    <n v="10"/>
    <n v="10"/>
    <m/>
    <m/>
    <n v="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153"/>
    <d v="2023-07-17T11:55:16"/>
    <n v="2"/>
    <n v="2"/>
    <m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82"/>
    <d v="2023-07-17T11:55:16"/>
    <n v="3"/>
    <n v="3"/>
    <m/>
    <m/>
    <n v="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20"/>
    <d v="2023-07-17T11:55:16"/>
    <n v="778"/>
    <n v="778"/>
    <m/>
    <m/>
    <n v="60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21"/>
    <d v="2023-07-17T11:55:16"/>
    <n v="190"/>
    <n v="190"/>
    <m/>
    <m/>
    <n v="17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83"/>
    <d v="2023-07-17T11:55:16"/>
    <n v="3"/>
    <n v="3"/>
    <m/>
    <m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23"/>
    <d v="2023-07-17T11:55:16"/>
    <n v="1"/>
    <n v="1"/>
    <m/>
    <m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6"/>
    <d v="2023-07-17T11:55:16"/>
    <n v="69"/>
    <n v="6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84"/>
    <d v="2023-07-17T11:55:16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184"/>
    <d v="2023-07-17T11:55:16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9"/>
    <d v="2023-07-17T11:55:16"/>
    <n v="48"/>
    <n v="4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10"/>
    <d v="2023-07-17T11:55:16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128"/>
    <d v="2023-07-17T11:55:16"/>
    <n v="614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7"/>
    <x v="0"/>
    <x v="64"/>
    <x v="129"/>
    <d v="2023-07-17T11:55:16"/>
    <n v="6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97"/>
    <d v="2023-07-17T11:56:03"/>
    <n v="110"/>
    <n v="1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98"/>
    <d v="2023-07-17T11:56:03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39"/>
    <d v="2023-07-17T11:56:03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07"/>
    <d v="2023-07-17T11:56:03"/>
    <n v="164"/>
    <n v="16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60"/>
    <d v="2023-07-17T11:56:03"/>
    <n v="11"/>
    <n v="1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61"/>
    <d v="2023-07-17T11:56:03"/>
    <n v="33"/>
    <n v="3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62"/>
    <d v="2023-07-17T11:56:03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64"/>
    <d v="2023-07-17T11:56:03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65"/>
    <d v="2023-07-17T11:56:03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66"/>
    <d v="2023-07-17T11:56:03"/>
    <n v="28"/>
    <n v="2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67"/>
    <d v="2023-07-17T11:56:03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99"/>
    <d v="2023-07-17T11:56:03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68"/>
    <d v="2023-07-17T11:56:03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69"/>
    <d v="2023-07-17T11:56:03"/>
    <n v="216"/>
    <n v="2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70"/>
    <d v="2023-07-17T11:56:03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72"/>
    <d v="2023-07-17T11:56:03"/>
    <n v="72"/>
    <n v="7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73"/>
    <d v="2023-07-17T11:56:03"/>
    <n v="112"/>
    <n v="1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200"/>
    <d v="2023-07-17T11:56:03"/>
    <n v="28"/>
    <n v="28"/>
    <m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75"/>
    <d v="2023-07-17T11:56:03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3"/>
    <d v="2023-07-17T11:56:03"/>
    <n v="268"/>
    <n v="268"/>
    <m/>
    <m/>
    <n v="2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79"/>
    <d v="2023-07-17T11:56:03"/>
    <n v="46"/>
    <n v="46"/>
    <m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4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80"/>
    <d v="2023-07-17T11:56:03"/>
    <n v="16"/>
    <n v="16"/>
    <m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27"/>
    <d v="2023-07-17T11:56:03"/>
    <n v="36"/>
    <n v="36"/>
    <m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6"/>
    <d v="2023-07-17T11:56:03"/>
    <n v="70"/>
    <n v="70"/>
    <m/>
    <m/>
    <n v="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9"/>
    <d v="2023-07-17T11:56:03"/>
    <n v="18"/>
    <n v="18"/>
    <m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53"/>
    <d v="2023-07-17T11:56:03"/>
    <n v="28"/>
    <n v="28"/>
    <m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82"/>
    <d v="2023-07-17T11:56:03"/>
    <n v="34"/>
    <n v="34"/>
    <m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20"/>
    <d v="2023-07-17T11:56:03"/>
    <n v="1601"/>
    <n v="1601"/>
    <m/>
    <m/>
    <n v="16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21"/>
    <d v="2023-07-17T11:56:03"/>
    <n v="1082"/>
    <n v="1082"/>
    <m/>
    <m/>
    <n v="10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83"/>
    <d v="2023-07-17T11:56:03"/>
    <n v="51"/>
    <n v="51"/>
    <m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23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3"/>
    <d v="2023-07-17T11:56:03"/>
    <n v="346"/>
    <n v="346"/>
    <m/>
    <m/>
    <n v="3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81"/>
    <d v="2023-07-17T11:56:03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201"/>
    <d v="2023-07-17T11:56:03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46"/>
    <d v="2023-07-17T11:56:03"/>
    <n v="110"/>
    <n v="1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16"/>
    <d v="2023-07-17T11:56:03"/>
    <n v="737"/>
    <n v="73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202"/>
    <d v="2023-07-17T11:56:03"/>
    <n v="28"/>
    <n v="2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82"/>
    <d v="2023-07-17T11:56:03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5"/>
    <d v="2023-07-17T11:56:03"/>
    <n v="46"/>
    <n v="4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6"/>
    <d v="2023-07-17T11:56:03"/>
    <n v="268"/>
    <n v="26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25"/>
    <d v="2023-07-17T11:56:03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84"/>
    <d v="2023-07-17T11:56:03"/>
    <n v="52"/>
    <n v="5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84"/>
    <d v="2023-07-17T11:56:03"/>
    <n v="52"/>
    <n v="0"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9"/>
    <d v="2023-07-17T11:56:03"/>
    <n v="70"/>
    <n v="7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0"/>
    <d v="2023-07-17T11:56:03"/>
    <n v="18"/>
    <n v="1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29"/>
    <d v="2023-07-17T11:56:03"/>
    <n v="10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144"/>
    <d v="2023-07-17T11:56:03"/>
    <n v="8"/>
    <n v="0"/>
    <n v="6"/>
    <n v="2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2"/>
    <x v="0"/>
    <x v="65"/>
    <x v="86"/>
    <d v="2023-07-17T11:56:03"/>
    <n v="58"/>
    <n v="14"/>
    <n v="32"/>
    <n v="12"/>
    <m/>
    <n v="13"/>
    <n v="65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13"/>
    <d v="2023-07-17T11:56:53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78"/>
    <d v="2023-07-17T11:56:53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16"/>
    <d v="2023-07-17T11:56:53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18"/>
    <d v="2023-07-17T11:56:5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19"/>
    <d v="2023-07-17T11:56:53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20"/>
    <d v="2023-07-17T11:56:53"/>
    <n v="100"/>
    <m/>
    <n v="1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43"/>
    <d v="2023-07-17T11:56:53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44"/>
    <d v="2023-07-17T11:56:53"/>
    <n v="159"/>
    <m/>
    <n v="1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0"/>
    <d v="2023-07-17T11:56:53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145"/>
    <d v="2023-07-17T11:56:53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6"/>
    <d v="2023-07-17T11:56:53"/>
    <n v="72"/>
    <n v="0"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8"/>
    <d v="2023-07-17T11:56:5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9"/>
    <d v="2023-07-17T11:56:53"/>
    <n v="41"/>
    <n v="0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47"/>
    <d v="2023-07-17T11:56:5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58"/>
    <x v="0"/>
    <x v="66"/>
    <x v="10"/>
    <d v="2023-07-17T11:56:53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13"/>
    <d v="2023-07-17T11:57:44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126"/>
    <d v="2023-07-17T11:57:44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16"/>
    <d v="2023-07-17T11:57:44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18"/>
    <d v="2023-07-17T11:57:44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19"/>
    <d v="2023-07-17T11:57:44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20"/>
    <d v="2023-07-17T11:57:44"/>
    <n v="44"/>
    <m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43"/>
    <d v="2023-07-17T11:57:44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44"/>
    <d v="2023-07-17T11:57:44"/>
    <n v="147"/>
    <m/>
    <n v="1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6"/>
    <d v="2023-07-17T11:57:44"/>
    <n v="31"/>
    <n v="0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8"/>
    <d v="2023-07-17T11:57:44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9"/>
    <d v="2023-07-17T11:57:44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47"/>
    <d v="2023-07-17T11:57:44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7"/>
    <x v="0"/>
    <x v="67"/>
    <x v="10"/>
    <d v="2023-07-17T11:57:44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3"/>
    <d v="2023-07-17T11:58:30"/>
    <n v="132"/>
    <m/>
    <n v="132"/>
    <m/>
    <n v="1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26"/>
    <d v="2023-07-17T11:58:30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6"/>
    <d v="2023-07-17T11:58:30"/>
    <n v="172"/>
    <m/>
    <n v="172"/>
    <m/>
    <n v="1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7"/>
    <d v="2023-07-17T11:58:3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8"/>
    <d v="2023-07-17T11:58:30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9"/>
    <d v="2023-07-17T11:58:30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20"/>
    <d v="2023-07-17T11:58:30"/>
    <n v="127"/>
    <m/>
    <n v="127"/>
    <m/>
    <n v="1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21"/>
    <d v="2023-07-17T11:58:3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83"/>
    <d v="2023-07-17T11:58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43"/>
    <d v="2023-07-17T11:58:30"/>
    <n v="107"/>
    <m/>
    <n v="107"/>
    <m/>
    <n v="1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44"/>
    <d v="2023-07-17T11:58:30"/>
    <n v="751"/>
    <m/>
    <n v="7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0"/>
    <d v="2023-07-17T11:58:30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3"/>
    <d v="2023-07-17T11:58:3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18"/>
    <d v="2023-07-17T11:58:30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21"/>
    <d v="2023-07-17T11:58:3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6"/>
    <d v="2023-07-17T11:58:30"/>
    <n v="165"/>
    <n v="0"/>
    <n v="1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8"/>
    <d v="2023-07-17T11:58:30"/>
    <n v="107"/>
    <n v="0"/>
    <n v="10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9"/>
    <d v="2023-07-17T11:58:30"/>
    <n v="172"/>
    <n v="0"/>
    <n v="1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47"/>
    <d v="2023-07-17T11:58:30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0"/>
    <d v="2023-07-17T11:58:30"/>
    <n v="72"/>
    <n v="0"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58"/>
    <d v="2023-07-17T11:58:30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1"/>
    <d v="2023-07-17T11:58:30"/>
    <n v="9"/>
    <n v="2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2"/>
    <d v="2023-07-17T11:58:30"/>
    <n v="54"/>
    <n v="13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569"/>
    <x v="0"/>
    <x v="68"/>
    <x v="129"/>
    <d v="2023-07-17T11:58:30"/>
    <n v="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13"/>
    <d v="2023-07-17T11:59:25"/>
    <n v="57"/>
    <n v="57"/>
    <m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14"/>
    <d v="2023-07-17T11:59:25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16"/>
    <d v="2023-07-17T11:59:25"/>
    <n v="42"/>
    <n v="42"/>
    <m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19"/>
    <d v="2023-07-17T11:59:25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153"/>
    <d v="2023-07-17T11:59:2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82"/>
    <d v="2023-07-17T11:59:2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20"/>
    <d v="2023-07-17T11:59:25"/>
    <n v="736"/>
    <n v="736"/>
    <m/>
    <m/>
    <n v="7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21"/>
    <d v="2023-07-17T11:59:25"/>
    <n v="105"/>
    <n v="105"/>
    <m/>
    <m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83"/>
    <d v="2023-07-17T11:59:25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23"/>
    <d v="2023-07-17T11:59:25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6"/>
    <d v="2023-07-17T11:59:25"/>
    <n v="57"/>
    <n v="5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125"/>
    <d v="2023-07-17T11:59:25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9"/>
    <d v="2023-07-17T11:59:25"/>
    <n v="42"/>
    <n v="4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21"/>
    <x v="0"/>
    <x v="69"/>
    <x v="10"/>
    <d v="2023-07-17T11:59:25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13"/>
    <d v="2023-07-17T12:00:16"/>
    <n v="19"/>
    <n v="19"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126"/>
    <d v="2023-07-17T12:00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16"/>
    <d v="2023-07-17T12:00:16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19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153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179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180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82"/>
    <d v="2023-07-17T12:00:16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20"/>
    <d v="2023-07-17T12:00:16"/>
    <n v="200"/>
    <n v="200"/>
    <m/>
    <m/>
    <n v="2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21"/>
    <d v="2023-07-17T12:00:16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83"/>
    <d v="2023-07-17T12:00:16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22"/>
    <d v="2023-07-17T12:00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23"/>
    <d v="2023-07-17T12:00:1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3"/>
    <d v="2023-07-17T12:00:16"/>
    <n v="21"/>
    <n v="21"/>
    <m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6"/>
    <d v="2023-07-17T12:00:16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9"/>
    <d v="2023-07-17T12:00:16"/>
    <n v="11"/>
    <n v="1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1"/>
    <x v="0"/>
    <x v="70"/>
    <x v="10"/>
    <d v="2023-07-17T12:00:16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2"/>
    <x v="0"/>
    <x v="71"/>
    <x v="16"/>
    <d v="2023-07-17T12:00:58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2"/>
    <x v="0"/>
    <x v="71"/>
    <x v="19"/>
    <d v="2023-07-17T12:00:58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2"/>
    <x v="0"/>
    <x v="71"/>
    <x v="20"/>
    <d v="2023-07-17T12:00:58"/>
    <n v="105"/>
    <n v="105"/>
    <m/>
    <m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2"/>
    <x v="0"/>
    <x v="71"/>
    <x v="21"/>
    <d v="2023-07-17T12:00:58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2"/>
    <x v="0"/>
    <x v="71"/>
    <x v="83"/>
    <d v="2023-07-17T12:00:58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2"/>
    <x v="0"/>
    <x v="71"/>
    <x v="23"/>
    <d v="2023-07-17T12:00:5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2"/>
    <x v="0"/>
    <x v="71"/>
    <x v="9"/>
    <d v="2023-07-17T12:00:58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2"/>
    <x v="0"/>
    <x v="71"/>
    <x v="10"/>
    <d v="2023-07-17T12:00:58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89"/>
    <d v="2023-07-17T12:03:5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87"/>
    <d v="2023-07-17T12:03:54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10"/>
    <d v="2023-07-17T12:03:5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3"/>
    <d v="2023-07-17T12:03:54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26"/>
    <d v="2023-07-17T12:03:54"/>
    <n v="151"/>
    <m/>
    <n v="151"/>
    <m/>
    <n v="1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6"/>
    <d v="2023-07-17T12:03:54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9"/>
    <d v="2023-07-17T12:03:54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20"/>
    <d v="2023-07-17T12:03:54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"/>
    <d v="2023-07-17T12:03:5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2"/>
    <d v="2023-07-17T12:03:5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4"/>
    <d v="2023-07-17T12:03:54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24"/>
    <d v="2023-07-17T12:03:54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6"/>
    <d v="2023-07-17T12:03:54"/>
    <n v="222"/>
    <n v="0"/>
    <n v="2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9"/>
    <d v="2023-07-17T12:03:54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0"/>
    <d v="2023-07-17T12:03:54"/>
    <n v="67"/>
    <n v="0"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23"/>
    <x v="0"/>
    <x v="72"/>
    <x v="12"/>
    <d v="2023-07-17T12:03:54"/>
    <n v="10"/>
    <n v="2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31"/>
    <d v="2023-07-17T12:08:17"/>
    <n v="0"/>
    <m/>
    <m/>
    <n v="2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24"/>
    <d v="2023-07-17T12:08:17"/>
    <n v="0"/>
    <m/>
    <m/>
    <n v="2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32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34"/>
    <d v="2023-07-17T12:08:17"/>
    <n v="0"/>
    <m/>
    <m/>
    <n v="1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35"/>
    <d v="2023-07-17T12:08:17"/>
    <n v="0"/>
    <m/>
    <m/>
    <n v="2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38"/>
    <d v="2023-07-17T12:08:1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54"/>
    <d v="2023-07-17T12:08:1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92"/>
    <d v="2023-07-17T12:08:17"/>
    <n v="0"/>
    <m/>
    <m/>
    <n v="2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55"/>
    <d v="2023-07-17T12:08:17"/>
    <n v="0"/>
    <m/>
    <m/>
    <n v="1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56"/>
    <d v="2023-07-17T12:08:17"/>
    <n v="0"/>
    <m/>
    <m/>
    <n v="2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58"/>
    <d v="2023-07-17T12:08:17"/>
    <n v="0"/>
    <m/>
    <m/>
    <n v="2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59"/>
    <d v="2023-07-17T12:08:17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95"/>
    <d v="2023-07-17T12:08:17"/>
    <n v="0"/>
    <m/>
    <m/>
    <n v="1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27"/>
    <d v="2023-07-17T12:08:17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28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60"/>
    <d v="2023-07-17T12:08:17"/>
    <n v="0"/>
    <m/>
    <m/>
    <n v="1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98"/>
    <d v="2023-07-17T12:08:1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61"/>
    <d v="2023-07-17T12:08:17"/>
    <n v="0"/>
    <m/>
    <m/>
    <n v="2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62"/>
    <d v="2023-07-17T12:08:17"/>
    <n v="0"/>
    <m/>
    <m/>
    <n v="1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64"/>
    <d v="2023-07-17T12:08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68"/>
    <d v="2023-07-17T12:08:1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02"/>
    <d v="2023-07-17T12:08:17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36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70"/>
    <d v="2023-07-17T12:08:17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37"/>
    <d v="2023-07-17T12:08:1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72"/>
    <d v="2023-07-17T12:08:17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203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75"/>
    <d v="2023-07-17T12:08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77"/>
    <d v="2023-07-17T12:08:17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09"/>
    <d v="2023-07-17T12:08:17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10"/>
    <d v="2023-07-17T12:08:17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3"/>
    <d v="2023-07-17T12:08:17"/>
    <n v="131"/>
    <m/>
    <n v="131"/>
    <m/>
    <n v="131"/>
    <n v="13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26"/>
    <d v="2023-07-17T12:08:17"/>
    <n v="51"/>
    <m/>
    <n v="51"/>
    <m/>
    <n v="51"/>
    <n v="5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5"/>
    <d v="2023-07-17T12:08:1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6"/>
    <d v="2023-07-17T12:08:17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8"/>
    <d v="2023-07-17T12:08:17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9"/>
    <d v="2023-07-17T12:08:17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20"/>
    <d v="2023-07-17T12:08:17"/>
    <n v="169"/>
    <m/>
    <n v="169"/>
    <m/>
    <n v="1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44"/>
    <d v="2023-07-17T12:08:17"/>
    <n v="560"/>
    <m/>
    <n v="5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0"/>
    <d v="2023-07-17T12:08:17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"/>
    <d v="2023-07-17T12:08:1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2"/>
    <d v="2023-07-17T12:08:1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3"/>
    <d v="2023-07-17T12:08:17"/>
    <n v="83"/>
    <m/>
    <n v="83"/>
    <m/>
    <n v="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17"/>
    <d v="2023-07-17T12:08:1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18"/>
    <d v="2023-07-17T12:08:17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21"/>
    <d v="2023-07-17T12:08:1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22"/>
    <d v="2023-07-17T12:08:17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23"/>
    <d v="2023-07-17T12:08:1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24"/>
    <d v="2023-07-17T12:08:17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6"/>
    <d v="2023-07-17T12:08:17"/>
    <n v="182"/>
    <n v="0"/>
    <n v="1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7"/>
    <d v="2023-07-17T12:08:1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9"/>
    <d v="2023-07-17T12:08:17"/>
    <n v="113"/>
    <n v="0"/>
    <n v="1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47"/>
    <d v="2023-07-17T12:08:17"/>
    <n v="31"/>
    <n v="0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0"/>
    <d v="2023-07-17T12:08:17"/>
    <n v="58"/>
    <n v="0"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8"/>
    <x v="12"/>
    <x v="73"/>
    <x v="12"/>
    <d v="2023-07-17T12:08:17"/>
    <n v="11"/>
    <n v="5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200"/>
    <d v="2023-07-17T12:14:0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78"/>
    <d v="2023-07-17T12:14:01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79"/>
    <d v="2023-07-17T12:14:01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80"/>
    <d v="2023-07-17T12:14:01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16"/>
    <d v="2023-07-17T12:14:01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153"/>
    <d v="2023-07-17T12:14:0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20"/>
    <d v="2023-07-17T12:14:01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21"/>
    <d v="2023-07-17T12:14:01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23"/>
    <d v="2023-07-17T12:14:0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43"/>
    <d v="2023-07-17T12:14:0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44"/>
    <d v="2023-07-17T12:14:01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202"/>
    <d v="2023-07-17T12:14:0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5"/>
    <d v="2023-07-17T12:14:01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6"/>
    <d v="2023-07-17T12:14:01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84"/>
    <d v="2023-07-17T12:14:01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85"/>
    <d v="2023-07-17T12:14:01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8"/>
    <d v="2023-07-17T12:14:0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0"/>
    <x v="12"/>
    <x v="74"/>
    <x v="9"/>
    <d v="2023-07-17T12:14:01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29"/>
    <d v="2023-07-17T12:38:2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30"/>
    <d v="2023-07-17T12:38:25"/>
    <n v="0"/>
    <m/>
    <m/>
    <n v="3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30"/>
    <d v="2023-07-17T12:38:25"/>
    <n v="0"/>
    <m/>
    <m/>
    <n v="3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31"/>
    <d v="2023-07-17T12:38:25"/>
    <n v="0"/>
    <m/>
    <m/>
    <n v="2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24"/>
    <d v="2023-07-17T12:38:25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26"/>
    <d v="2023-07-17T12:38:25"/>
    <n v="0"/>
    <m/>
    <m/>
    <n v="3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34"/>
    <d v="2023-07-17T12:38:25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35"/>
    <d v="2023-07-17T12:38:25"/>
    <n v="0"/>
    <m/>
    <m/>
    <n v="4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37"/>
    <d v="2023-07-17T12:38:25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38"/>
    <d v="2023-07-17T12:38:25"/>
    <n v="0"/>
    <m/>
    <m/>
    <n v="3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52"/>
    <d v="2023-07-17T12:38:25"/>
    <n v="0"/>
    <m/>
    <m/>
    <n v="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54"/>
    <d v="2023-07-17T12:38:25"/>
    <n v="0"/>
    <m/>
    <m/>
    <n v="6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31"/>
    <d v="2023-07-17T12:38:25"/>
    <n v="0"/>
    <m/>
    <m/>
    <n v="6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92"/>
    <d v="2023-07-17T12:38:25"/>
    <n v="0"/>
    <m/>
    <m/>
    <n v="6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55"/>
    <d v="2023-07-17T12:38:25"/>
    <n v="0"/>
    <m/>
    <m/>
    <n v="4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94"/>
    <d v="2023-07-17T12:38:25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58"/>
    <d v="2023-07-17T12:38:25"/>
    <n v="0"/>
    <m/>
    <m/>
    <n v="6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59"/>
    <d v="2023-07-17T12:38:25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95"/>
    <d v="2023-07-17T12:38:25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27"/>
    <d v="2023-07-17T12:38:25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98"/>
    <d v="2023-07-17T12:38:25"/>
    <n v="0"/>
    <m/>
    <m/>
    <n v="6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61"/>
    <d v="2023-07-17T12:38:25"/>
    <n v="0"/>
    <m/>
    <m/>
    <n v="4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62"/>
    <d v="2023-07-17T12:38:25"/>
    <n v="0"/>
    <m/>
    <m/>
    <n v="1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64"/>
    <d v="2023-07-17T12:38:2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41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32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02"/>
    <d v="2023-07-17T12:38:25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71"/>
    <d v="2023-07-17T12:38:25"/>
    <n v="0"/>
    <m/>
    <m/>
    <n v="1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03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04"/>
    <d v="2023-07-17T12:38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72"/>
    <d v="2023-07-17T12:38:25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73"/>
    <d v="2023-07-17T12:38:25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74"/>
    <d v="2023-07-17T12:38:2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75"/>
    <d v="2023-07-17T12:38:2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67"/>
    <d v="2023-07-17T12:38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73"/>
    <d v="2023-07-17T12:38:2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77"/>
    <d v="2023-07-17T12:38:25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09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10"/>
    <d v="2023-07-17T12:38:25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3"/>
    <d v="2023-07-17T12:38:25"/>
    <n v="218"/>
    <m/>
    <n v="218"/>
    <m/>
    <n v="2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34"/>
    <d v="2023-07-17T12:38:2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5"/>
    <d v="2023-07-17T12:38:2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204"/>
    <d v="2023-07-17T12:38:25"/>
    <n v="7"/>
    <m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205"/>
    <d v="2023-07-17T12:38:25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206"/>
    <d v="2023-07-17T12:38:25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6"/>
    <d v="2023-07-17T12:38:25"/>
    <n v="186"/>
    <m/>
    <n v="186"/>
    <m/>
    <n v="1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8"/>
    <d v="2023-07-17T12:38:2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9"/>
    <d v="2023-07-17T12:38:25"/>
    <n v="144"/>
    <m/>
    <n v="144"/>
    <m/>
    <n v="1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49"/>
    <d v="2023-07-17T12:38:2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20"/>
    <d v="2023-07-17T12:38:25"/>
    <n v="141"/>
    <m/>
    <n v="141"/>
    <m/>
    <n v="1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43"/>
    <d v="2023-07-17T12:38:25"/>
    <n v="102"/>
    <m/>
    <n v="102"/>
    <m/>
    <n v="10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44"/>
    <d v="2023-07-17T12:38:25"/>
    <n v="0"/>
    <m/>
    <m/>
    <n v="21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0"/>
    <d v="2023-07-17T12:38:2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"/>
    <d v="2023-07-17T12:38:2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2"/>
    <d v="2023-07-17T12:38:2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3"/>
    <d v="2023-07-17T12:38:25"/>
    <n v="45"/>
    <m/>
    <n v="45"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17"/>
    <d v="2023-07-17T12:38:2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18"/>
    <d v="2023-07-17T12:38:25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19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21"/>
    <d v="2023-07-17T12:38:2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22"/>
    <d v="2023-07-17T12:38:2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5"/>
    <d v="2023-07-17T12:38:2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24"/>
    <d v="2023-07-17T12:38:25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6"/>
    <d v="2023-07-17T12:38:25"/>
    <n v="218"/>
    <n v="0"/>
    <n v="2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7"/>
    <d v="2023-07-17T12:38:25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84"/>
    <d v="2023-07-17T12:38:25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85"/>
    <d v="2023-07-17T12:38:25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8"/>
    <d v="2023-07-17T12:38:25"/>
    <n v="102"/>
    <n v="0"/>
    <n v="1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9"/>
    <d v="2023-07-17T12:38:25"/>
    <n v="186"/>
    <n v="0"/>
    <n v="1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47"/>
    <d v="2023-07-17T12:38:2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0"/>
    <d v="2023-07-17T12:38:25"/>
    <n v="144"/>
    <n v="0"/>
    <n v="1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2"/>
    <d v="2023-07-17T12:38:25"/>
    <n v="7"/>
    <n v="2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0"/>
    <x v="4"/>
    <x v="75"/>
    <x v="129"/>
    <d v="2023-07-17T12:38:25"/>
    <n v="40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73"/>
    <d v="2023-07-17T12:40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10"/>
    <d v="2023-07-17T12:40:07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3"/>
    <d v="2023-07-17T12:40:07"/>
    <n v="222"/>
    <m/>
    <n v="222"/>
    <m/>
    <n v="2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26"/>
    <d v="2023-07-17T12:40:07"/>
    <n v="256"/>
    <m/>
    <n v="256"/>
    <m/>
    <n v="2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78"/>
    <d v="2023-07-17T12:40:07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207"/>
    <d v="2023-07-17T12:40:07"/>
    <n v="20"/>
    <n v="0"/>
    <n v="20"/>
    <n v="20"/>
    <m/>
    <n v="2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6"/>
    <d v="2023-07-17T12:40:07"/>
    <n v="277"/>
    <m/>
    <n v="277"/>
    <m/>
    <n v="2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8"/>
    <d v="2023-07-17T12:40:07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9"/>
    <d v="2023-07-17T12:40:07"/>
    <n v="101"/>
    <m/>
    <n v="101"/>
    <m/>
    <n v="1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49"/>
    <d v="2023-07-17T12:40:0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20"/>
    <d v="2023-07-17T12:40:07"/>
    <n v="294"/>
    <m/>
    <n v="294"/>
    <m/>
    <n v="2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43"/>
    <d v="2023-07-17T12:40:07"/>
    <n v="39"/>
    <m/>
    <n v="39"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"/>
    <d v="2023-07-17T12:40:07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2"/>
    <d v="2023-07-17T12:40:0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3"/>
    <d v="2023-07-17T12:40:07"/>
    <n v="52"/>
    <n v="0"/>
    <n v="52"/>
    <n v="0"/>
    <n v="5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24"/>
    <d v="2023-07-17T12:40:07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6"/>
    <d v="2023-07-17T12:40:07"/>
    <n v="497"/>
    <n v="0"/>
    <n v="4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84"/>
    <d v="2023-07-17T12:40:07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85"/>
    <d v="2023-07-17T12:40:07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8"/>
    <d v="2023-07-17T12:40:07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9"/>
    <d v="2023-07-17T12:40:07"/>
    <n v="277"/>
    <n v="0"/>
    <n v="2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47"/>
    <d v="2023-07-17T12:40:07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1"/>
    <x v="4"/>
    <x v="76"/>
    <x v="10"/>
    <d v="2023-07-17T12:40:07"/>
    <n v="101"/>
    <n v="0"/>
    <n v="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29"/>
    <d v="2023-07-17T12:40:5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208"/>
    <d v="2023-07-17T12:40:56"/>
    <n v="0"/>
    <m/>
    <m/>
    <n v="1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30"/>
    <d v="2023-07-17T12:40:56"/>
    <n v="0"/>
    <m/>
    <m/>
    <n v="1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31"/>
    <d v="2023-07-17T12:40:56"/>
    <n v="0"/>
    <m/>
    <m/>
    <n v="2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32"/>
    <d v="2023-07-17T12:40:5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34"/>
    <d v="2023-07-17T12:40:56"/>
    <n v="0"/>
    <m/>
    <m/>
    <n v="1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38"/>
    <d v="2023-07-17T12:40:56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90"/>
    <d v="2023-07-17T12:40:56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54"/>
    <d v="2023-07-17T12:40:56"/>
    <n v="0"/>
    <m/>
    <m/>
    <n v="5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92"/>
    <d v="2023-07-17T12:40:56"/>
    <n v="0"/>
    <m/>
    <m/>
    <n v="4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55"/>
    <d v="2023-07-17T12:40:56"/>
    <n v="0"/>
    <m/>
    <m/>
    <n v="2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56"/>
    <d v="2023-07-17T12:40:56"/>
    <n v="0"/>
    <m/>
    <m/>
    <n v="5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94"/>
    <d v="2023-07-17T12:40:56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58"/>
    <d v="2023-07-17T12:40:56"/>
    <n v="0"/>
    <m/>
    <m/>
    <n v="6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59"/>
    <d v="2023-07-17T12:40:56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98"/>
    <d v="2023-07-17T12:40:56"/>
    <n v="0"/>
    <m/>
    <m/>
    <n v="5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64"/>
    <d v="2023-07-17T12:40:5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42"/>
    <d v="2023-07-17T12:40:5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32"/>
    <d v="2023-07-17T12:40:5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02"/>
    <d v="2023-07-17T12:40:56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71"/>
    <d v="2023-07-17T12:40:56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03"/>
    <d v="2023-07-17T12:40:5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04"/>
    <d v="2023-07-17T12:40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67"/>
    <d v="2023-07-17T12:40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3"/>
    <d v="2023-07-17T12:40:56"/>
    <n v="205"/>
    <m/>
    <n v="205"/>
    <m/>
    <n v="2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5"/>
    <d v="2023-07-17T12:40:56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209"/>
    <d v="2023-07-17T12:40:5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210"/>
    <d v="2023-07-17T12:40:56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211"/>
    <d v="2023-07-17T12:40:56"/>
    <n v="10"/>
    <m/>
    <n v="10"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206"/>
    <d v="2023-07-17T12:40:56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6"/>
    <d v="2023-07-17T12:40:56"/>
    <n v="175"/>
    <m/>
    <n v="175"/>
    <m/>
    <n v="1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7"/>
    <d v="2023-07-17T12:40:56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8"/>
    <d v="2023-07-17T12:40:56"/>
    <n v="159"/>
    <m/>
    <n v="159"/>
    <m/>
    <n v="1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9"/>
    <d v="2023-07-17T12:40:56"/>
    <n v="409"/>
    <m/>
    <n v="409"/>
    <m/>
    <n v="40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20"/>
    <d v="2023-07-17T12:40:56"/>
    <n v="202"/>
    <m/>
    <n v="202"/>
    <m/>
    <n v="20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23"/>
    <d v="2023-07-17T12:40:5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43"/>
    <d v="2023-07-17T12:40:56"/>
    <n v="89"/>
    <m/>
    <n v="89"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44"/>
    <d v="2023-07-17T12:40:56"/>
    <n v="747"/>
    <m/>
    <n v="7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0"/>
    <d v="2023-07-17T12:40:56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"/>
    <d v="2023-07-17T12:40:5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2"/>
    <d v="2023-07-17T12:40:5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19"/>
    <d v="2023-07-17T12:40:56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6"/>
    <d v="2023-07-17T12:40:56"/>
    <n v="205"/>
    <n v="0"/>
    <n v="2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7"/>
    <d v="2023-07-17T12:40:56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84"/>
    <d v="2023-07-17T12:40:56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85"/>
    <d v="2023-07-17T12:40:56"/>
    <n v="20"/>
    <n v="2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8"/>
    <d v="2023-07-17T12:40:56"/>
    <n v="89"/>
    <n v="0"/>
    <n v="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9"/>
    <d v="2023-07-17T12:40:56"/>
    <n v="175"/>
    <n v="0"/>
    <n v="1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47"/>
    <d v="2023-07-17T12:40:56"/>
    <n v="159"/>
    <n v="0"/>
    <n v="1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0"/>
    <d v="2023-07-17T12:40:56"/>
    <n v="409"/>
    <n v="0"/>
    <n v="4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58"/>
    <d v="2023-07-17T12:40:5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2"/>
    <d v="2023-07-17T12:40:56"/>
    <n v="81"/>
    <n v="5"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2"/>
    <x v="4"/>
    <x v="77"/>
    <x v="129"/>
    <d v="2023-07-17T12:40:56"/>
    <n v="1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9"/>
    <d v="2023-07-17T12:41:4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30"/>
    <d v="2023-07-17T12:41:49"/>
    <n v="0"/>
    <m/>
    <m/>
    <n v="3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30"/>
    <d v="2023-07-17T12:41:49"/>
    <n v="0"/>
    <m/>
    <m/>
    <n v="3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31"/>
    <d v="2023-07-17T12:41:49"/>
    <n v="0"/>
    <m/>
    <m/>
    <n v="2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4"/>
    <d v="2023-07-17T12:41:49"/>
    <n v="0"/>
    <m/>
    <m/>
    <n v="3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32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6"/>
    <d v="2023-07-17T12:41:49"/>
    <n v="0"/>
    <m/>
    <m/>
    <n v="6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34"/>
    <d v="2023-07-17T12:41:49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35"/>
    <d v="2023-07-17T12:41:49"/>
    <n v="0"/>
    <m/>
    <m/>
    <n v="5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91"/>
    <d v="2023-07-17T12:41:49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37"/>
    <d v="2023-07-17T12:41:4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38"/>
    <d v="2023-07-17T12:41:49"/>
    <n v="0"/>
    <m/>
    <m/>
    <n v="1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52"/>
    <d v="2023-07-17T12:41:49"/>
    <n v="0"/>
    <m/>
    <m/>
    <n v="1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54"/>
    <d v="2023-07-17T12:41:49"/>
    <n v="0"/>
    <m/>
    <m/>
    <n v="6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31"/>
    <d v="2023-07-17T12:41:49"/>
    <n v="0"/>
    <m/>
    <m/>
    <n v="6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92"/>
    <d v="2023-07-17T12:41:49"/>
    <n v="0"/>
    <m/>
    <m/>
    <n v="5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55"/>
    <d v="2023-07-17T12:41:49"/>
    <n v="0"/>
    <m/>
    <m/>
    <n v="8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94"/>
    <d v="2023-07-17T12:41:49"/>
    <n v="0"/>
    <m/>
    <m/>
    <n v="1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58"/>
    <d v="2023-07-17T12:41:49"/>
    <n v="0"/>
    <m/>
    <m/>
    <n v="6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59"/>
    <d v="2023-07-17T12:41:49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95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7"/>
    <d v="2023-07-17T12:41:4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60"/>
    <d v="2023-07-17T12:41:49"/>
    <n v="0"/>
    <m/>
    <m/>
    <n v="3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98"/>
    <d v="2023-07-17T12:41:49"/>
    <n v="0"/>
    <m/>
    <m/>
    <n v="6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61"/>
    <d v="2023-07-17T12:41:49"/>
    <n v="0"/>
    <m/>
    <m/>
    <n v="4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12"/>
    <d v="2023-07-17T12:41:49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64"/>
    <d v="2023-07-17T12:41:4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66"/>
    <d v="2023-07-17T12:41:4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32"/>
    <d v="2023-07-17T12:41:4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02"/>
    <d v="2023-07-17T12:41:49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71"/>
    <d v="2023-07-17T12:41:49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03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72"/>
    <d v="2023-07-17T12:41:49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75"/>
    <d v="2023-07-17T12:41:4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67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73"/>
    <d v="2023-07-17T12:41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77"/>
    <d v="2023-07-17T12:41:49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09"/>
    <d v="2023-07-17T12:41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3"/>
    <d v="2023-07-17T12:41:49"/>
    <n v="76"/>
    <m/>
    <n v="76"/>
    <m/>
    <n v="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5"/>
    <d v="2023-07-17T12:41:4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6"/>
    <d v="2023-07-17T12:41:49"/>
    <n v="258"/>
    <m/>
    <n v="258"/>
    <m/>
    <n v="2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9"/>
    <d v="2023-07-17T12:41:49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0"/>
    <d v="2023-07-17T12:41:49"/>
    <n v="217"/>
    <m/>
    <n v="217"/>
    <m/>
    <n v="2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3"/>
    <d v="2023-07-17T12:41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43"/>
    <d v="2023-07-17T12:41:49"/>
    <n v="120"/>
    <m/>
    <n v="120"/>
    <m/>
    <n v="1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44"/>
    <d v="2023-07-17T12:41:49"/>
    <n v="7612"/>
    <m/>
    <n v="76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0"/>
    <d v="2023-07-17T12:41:49"/>
    <n v="363"/>
    <m/>
    <n v="3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"/>
    <d v="2023-07-17T12:41:49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"/>
    <d v="2023-07-17T12:41:4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3"/>
    <d v="2023-07-17T12:41:49"/>
    <n v="80"/>
    <m/>
    <n v="80"/>
    <m/>
    <n v="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13"/>
    <d v="2023-07-17T12:41:49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14"/>
    <d v="2023-07-17T12:41:49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15"/>
    <d v="2023-07-17T12:41:4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216"/>
    <d v="2023-07-17T12:41:4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6"/>
    <d v="2023-07-17T12:41:49"/>
    <n v="76"/>
    <n v="0"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7"/>
    <d v="2023-07-17T12:41:4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8"/>
    <d v="2023-07-17T12:41:49"/>
    <n v="120"/>
    <n v="0"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9"/>
    <d v="2023-07-17T12:41:49"/>
    <n v="258"/>
    <n v="0"/>
    <n v="2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0"/>
    <d v="2023-07-17T12:41:49"/>
    <n v="34"/>
    <n v="0"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3"/>
    <x v="4"/>
    <x v="78"/>
    <x v="129"/>
    <d v="2023-07-17T12:41:49"/>
    <n v="2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30"/>
    <d v="2023-07-17T12:42:25"/>
    <n v="0"/>
    <m/>
    <m/>
    <n v="4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30"/>
    <d v="2023-07-17T12:42:25"/>
    <n v="0"/>
    <m/>
    <m/>
    <n v="4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31"/>
    <d v="2023-07-17T12:42:25"/>
    <n v="0"/>
    <m/>
    <m/>
    <n v="2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24"/>
    <d v="2023-07-17T12:42:25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32"/>
    <d v="2023-07-17T12:42:2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35"/>
    <d v="2023-07-17T12:42:25"/>
    <n v="0"/>
    <m/>
    <m/>
    <n v="4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37"/>
    <d v="2023-07-17T12:42:2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38"/>
    <d v="2023-07-17T12:42:2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52"/>
    <d v="2023-07-17T12:42:25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54"/>
    <d v="2023-07-17T12:42:25"/>
    <n v="0"/>
    <m/>
    <m/>
    <n v="5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31"/>
    <d v="2023-07-17T12:42:25"/>
    <n v="0"/>
    <m/>
    <m/>
    <n v="5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92"/>
    <d v="2023-07-17T12:42:25"/>
    <n v="0"/>
    <m/>
    <m/>
    <n v="4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55"/>
    <d v="2023-07-17T12:42:25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94"/>
    <d v="2023-07-17T12:42:25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58"/>
    <d v="2023-07-17T12:42:25"/>
    <n v="0"/>
    <m/>
    <m/>
    <n v="5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59"/>
    <d v="2023-07-17T12:42:2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97"/>
    <d v="2023-07-17T12:42:25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98"/>
    <d v="2023-07-17T12:42:25"/>
    <n v="0"/>
    <m/>
    <m/>
    <n v="5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61"/>
    <d v="2023-07-17T12:42:25"/>
    <n v="0"/>
    <m/>
    <m/>
    <n v="3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62"/>
    <d v="2023-07-17T12:42:25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64"/>
    <d v="2023-07-17T12:42:2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32"/>
    <d v="2023-07-17T12:42:2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02"/>
    <d v="2023-07-17T12:42:25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71"/>
    <d v="2023-07-17T12:42:25"/>
    <n v="0"/>
    <m/>
    <m/>
    <n v="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03"/>
    <d v="2023-07-17T12:42:2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04"/>
    <d v="2023-07-17T12:42:2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73"/>
    <d v="2023-07-17T12:42:2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38"/>
    <d v="2023-07-17T12:42:2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67"/>
    <d v="2023-07-17T12:42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73"/>
    <d v="2023-07-17T12:42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77"/>
    <d v="2023-07-17T12:42:25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3"/>
    <d v="2023-07-17T12:42:25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78"/>
    <d v="2023-07-17T12:42:25"/>
    <n v="152"/>
    <m/>
    <n v="152"/>
    <m/>
    <n v="1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4"/>
    <d v="2023-07-17T12:42:2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5"/>
    <d v="2023-07-17T12:42:2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6"/>
    <d v="2023-07-17T12:42:25"/>
    <n v="140"/>
    <m/>
    <n v="140"/>
    <m/>
    <n v="1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9"/>
    <d v="2023-07-17T12:42:25"/>
    <n v="140"/>
    <m/>
    <n v="140"/>
    <m/>
    <n v="1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20"/>
    <d v="2023-07-17T12:42:25"/>
    <n v="294"/>
    <m/>
    <n v="294"/>
    <m/>
    <n v="2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23"/>
    <d v="2023-07-17T12:42:2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43"/>
    <d v="2023-07-17T12:42:25"/>
    <n v="143"/>
    <m/>
    <n v="143"/>
    <m/>
    <n v="1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44"/>
    <d v="2023-07-17T12:42:25"/>
    <n v="772"/>
    <m/>
    <n v="772"/>
    <n v="7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0"/>
    <d v="2023-07-17T12:42:25"/>
    <n v="26"/>
    <m/>
    <n v="26"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"/>
    <d v="2023-07-17T12:42:2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2"/>
    <d v="2023-07-17T12:42:2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3"/>
    <d v="2023-07-17T12:42:25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18"/>
    <d v="2023-07-17T12:42:25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19"/>
    <d v="2023-07-17T12:42:25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20"/>
    <d v="2023-07-17T12:42:2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22"/>
    <d v="2023-07-17T12:42:2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6"/>
    <d v="2023-07-17T12:42:25"/>
    <n v="209"/>
    <n v="0"/>
    <n v="2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25"/>
    <d v="2023-07-17T12:42:2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7"/>
    <d v="2023-07-17T12:42:2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8"/>
    <d v="2023-07-17T12:42:25"/>
    <n v="143"/>
    <n v="0"/>
    <n v="1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9"/>
    <d v="2023-07-17T12:42:25"/>
    <n v="140"/>
    <n v="0"/>
    <n v="1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0"/>
    <d v="2023-07-17T12:42:25"/>
    <n v="140"/>
    <n v="0"/>
    <n v="1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9"/>
    <x v="4"/>
    <x v="79"/>
    <x v="129"/>
    <d v="2023-07-17T12:42:25"/>
    <n v="12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29"/>
    <d v="2023-07-17T12:43:15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30"/>
    <d v="2023-07-17T12:43:15"/>
    <n v="0"/>
    <m/>
    <m/>
    <n v="4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30"/>
    <d v="2023-07-17T12:43:15"/>
    <n v="0"/>
    <m/>
    <m/>
    <n v="4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31"/>
    <d v="2023-07-17T12:43:15"/>
    <n v="0"/>
    <m/>
    <m/>
    <n v="2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24"/>
    <d v="2023-07-17T12:43:15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34"/>
    <d v="2023-07-17T12:43:15"/>
    <n v="0"/>
    <m/>
    <m/>
    <n v="2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35"/>
    <d v="2023-07-17T12:43:15"/>
    <n v="0"/>
    <m/>
    <m/>
    <n v="4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51"/>
    <d v="2023-07-17T12:43:1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38"/>
    <d v="2023-07-17T12:43:1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52"/>
    <d v="2023-07-17T12:43:15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54"/>
    <d v="2023-07-17T12:43:15"/>
    <n v="0"/>
    <m/>
    <m/>
    <n v="5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31"/>
    <d v="2023-07-17T12:43:15"/>
    <n v="0"/>
    <m/>
    <m/>
    <n v="5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92"/>
    <d v="2023-07-17T12:43:15"/>
    <n v="0"/>
    <m/>
    <m/>
    <n v="4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55"/>
    <d v="2023-07-17T12:43:15"/>
    <n v="0"/>
    <m/>
    <m/>
    <n v="3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94"/>
    <d v="2023-07-17T12:43:15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58"/>
    <d v="2023-07-17T12:43:15"/>
    <n v="0"/>
    <m/>
    <m/>
    <n v="5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59"/>
    <d v="2023-07-17T12:43:15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60"/>
    <d v="2023-07-17T12:43:15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98"/>
    <d v="2023-07-17T12:43:15"/>
    <n v="0"/>
    <m/>
    <m/>
    <n v="5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59"/>
    <d v="2023-07-17T12:43:1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61"/>
    <d v="2023-07-17T12:43:15"/>
    <n v="0"/>
    <m/>
    <m/>
    <n v="3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62"/>
    <d v="2023-07-17T12:43:15"/>
    <n v="0"/>
    <m/>
    <m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64"/>
    <d v="2023-07-17T12:43:15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32"/>
    <d v="2023-07-17T12:43:1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02"/>
    <d v="2023-07-17T12:43:15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71"/>
    <d v="2023-07-17T12:43:15"/>
    <n v="0"/>
    <m/>
    <m/>
    <n v="1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04"/>
    <d v="2023-07-17T12:43:1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37"/>
    <d v="2023-07-17T12:43:1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72"/>
    <d v="2023-07-17T12:43:15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74"/>
    <d v="2023-07-17T12:43:15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77"/>
    <d v="2023-07-17T12:43:15"/>
    <n v="76"/>
    <m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3"/>
    <d v="2023-07-17T12:43:15"/>
    <n v="180"/>
    <m/>
    <n v="180"/>
    <m/>
    <n v="1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5"/>
    <d v="2023-07-17T12:43:1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209"/>
    <d v="2023-07-17T12:43:15"/>
    <n v="2"/>
    <m/>
    <n v="2"/>
    <m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217"/>
    <d v="2023-07-17T12:43:15"/>
    <n v="11"/>
    <m/>
    <n v="11"/>
    <m/>
    <m/>
    <n v="1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205"/>
    <d v="2023-07-17T12:43:15"/>
    <n v="4"/>
    <m/>
    <n v="4"/>
    <m/>
    <m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206"/>
    <d v="2023-07-17T12:43:15"/>
    <n v="3"/>
    <m/>
    <n v="3"/>
    <m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6"/>
    <d v="2023-07-17T12:43:15"/>
    <n v="367"/>
    <m/>
    <n v="367"/>
    <m/>
    <n v="3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9"/>
    <d v="2023-07-17T12:43:15"/>
    <n v="105"/>
    <m/>
    <n v="105"/>
    <m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20"/>
    <d v="2023-07-17T12:43:15"/>
    <n v="381"/>
    <m/>
    <n v="381"/>
    <m/>
    <n v="3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23"/>
    <d v="2023-07-17T12:43:1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43"/>
    <d v="2023-07-17T12:43:15"/>
    <n v="61"/>
    <m/>
    <n v="61"/>
    <m/>
    <n v="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44"/>
    <d v="2023-07-17T12:43:15"/>
    <n v="740"/>
    <m/>
    <n v="740"/>
    <n v="7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0"/>
    <d v="2023-07-17T12:43:15"/>
    <n v="20"/>
    <m/>
    <n v="20"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"/>
    <d v="2023-07-17T12:43:1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2"/>
    <d v="2023-07-17T12:43:1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18"/>
    <d v="2023-07-17T12:43:15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19"/>
    <d v="2023-07-17T12:43:15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20"/>
    <d v="2023-07-17T12:43:15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22"/>
    <d v="2023-07-17T12:43:1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6"/>
    <d v="2023-07-17T12:43:15"/>
    <n v="180"/>
    <n v="0"/>
    <n v="1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7"/>
    <d v="2023-07-17T12:43:15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84"/>
    <d v="2023-07-17T12:43:15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85"/>
    <d v="2023-07-17T12:43:15"/>
    <n v="20"/>
    <n v="1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8"/>
    <d v="2023-07-17T12:43:15"/>
    <n v="61"/>
    <n v="0"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9"/>
    <d v="2023-07-17T12:43:15"/>
    <n v="367"/>
    <n v="0"/>
    <n v="3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0"/>
    <d v="2023-07-17T12:43:15"/>
    <n v="105"/>
    <n v="0"/>
    <n v="1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2"/>
    <d v="2023-07-17T12:43:15"/>
    <n v="19"/>
    <n v="3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5"/>
    <x v="4"/>
    <x v="80"/>
    <x v="129"/>
    <d v="2023-07-17T12:43:15"/>
    <n v="159"/>
    <n v="15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29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30"/>
    <d v="2023-07-17T12:43:58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30"/>
    <d v="2023-07-17T12:43:58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31"/>
    <d v="2023-07-17T12:43:58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24"/>
    <d v="2023-07-17T12:43:58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26"/>
    <d v="2023-07-17T12:43:58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34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35"/>
    <d v="2023-07-17T12:43:58"/>
    <n v="0"/>
    <m/>
    <m/>
    <n v="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90"/>
    <d v="2023-07-17T12:43:58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37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38"/>
    <d v="2023-07-17T12:43:58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52"/>
    <d v="2023-07-17T12:43:58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54"/>
    <d v="2023-07-17T12:43:58"/>
    <n v="0"/>
    <m/>
    <m/>
    <n v="1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31"/>
    <d v="2023-07-17T12:43:58"/>
    <n v="0"/>
    <m/>
    <m/>
    <n v="1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92"/>
    <d v="2023-07-17T12:43:58"/>
    <n v="0"/>
    <m/>
    <m/>
    <n v="1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55"/>
    <d v="2023-07-17T12:43:58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94"/>
    <d v="2023-07-17T12:43:58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58"/>
    <d v="2023-07-17T12:43:58"/>
    <n v="0"/>
    <m/>
    <m/>
    <n v="1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59"/>
    <d v="2023-07-17T12:43:5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95"/>
    <d v="2023-07-17T12:43:5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27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97"/>
    <d v="2023-07-17T12:43:58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98"/>
    <d v="2023-07-17T12:43:58"/>
    <n v="0"/>
    <m/>
    <m/>
    <n v="1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61"/>
    <d v="2023-07-17T12:43:58"/>
    <n v="0"/>
    <m/>
    <m/>
    <n v="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62"/>
    <d v="2023-07-17T12:43:5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55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02"/>
    <d v="2023-07-17T12:43:5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71"/>
    <d v="2023-07-17T12:43:58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03"/>
    <d v="2023-07-17T12:43:5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04"/>
    <d v="2023-07-17T12:43:5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72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218"/>
    <d v="2023-07-17T12:43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3"/>
    <d v="2023-07-17T12:43:5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78"/>
    <d v="2023-07-17T12:43:58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6"/>
    <d v="2023-07-17T12:43:58"/>
    <n v="59"/>
    <m/>
    <n v="59"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8"/>
    <d v="2023-07-17T12:43:58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9"/>
    <d v="2023-07-17T12:43:58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53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82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20"/>
    <d v="2023-07-17T12:43:58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21"/>
    <d v="2023-07-17T12:43:5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23"/>
    <d v="2023-07-17T12:43:5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44"/>
    <d v="2023-07-17T12:43:58"/>
    <n v="171"/>
    <m/>
    <n v="1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0"/>
    <d v="2023-07-17T12:43:58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3"/>
    <d v="2023-07-17T12:43:58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6"/>
    <d v="2023-07-17T12:43:58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9"/>
    <d v="2023-07-17T12:43:58"/>
    <n v="59"/>
    <n v="0"/>
    <n v="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47"/>
    <d v="2023-07-17T12:43:58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0"/>
    <d v="2023-07-17T12:43:58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0"/>
    <x v="4"/>
    <x v="81"/>
    <x v="12"/>
    <d v="2023-07-17T12:43:5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30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30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31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24"/>
    <d v="2023-07-17T12:44:44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26"/>
    <d v="2023-07-17T12:44:4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34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35"/>
    <d v="2023-07-17T12:44:44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90"/>
    <d v="2023-07-17T12:44:4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37"/>
    <d v="2023-07-17T12:4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38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52"/>
    <d v="2023-07-17T12:44:4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54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31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92"/>
    <d v="2023-07-17T12:44:4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55"/>
    <d v="2023-07-17T12:44:4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94"/>
    <d v="2023-07-17T12:44:4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58"/>
    <d v="2023-07-17T12:44:44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59"/>
    <d v="2023-07-17T12:44:4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95"/>
    <d v="2023-07-17T12:44:4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27"/>
    <d v="2023-07-17T12:44:4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97"/>
    <d v="2023-07-17T12:44:4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98"/>
    <d v="2023-07-17T12:44:44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61"/>
    <d v="2023-07-17T12:44:44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62"/>
    <d v="2023-07-17T12:44:4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55"/>
    <d v="2023-07-17T12:4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32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02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71"/>
    <d v="2023-07-17T12:44:4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72"/>
    <d v="2023-07-17T12:44:4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75"/>
    <d v="2023-07-17T12:4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3"/>
    <d v="2023-07-17T12:44:4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26"/>
    <d v="2023-07-17T12:44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6"/>
    <d v="2023-07-17T12:44:44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8"/>
    <d v="2023-07-17T12:44:44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9"/>
    <d v="2023-07-17T12:44:44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20"/>
    <d v="2023-07-17T12:44:44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23"/>
    <d v="2023-07-17T12:44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44"/>
    <d v="2023-07-17T12:44:44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0"/>
    <d v="2023-07-17T12:44:4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3"/>
    <d v="2023-07-17T12:44:44"/>
    <n v="12"/>
    <m/>
    <n v="12"/>
    <m/>
    <n v="1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6"/>
    <d v="2023-07-17T12:44:44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9"/>
    <d v="2023-07-17T12:44:44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47"/>
    <d v="2023-07-17T12:44:44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1"/>
    <x v="4"/>
    <x v="82"/>
    <x v="10"/>
    <d v="2023-07-17T12:44:44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29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30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30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31"/>
    <d v="2023-07-17T12:45:2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24"/>
    <d v="2023-07-17T12:45:27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32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26"/>
    <d v="2023-07-17T12:45:27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34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88"/>
    <d v="2023-07-17T12:45:2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35"/>
    <d v="2023-07-17T12:45:27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90"/>
    <d v="2023-07-17T12:45:27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37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38"/>
    <d v="2023-07-17T12:45:2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52"/>
    <d v="2023-07-17T12:45:2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54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31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92"/>
    <d v="2023-07-17T12:45:27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55"/>
    <d v="2023-07-17T12:45:27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94"/>
    <d v="2023-07-17T12:45:2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58"/>
    <d v="2023-07-17T12:45:27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59"/>
    <d v="2023-07-17T12:45:2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97"/>
    <d v="2023-07-17T12:45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98"/>
    <d v="2023-07-17T12:45:27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61"/>
    <d v="2023-07-17T12:45:27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62"/>
    <d v="2023-07-17T12:45:27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55"/>
    <d v="2023-07-17T12:45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32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02"/>
    <d v="2023-07-17T12:45:2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71"/>
    <d v="2023-07-17T12:45:2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72"/>
    <d v="2023-07-17T12:45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3"/>
    <d v="2023-07-17T12:45:27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5"/>
    <d v="2023-07-17T12:45:2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6"/>
    <d v="2023-07-17T12:45:27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8"/>
    <d v="2023-07-17T12:45:27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9"/>
    <d v="2023-07-17T12:45:27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20"/>
    <d v="2023-07-17T12:45:27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23"/>
    <d v="2023-07-17T12:45:2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44"/>
    <d v="2023-07-17T12:45:27"/>
    <n v="65"/>
    <m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0"/>
    <d v="2023-07-17T12:45:2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46"/>
    <d v="2023-07-17T12:45:2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6"/>
    <d v="2023-07-17T12:45:27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7"/>
    <d v="2023-07-17T12:45:2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9"/>
    <d v="2023-07-17T12:45:27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47"/>
    <d v="2023-07-17T12:45:27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0"/>
    <d v="2023-07-17T12:45:27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2"/>
    <x v="4"/>
    <x v="7"/>
    <x v="12"/>
    <d v="2023-07-17T12:45:27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130"/>
    <d v="2023-07-17T12:46:42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30"/>
    <d v="2023-07-17T12:46:42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31"/>
    <d v="2023-07-17T12:46:4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24"/>
    <d v="2023-07-17T12:46:42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32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26"/>
    <d v="2023-07-17T12:46:42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34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35"/>
    <d v="2023-07-17T12:46:42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90"/>
    <d v="2023-07-17T12:46:42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37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38"/>
    <d v="2023-07-17T12:46:4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52"/>
    <d v="2023-07-17T12:46:4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54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131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92"/>
    <d v="2023-07-17T12:46:42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55"/>
    <d v="2023-07-17T12:46:42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94"/>
    <d v="2023-07-17T12:46:4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58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95"/>
    <d v="2023-07-17T12:46:4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97"/>
    <d v="2023-07-17T12:46:4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98"/>
    <d v="2023-07-17T12:46:42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61"/>
    <d v="2023-07-17T12:46:42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62"/>
    <d v="2023-07-17T12:46:4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155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71"/>
    <d v="2023-07-17T12:46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13"/>
    <d v="2023-07-17T12:46:4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78"/>
    <d v="2023-07-17T12:46:4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16"/>
    <d v="2023-07-17T12:46:42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19"/>
    <d v="2023-07-17T12:46:42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150"/>
    <d v="2023-07-17T12:46:42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20"/>
    <d v="2023-07-17T12:46:42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21"/>
    <d v="2023-07-17T12:46:4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23"/>
    <d v="2023-07-17T12:46:4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44"/>
    <d v="2023-07-17T12:46:42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0"/>
    <d v="2023-07-17T12:46:4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6"/>
    <d v="2023-07-17T12:46:42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9"/>
    <d v="2023-07-17T12:46:4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10"/>
    <d v="2023-07-17T12:46:42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9"/>
    <x v="4"/>
    <x v="83"/>
    <x v="12"/>
    <d v="2023-07-17T12:46:4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29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130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30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31"/>
    <d v="2023-07-17T12:47:32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24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34"/>
    <d v="2023-07-17T12:47:32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35"/>
    <d v="2023-07-17T12:47:32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90"/>
    <d v="2023-07-17T12:47:32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38"/>
    <d v="2023-07-17T12:47:32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52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54"/>
    <d v="2023-07-17T12:47:32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131"/>
    <d v="2023-07-17T12:47:32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92"/>
    <d v="2023-07-17T12:47:32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55"/>
    <d v="2023-07-17T12:47:32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94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58"/>
    <d v="2023-07-17T12:47:32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59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219"/>
    <d v="2023-07-17T12:47:3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95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97"/>
    <d v="2023-07-17T12:47:3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98"/>
    <d v="2023-07-17T12:47:32"/>
    <n v="0"/>
    <m/>
    <m/>
    <n v="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61"/>
    <d v="2023-07-17T12:47:32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62"/>
    <d v="2023-07-17T12:47:3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102"/>
    <d v="2023-07-17T12:47:3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71"/>
    <d v="2023-07-17T12:47:3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72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203"/>
    <d v="2023-07-17T12:47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16"/>
    <d v="2023-07-17T12:47:32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18"/>
    <d v="2023-07-17T12:47:3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19"/>
    <d v="2023-07-17T12:47:32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20"/>
    <d v="2023-07-17T12:47:32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22"/>
    <d v="2023-07-17T12:47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44"/>
    <d v="2023-07-17T12:47:32"/>
    <n v="119"/>
    <m/>
    <n v="1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3"/>
    <d v="2023-07-17T12:47:32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9"/>
    <d v="2023-07-17T12:47:32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47"/>
    <d v="2023-07-17T12:47:3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0"/>
    <x v="4"/>
    <x v="84"/>
    <x v="10"/>
    <d v="2023-07-17T12:47:32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29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130"/>
    <d v="2023-07-17T12:48:1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30"/>
    <d v="2023-07-17T12:48:1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31"/>
    <d v="2023-07-17T12:48:1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24"/>
    <d v="2023-07-17T12:48:19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32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34"/>
    <d v="2023-07-17T12:4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35"/>
    <d v="2023-07-17T12:48:19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38"/>
    <d v="2023-07-17T12:48:19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52"/>
    <d v="2023-07-17T12:48:1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54"/>
    <d v="2023-07-17T12:48:19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131"/>
    <d v="2023-07-17T12:48:19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92"/>
    <d v="2023-07-17T12:48:19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55"/>
    <d v="2023-07-17T12:48:19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94"/>
    <d v="2023-07-17T12:48:1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58"/>
    <d v="2023-07-17T12:48:19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97"/>
    <d v="2023-07-17T12:48:1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98"/>
    <d v="2023-07-17T12:48:19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61"/>
    <d v="2023-07-17T12:48:19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62"/>
    <d v="2023-07-17T12:48:1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67"/>
    <d v="2023-07-17T12:48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102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71"/>
    <d v="2023-07-17T12:48:1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72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218"/>
    <d v="2023-07-17T12:4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13"/>
    <d v="2023-07-17T12:48:19"/>
    <n v="0"/>
    <m/>
    <m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16"/>
    <d v="2023-07-17T12:48:19"/>
    <n v="0"/>
    <m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18"/>
    <d v="2023-07-17T12:48:19"/>
    <n v="0"/>
    <m/>
    <m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19"/>
    <d v="2023-07-17T12:48:19"/>
    <n v="0"/>
    <m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150"/>
    <d v="2023-07-17T12:48:19"/>
    <n v="0"/>
    <m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20"/>
    <d v="2023-07-17T12:48:19"/>
    <n v="0"/>
    <m/>
    <m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44"/>
    <d v="2023-07-17T12:48:19"/>
    <n v="0"/>
    <m/>
    <m/>
    <n v="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1"/>
    <x v="4"/>
    <x v="85"/>
    <x v="0"/>
    <d v="2023-07-17T12:48:1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130"/>
    <d v="2023-07-17T12:48:58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30"/>
    <d v="2023-07-17T12:48:58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31"/>
    <d v="2023-07-17T12:48:58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24"/>
    <d v="2023-07-17T12:48:58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220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221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37"/>
    <d v="2023-07-17T12:48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38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52"/>
    <d v="2023-07-17T12:48:5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54"/>
    <d v="2023-07-17T12:48:58"/>
    <n v="0"/>
    <m/>
    <m/>
    <n v="1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131"/>
    <d v="2023-07-17T12:48:58"/>
    <n v="0"/>
    <m/>
    <m/>
    <n v="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92"/>
    <d v="2023-07-17T12:48:58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55"/>
    <d v="2023-07-17T12:48:5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56"/>
    <d v="2023-07-17T12:48:58"/>
    <n v="0"/>
    <m/>
    <m/>
    <n v="3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58"/>
    <d v="2023-07-17T12:48:58"/>
    <n v="0"/>
    <m/>
    <m/>
    <n v="1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59"/>
    <d v="2023-07-17T12:48:5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60"/>
    <d v="2023-07-17T12:48:5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98"/>
    <d v="2023-07-17T12:48:58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154"/>
    <d v="2023-07-17T12:48:58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62"/>
    <d v="2023-07-17T12:48:58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67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222"/>
    <d v="2023-07-17T12:48:58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138"/>
    <d v="2023-07-17T12:48:5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223"/>
    <d v="2023-07-17T12:48:5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126"/>
    <d v="2023-07-17T12:48:58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16"/>
    <d v="2023-07-17T12:48:58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20"/>
    <d v="2023-07-17T12:48:58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44"/>
    <d v="2023-07-17T12:48:58"/>
    <n v="157"/>
    <m/>
    <n v="1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0"/>
    <d v="2023-07-17T12:48:58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3"/>
    <d v="2023-07-17T12:48:5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6"/>
    <d v="2023-07-17T12:48:58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702"/>
    <x v="4"/>
    <x v="86"/>
    <x v="9"/>
    <d v="2023-07-17T12:48:58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13"/>
    <d v="2023-07-17T12:49:51"/>
    <n v="8"/>
    <n v="8"/>
    <n v="0"/>
    <n v="0"/>
    <n v="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127"/>
    <d v="2023-07-17T12:49:51"/>
    <n v="3"/>
    <n v="3"/>
    <n v="0"/>
    <n v="3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196"/>
    <d v="2023-07-17T12:49:51"/>
    <n v="1"/>
    <n v="1"/>
    <n v="0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16"/>
    <d v="2023-07-17T12:49:51"/>
    <n v="7"/>
    <n v="7"/>
    <n v="0"/>
    <n v="0"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82"/>
    <d v="2023-07-17T12:49:51"/>
    <n v="1"/>
    <n v="1"/>
    <n v="0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20"/>
    <d v="2023-07-17T12:49:51"/>
    <n v="254"/>
    <n v="254"/>
    <n v="0"/>
    <n v="0"/>
    <n v="25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21"/>
    <d v="2023-07-17T12:49:51"/>
    <n v="8"/>
    <n v="8"/>
    <n v="0"/>
    <n v="0"/>
    <n v="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23"/>
    <d v="2023-07-17T12:49:51"/>
    <n v="1"/>
    <n v="1"/>
    <n v="0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111"/>
    <d v="2023-07-17T12:49:51"/>
    <n v="2"/>
    <n v="2"/>
    <n v="0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6"/>
    <d v="2023-07-17T12:49:51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84"/>
    <d v="2023-07-17T12:49:51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184"/>
    <d v="2023-07-17T12:49:5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9"/>
    <d v="2023-07-17T12:49:51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128"/>
    <d v="2023-07-17T12:49:51"/>
    <n v="186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1"/>
    <x v="4"/>
    <x v="87"/>
    <x v="144"/>
    <d v="2023-07-17T12:49:51"/>
    <n v="3"/>
    <n v="0"/>
    <n v="3"/>
    <n v="0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13"/>
    <d v="2023-07-17T12:50:34"/>
    <n v="29"/>
    <n v="29"/>
    <m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178"/>
    <d v="2023-07-17T12:50:3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127"/>
    <d v="2023-07-17T12:50:34"/>
    <n v="4"/>
    <n v="4"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16"/>
    <d v="2023-07-17T12:50:34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19"/>
    <d v="2023-07-17T12:50:3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153"/>
    <d v="2023-07-17T12:50:34"/>
    <n v="4"/>
    <n v="4"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82"/>
    <d v="2023-07-17T12:50:3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20"/>
    <d v="2023-07-17T12:50:34"/>
    <n v="394"/>
    <n v="394"/>
    <m/>
    <m/>
    <n v="3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21"/>
    <d v="2023-07-17T12:50:34"/>
    <n v="109"/>
    <n v="109"/>
    <m/>
    <m/>
    <n v="10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6"/>
    <d v="2023-07-17T12:50:34"/>
    <n v="29"/>
    <n v="2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125"/>
    <d v="2023-07-17T12:50:3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84"/>
    <d v="2023-07-17T12:50:34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184"/>
    <d v="2023-07-17T12:50:34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9"/>
    <d v="2023-07-17T12:50:34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2"/>
    <x v="4"/>
    <x v="88"/>
    <x v="10"/>
    <d v="2023-07-17T12:50:34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24"/>
    <d v="2023-07-17T12:51:5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39"/>
    <d v="2023-07-17T12:51:59"/>
    <n v="36"/>
    <n v="3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07"/>
    <d v="2023-07-17T12:51:59"/>
    <n v="141"/>
    <n v="14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0"/>
    <d v="2023-07-17T12:51:59"/>
    <n v="28"/>
    <n v="2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25"/>
    <d v="2023-07-17T12:51:59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1"/>
    <d v="2023-07-17T12:51:59"/>
    <n v="29"/>
    <n v="2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2"/>
    <d v="2023-07-17T12:51:59"/>
    <n v="51"/>
    <n v="5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3"/>
    <d v="2023-07-17T12:51:59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4"/>
    <d v="2023-07-17T12:51:59"/>
    <n v="14"/>
    <n v="1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5"/>
    <d v="2023-07-17T12:51:59"/>
    <n v="35"/>
    <n v="3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6"/>
    <d v="2023-07-17T12:51:59"/>
    <n v="21"/>
    <n v="2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7"/>
    <d v="2023-07-17T12:51:59"/>
    <n v="27"/>
    <n v="2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99"/>
    <d v="2023-07-17T12:51:59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8"/>
    <d v="2023-07-17T12:51:59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9"/>
    <d v="2023-07-17T12:51:59"/>
    <n v="255"/>
    <n v="25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70"/>
    <d v="2023-07-17T12:51:59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72"/>
    <d v="2023-07-17T12:51:5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73"/>
    <d v="2023-07-17T12:51:59"/>
    <n v="91"/>
    <n v="9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74"/>
    <d v="2023-07-17T12:51:59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3"/>
    <d v="2023-07-17T12:51:59"/>
    <n v="301"/>
    <n v="301"/>
    <m/>
    <m/>
    <n v="260"/>
    <n v="4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79"/>
    <d v="2023-07-17T12:51:59"/>
    <n v="738"/>
    <n v="738"/>
    <m/>
    <m/>
    <n v="7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77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4"/>
    <d v="2023-07-17T12:51:59"/>
    <n v="28"/>
    <n v="28"/>
    <m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78"/>
    <d v="2023-07-17T12:51:5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26"/>
    <d v="2023-07-17T12:51:59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27"/>
    <d v="2023-07-17T12:51:59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28"/>
    <d v="2023-07-17T12:51:59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29"/>
    <d v="2023-07-17T12:51:59"/>
    <n v="72"/>
    <n v="72"/>
    <m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27"/>
    <d v="2023-07-17T12:51:59"/>
    <n v="59"/>
    <n v="59"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05"/>
    <d v="2023-07-17T12:51:59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6"/>
    <d v="2023-07-17T12:51:59"/>
    <n v="75"/>
    <n v="75"/>
    <m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9"/>
    <d v="2023-07-17T12:51:59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50"/>
    <d v="2023-07-17T12:51:5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30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80"/>
    <d v="2023-07-17T12:51:59"/>
    <n v="1"/>
    <n v="1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82"/>
    <d v="2023-07-17T12:51:59"/>
    <n v="22"/>
    <n v="22"/>
    <m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0"/>
    <d v="2023-07-17T12:51:59"/>
    <n v="955"/>
    <n v="955"/>
    <m/>
    <m/>
    <n v="9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1"/>
    <d v="2023-07-17T12:51:59"/>
    <n v="893"/>
    <n v="893"/>
    <m/>
    <m/>
    <n v="8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83"/>
    <d v="2023-07-17T12:51:59"/>
    <n v="66"/>
    <n v="66"/>
    <m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2"/>
    <d v="2023-07-17T12:51:5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3"/>
    <d v="2023-07-17T12:51:59"/>
    <n v="31"/>
    <n v="31"/>
    <m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44"/>
    <d v="2023-07-17T12:51:59"/>
    <n v="152"/>
    <n v="15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3"/>
    <d v="2023-07-17T12:51:59"/>
    <n v="1845"/>
    <n v="1845"/>
    <m/>
    <m/>
    <n v="18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81"/>
    <d v="2023-07-17T12:51:59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01"/>
    <d v="2023-07-17T12:51:59"/>
    <n v="125"/>
    <n v="125"/>
    <m/>
    <m/>
    <n v="1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16"/>
    <d v="2023-07-17T12:51:59"/>
    <n v="763"/>
    <n v="76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5"/>
    <d v="2023-07-17T12:51:59"/>
    <n v="738"/>
    <n v="73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6"/>
    <d v="2023-07-17T12:51:59"/>
    <n v="301"/>
    <n v="30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83"/>
    <d v="2023-07-17T12:51:5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25"/>
    <d v="2023-07-17T12:51:59"/>
    <n v="30"/>
    <n v="3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231"/>
    <d v="2023-07-17T12:51:59"/>
    <n v="100"/>
    <n v="10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84"/>
    <d v="2023-07-17T12:51:59"/>
    <n v="62"/>
    <n v="6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84"/>
    <d v="2023-07-17T12:51:59"/>
    <n v="62"/>
    <n v="6"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9"/>
    <d v="2023-07-17T12:51:59"/>
    <n v="75"/>
    <n v="7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0"/>
    <d v="2023-07-17T12:51:59"/>
    <n v="13"/>
    <n v="1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28"/>
    <d v="2023-07-17T12:51:59"/>
    <n v="3485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19"/>
    <x v="4"/>
    <x v="89"/>
    <x v="144"/>
    <d v="2023-07-17T12:51:59"/>
    <n v="103"/>
    <n v="51"/>
    <n v="37"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13"/>
    <d v="2023-07-17T12:52:36"/>
    <n v="42"/>
    <n v="42"/>
    <m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80"/>
    <d v="2023-07-17T12:52:36"/>
    <n v="11"/>
    <n v="11"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205"/>
    <d v="2023-07-17T12:52:36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81"/>
    <d v="2023-07-17T12:52:36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16"/>
    <d v="2023-07-17T12:52:36"/>
    <n v="45"/>
    <n v="45"/>
    <m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19"/>
    <d v="2023-07-17T12:52:3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82"/>
    <d v="2023-07-17T12:52:36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20"/>
    <d v="2023-07-17T12:52:36"/>
    <n v="223"/>
    <n v="223"/>
    <m/>
    <m/>
    <n v="2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21"/>
    <d v="2023-07-17T12:52:36"/>
    <n v="78"/>
    <n v="78"/>
    <m/>
    <m/>
    <n v="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83"/>
    <d v="2023-07-17T12:52:3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23"/>
    <d v="2023-07-17T12:52:3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6"/>
    <d v="2023-07-17T12:52:36"/>
    <n v="42"/>
    <n v="4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84"/>
    <d v="2023-07-17T12:52:36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184"/>
    <d v="2023-07-17T12:52:36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9"/>
    <d v="2023-07-17T12:52:36"/>
    <n v="45"/>
    <n v="4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10"/>
    <d v="2023-07-17T12:52:36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128"/>
    <d v="2023-07-17T12:52:36"/>
    <n v="139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5"/>
    <x v="4"/>
    <x v="90"/>
    <x v="144"/>
    <d v="2023-07-17T12:52:36"/>
    <n v="2"/>
    <n v="0"/>
    <n v="2"/>
    <n v="0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39"/>
    <d v="2023-07-17T12:53:23"/>
    <n v="22"/>
    <n v="2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07"/>
    <d v="2023-07-17T12:53:23"/>
    <n v="273"/>
    <n v="27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0"/>
    <d v="2023-07-17T12:53:23"/>
    <n v="24"/>
    <n v="2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1"/>
    <d v="2023-07-17T12:53:23"/>
    <n v="42"/>
    <n v="4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2"/>
    <d v="2023-07-17T12:53:23"/>
    <n v="91"/>
    <n v="9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3"/>
    <d v="2023-07-17T12:53:23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4"/>
    <d v="2023-07-17T12:53:23"/>
    <n v="41"/>
    <n v="4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5"/>
    <d v="2023-07-17T12:53:23"/>
    <n v="55"/>
    <n v="5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6"/>
    <d v="2023-07-17T12:53:23"/>
    <n v="28"/>
    <n v="2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7"/>
    <d v="2023-07-17T12:53:23"/>
    <n v="44"/>
    <n v="4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99"/>
    <d v="2023-07-17T12:53:23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8"/>
    <d v="2023-07-17T12:53:23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9"/>
    <d v="2023-07-17T12:53:23"/>
    <n v="267"/>
    <n v="26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70"/>
    <d v="2023-07-17T12:53:23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71"/>
    <d v="2023-07-17T12:53:23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72"/>
    <d v="2023-07-17T12:53:23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73"/>
    <d v="2023-07-17T12:53:23"/>
    <n v="89"/>
    <n v="8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3"/>
    <d v="2023-07-17T12:53:23"/>
    <n v="316"/>
    <n v="316"/>
    <m/>
    <m/>
    <n v="3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79"/>
    <d v="2023-07-17T12:53:23"/>
    <n v="186"/>
    <n v="186"/>
    <m/>
    <m/>
    <n v="1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77"/>
    <d v="2023-07-17T12:53:23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4"/>
    <d v="2023-07-17T12:53:23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78"/>
    <d v="2023-07-17T12:53:23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227"/>
    <d v="2023-07-17T12:53:23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229"/>
    <d v="2023-07-17T12:53:23"/>
    <n v="56"/>
    <n v="56"/>
    <m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27"/>
    <d v="2023-07-17T12:53:23"/>
    <n v="43"/>
    <n v="43"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205"/>
    <d v="2023-07-17T12:53:23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6"/>
    <d v="2023-07-17T12:53:23"/>
    <n v="76"/>
    <n v="76"/>
    <m/>
    <m/>
    <n v="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9"/>
    <d v="2023-07-17T12:53:23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53"/>
    <d v="2023-07-17T12:53:23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80"/>
    <d v="2023-07-17T12:53:23"/>
    <n v="2"/>
    <n v="2"/>
    <m/>
    <n v="2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82"/>
    <d v="2023-07-17T12:53:23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20"/>
    <d v="2023-07-17T12:53:23"/>
    <n v="575"/>
    <n v="575"/>
    <m/>
    <m/>
    <n v="5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21"/>
    <d v="2023-07-17T12:53:23"/>
    <n v="572"/>
    <n v="572"/>
    <m/>
    <m/>
    <n v="5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83"/>
    <d v="2023-07-17T12:53:23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22"/>
    <d v="2023-07-17T12:53:2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23"/>
    <d v="2023-07-17T12:53:23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44"/>
    <d v="2023-07-17T12:53:23"/>
    <n v="138"/>
    <n v="13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3"/>
    <d v="2023-07-17T12:53:23"/>
    <n v="734"/>
    <n v="734"/>
    <m/>
    <m/>
    <n v="7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81"/>
    <d v="2023-07-17T12:53:23"/>
    <n v="21"/>
    <n v="21"/>
    <m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201"/>
    <d v="2023-07-17T12:53:23"/>
    <n v="117"/>
    <n v="117"/>
    <m/>
    <m/>
    <n v="1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16"/>
    <d v="2023-07-17T12:53:23"/>
    <n v="1006"/>
    <n v="100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5"/>
    <d v="2023-07-17T12:53:23"/>
    <n v="186"/>
    <n v="18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6"/>
    <d v="2023-07-17T12:53:23"/>
    <n v="316"/>
    <n v="31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83"/>
    <d v="2023-07-17T12:53:23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25"/>
    <d v="2023-07-17T12:53:23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231"/>
    <d v="2023-07-17T12:53:23"/>
    <n v="68"/>
    <n v="6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84"/>
    <d v="2023-07-17T12:53:23"/>
    <n v="46"/>
    <n v="4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84"/>
    <d v="2023-07-17T12:53:23"/>
    <n v="46"/>
    <n v="7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9"/>
    <d v="2023-07-17T12:53:23"/>
    <n v="76"/>
    <n v="7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0"/>
    <d v="2023-07-17T12:53:23"/>
    <n v="11"/>
    <n v="1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28"/>
    <d v="2023-07-17T12:53:23"/>
    <n v="2393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6"/>
    <x v="4"/>
    <x v="91"/>
    <x v="144"/>
    <d v="2023-07-17T12:53:23"/>
    <n v="104"/>
    <n v="67"/>
    <n v="21"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16"/>
    <d v="2023-07-17T12:54:12"/>
    <n v="31"/>
    <n v="31"/>
    <m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19"/>
    <d v="2023-07-17T12:54:1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82"/>
    <d v="2023-07-17T12:54:1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20"/>
    <d v="2023-07-17T12:54:12"/>
    <n v="275"/>
    <n v="275"/>
    <m/>
    <m/>
    <n v="2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21"/>
    <d v="2023-07-17T12:54:12"/>
    <n v="64"/>
    <n v="64"/>
    <m/>
    <m/>
    <n v="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83"/>
    <d v="2023-07-17T12:54:12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23"/>
    <d v="2023-07-17T12:54:12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3"/>
    <d v="2023-07-17T12:54:12"/>
    <n v="413"/>
    <n v="413"/>
    <m/>
    <m/>
    <n v="4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9"/>
    <d v="2023-07-17T12:54:12"/>
    <n v="31"/>
    <n v="3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10"/>
    <d v="2023-07-17T12:54:12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105"/>
    <x v="4"/>
    <x v="92"/>
    <x v="128"/>
    <d v="2023-07-17T12:54:12"/>
    <n v="1476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29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130"/>
    <d v="2023-07-17T12:55:11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30"/>
    <d v="2023-07-17T12:55:11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31"/>
    <d v="2023-07-17T12:55:11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24"/>
    <d v="2023-07-17T12:55:1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26"/>
    <d v="2023-07-17T12:55:1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35"/>
    <d v="2023-07-17T12:55:11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90"/>
    <d v="2023-07-17T12:55:11"/>
    <n v="47"/>
    <m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37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38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52"/>
    <d v="2023-07-17T12:55:1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54"/>
    <d v="2023-07-17T12:55:11"/>
    <n v="0"/>
    <m/>
    <m/>
    <n v="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131"/>
    <d v="2023-07-17T12:55:11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92"/>
    <d v="2023-07-17T12:55:11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93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55"/>
    <d v="2023-07-17T12:55:11"/>
    <n v="0"/>
    <m/>
    <m/>
    <n v="1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94"/>
    <d v="2023-07-17T12:55:1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58"/>
    <d v="2023-07-17T12:55:11"/>
    <n v="0"/>
    <m/>
    <m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27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97"/>
    <d v="2023-07-17T12:55:1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98"/>
    <d v="2023-07-17T12:55:11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61"/>
    <d v="2023-07-17T12:55:1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62"/>
    <d v="2023-07-17T12:55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155"/>
    <d v="2023-07-17T12:55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102"/>
    <d v="2023-07-17T12:55:1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71"/>
    <d v="2023-07-17T12:55:1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104"/>
    <d v="2023-07-17T12:55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72"/>
    <d v="2023-07-17T12:55:1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138"/>
    <d v="2023-07-17T12:55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78"/>
    <d v="2023-07-17T12:55:11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16"/>
    <d v="2023-07-17T12:55:11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20"/>
    <d v="2023-07-17T12:55:11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44"/>
    <d v="2023-07-17T12:55:11"/>
    <n v="139"/>
    <m/>
    <n v="1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0"/>
    <d v="2023-07-17T12:55:1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111"/>
    <d v="2023-07-17T12:55:11"/>
    <n v="0"/>
    <m/>
    <m/>
    <m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46"/>
    <d v="2023-07-17T12:55:11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6"/>
    <d v="2023-07-17T12:55:11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9"/>
    <d v="2023-07-17T12:55:11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11"/>
    <d v="2023-07-17T12:55:11"/>
    <n v="180"/>
    <m/>
    <m/>
    <m/>
    <m/>
    <n v="116"/>
    <n v="64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02"/>
    <x v="4"/>
    <x v="93"/>
    <x v="12"/>
    <d v="2023-07-17T12:55:11"/>
    <n v="24"/>
    <n v="6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31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24"/>
    <d v="2023-07-17T14:59:2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34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35"/>
    <d v="2023-07-17T14:59:2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38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54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92"/>
    <d v="2023-07-17T14:59:2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55"/>
    <d v="2023-07-17T14:59:2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56"/>
    <d v="2023-07-17T14:59:2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58"/>
    <d v="2023-07-17T14:59:2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95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60"/>
    <d v="2023-07-17T14:59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61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62"/>
    <d v="2023-07-17T14:59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16"/>
    <d v="2023-07-17T14:59:2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20"/>
    <d v="2023-07-17T14:59:2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21"/>
    <d v="2023-07-17T14:59:2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83"/>
    <d v="2023-07-17T14:59:2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44"/>
    <d v="2023-07-17T14:59:20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3"/>
    <d v="2023-07-17T14:59:2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9"/>
    <d v="2023-07-17T14:59:2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9"/>
    <x v="13"/>
    <x v="94"/>
    <x v="129"/>
    <d v="2023-07-17T14:59:20"/>
    <n v="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31"/>
    <d v="2023-07-17T15:00:4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24"/>
    <d v="2023-07-17T15:00:4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32"/>
    <d v="2023-07-17T15:00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34"/>
    <d v="2023-07-17T15:00:4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35"/>
    <d v="2023-07-17T15:00:43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91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38"/>
    <d v="2023-07-17T15:00:4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54"/>
    <d v="2023-07-17T15:00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92"/>
    <d v="2023-07-17T15:00:43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55"/>
    <d v="2023-07-17T15:00:4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56"/>
    <d v="2023-07-17T15:00:43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58"/>
    <d v="2023-07-17T15:00:4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95"/>
    <d v="2023-07-17T15:00:4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60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61"/>
    <d v="2023-07-17T15:00:4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62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102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71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72"/>
    <d v="2023-07-17T15:00:4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73"/>
    <d v="2023-07-17T15:00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175"/>
    <d v="2023-07-17T15:00:4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13"/>
    <d v="2023-07-17T15:00:4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126"/>
    <d v="2023-07-17T15:00:4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79"/>
    <d v="2023-07-17T15:00:4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178"/>
    <d v="2023-07-17T15:00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16"/>
    <d v="2023-07-17T15:00:4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20"/>
    <d v="2023-07-17T15:00:43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21"/>
    <d v="2023-07-17T15:00:43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83"/>
    <d v="2023-07-17T15:00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44"/>
    <d v="2023-07-17T15:00:43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3"/>
    <d v="2023-07-17T15:00:4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182"/>
    <d v="2023-07-17T15:00:4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5"/>
    <d v="2023-07-17T15:00:4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6"/>
    <d v="2023-07-17T15:00:43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125"/>
    <d v="2023-07-17T15:00:4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0"/>
    <x v="13"/>
    <x v="95"/>
    <x v="9"/>
    <d v="2023-07-17T15:00:4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24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34"/>
    <d v="2023-07-17T15:01:2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35"/>
    <d v="2023-07-17T15:01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36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38"/>
    <d v="2023-07-17T15:01:2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92"/>
    <d v="2023-07-17T15:01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55"/>
    <d v="2023-07-17T15:01:2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56"/>
    <d v="2023-07-17T15:01:2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58"/>
    <d v="2023-07-17T15:01:2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95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60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61"/>
    <d v="2023-07-17T15:01:2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62"/>
    <d v="2023-07-17T15:01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102"/>
    <d v="2023-07-17T15:01:2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72"/>
    <d v="2023-07-17T15:01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13"/>
    <d v="2023-07-17T15:01:2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79"/>
    <d v="2023-07-17T15:01:2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16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82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20"/>
    <d v="2023-07-17T15:01:27"/>
    <n v="54"/>
    <m/>
    <n v="54"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21"/>
    <d v="2023-07-17T15:01:2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44"/>
    <d v="2023-07-17T15:01:27"/>
    <n v="18"/>
    <m/>
    <n v="18"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0"/>
    <d v="2023-07-17T15:01:27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3"/>
    <d v="2023-07-17T15:01:2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5"/>
    <d v="2023-07-17T15:01:2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6"/>
    <d v="2023-07-17T15:01:2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1"/>
    <x v="13"/>
    <x v="96"/>
    <x v="9"/>
    <d v="2023-07-17T15:01:2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175"/>
    <d v="2023-07-17T15:02:14"/>
    <n v="1"/>
    <n v="1"/>
    <m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13"/>
    <d v="2023-07-17T15:02:1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78"/>
    <d v="2023-07-17T15:02:14"/>
    <n v="3"/>
    <n v="0"/>
    <n v="3"/>
    <n v="0"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16"/>
    <d v="2023-07-17T15:02:14"/>
    <n v="6"/>
    <n v="6"/>
    <n v="0"/>
    <n v="0"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20"/>
    <d v="2023-07-17T15:02:14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21"/>
    <d v="2023-07-17T15:02:1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83"/>
    <d v="2023-07-17T15:02:1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44"/>
    <d v="2023-07-17T15:02:14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3"/>
    <d v="2023-07-17T15:02:14"/>
    <n v="4"/>
    <n v="4"/>
    <n v="0"/>
    <n v="0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182"/>
    <d v="2023-07-17T15:02:14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6"/>
    <d v="2023-07-17T15:02:14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13"/>
    <x v="13"/>
    <x v="97"/>
    <x v="9"/>
    <d v="2023-07-17T15:02:14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24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26"/>
    <d v="2023-07-17T15:04:1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197"/>
    <d v="2023-07-17T15:04:1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38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92"/>
    <d v="2023-07-17T15:04:1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55"/>
    <d v="2023-07-17T15:04:1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56"/>
    <d v="2023-07-17T15:04:1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58"/>
    <d v="2023-07-17T15:04:1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95"/>
    <d v="2023-07-17T15:04:1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61"/>
    <d v="2023-07-17T15:04:1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73"/>
    <d v="2023-07-17T15:04:1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140"/>
    <d v="2023-07-17T15:04:1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232"/>
    <d v="2023-07-17T15:04:1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141"/>
    <d v="2023-07-17T15:04:1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13"/>
    <d v="2023-07-17T15:04:1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16"/>
    <d v="2023-07-17T15:04:1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20"/>
    <d v="2023-07-17T15:04:18"/>
    <n v="45"/>
    <m/>
    <n v="45"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43"/>
    <d v="2023-07-17T15:04:1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44"/>
    <d v="2023-07-17T15:04:18"/>
    <n v="20"/>
    <m/>
    <n v="20"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112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6"/>
    <d v="2023-07-17T15:04:1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8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7"/>
    <x v="7"/>
    <x v="98"/>
    <x v="9"/>
    <d v="2023-07-17T15:04:18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130"/>
    <d v="2023-07-17T15:05:1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31"/>
    <d v="2023-07-17T15:05:1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24"/>
    <d v="2023-07-17T15:05:1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26"/>
    <d v="2023-07-17T15:05:1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197"/>
    <d v="2023-07-17T15:05:10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38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92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55"/>
    <d v="2023-07-17T15:05:10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56"/>
    <d v="2023-07-17T15:05:1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58"/>
    <d v="2023-07-17T15:05:10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95"/>
    <d v="2023-07-17T15:05:10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60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61"/>
    <d v="2023-07-17T15:05:1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71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72"/>
    <d v="2023-07-17T15:05:1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73"/>
    <d v="2023-07-17T15:05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140"/>
    <d v="2023-07-17T15:05:1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232"/>
    <d v="2023-07-17T15:05:1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141"/>
    <d v="2023-07-17T15:05:1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13"/>
    <d v="2023-07-17T15:05:10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78"/>
    <d v="2023-07-17T15:05:1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16"/>
    <d v="2023-07-17T15:05:1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149"/>
    <d v="2023-07-17T15:05:1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20"/>
    <d v="2023-07-17T15:05:10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43"/>
    <d v="2023-07-17T15:05:1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44"/>
    <d v="2023-07-17T15:05:10"/>
    <n v="51"/>
    <m/>
    <n v="51"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6"/>
    <d v="2023-07-17T15:05:10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8"/>
    <d v="2023-07-17T15:05:10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8"/>
    <x v="7"/>
    <x v="99"/>
    <x v="9"/>
    <d v="2023-07-17T15:05:1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29"/>
    <d v="2023-07-17T15:06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31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24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26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197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38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191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56"/>
    <d v="2023-07-17T15:06:0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58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95"/>
    <d v="2023-07-17T15:06:0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60"/>
    <d v="2023-07-17T15:06:0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61"/>
    <d v="2023-07-17T15:06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63"/>
    <d v="2023-07-17T15:06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71"/>
    <d v="2023-07-17T15:06:0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140"/>
    <d v="2023-07-17T15:06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232"/>
    <d v="2023-07-17T15:06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78"/>
    <d v="2023-07-17T15:06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16"/>
    <d v="2023-07-17T15:06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20"/>
    <d v="2023-07-17T15:06:04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44"/>
    <d v="2023-07-17T15:06:04"/>
    <n v="13"/>
    <m/>
    <n v="13"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6"/>
    <d v="2023-07-17T15:06:0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9"/>
    <x v="7"/>
    <x v="100"/>
    <x v="9"/>
    <d v="2023-07-17T15:06:0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130"/>
    <d v="2023-07-17T15:07:0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31"/>
    <d v="2023-07-17T15:07:04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24"/>
    <d v="2023-07-17T15:07:04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26"/>
    <d v="2023-07-17T15:07:0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197"/>
    <d v="2023-07-17T15:07:0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51"/>
    <d v="2023-07-17T15:07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38"/>
    <d v="2023-07-17T15:07:04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92"/>
    <d v="2023-07-17T15:07:04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55"/>
    <d v="2023-07-17T15:07:0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56"/>
    <d v="2023-07-17T15:07:0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58"/>
    <d v="2023-07-17T15:07:04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95"/>
    <d v="2023-07-17T15:07:04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61"/>
    <d v="2023-07-17T15:07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102"/>
    <d v="2023-07-17T15:07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71"/>
    <d v="2023-07-17T15:07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140"/>
    <d v="2023-07-17T15:07:0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232"/>
    <d v="2023-07-17T15:07:0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141"/>
    <d v="2023-07-17T15:07:0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13"/>
    <d v="2023-07-17T15:07:04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78"/>
    <d v="2023-07-17T15:07:04"/>
    <n v="36"/>
    <m/>
    <n v="36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16"/>
    <d v="2023-07-17T15:07:04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19"/>
    <d v="2023-07-17T15:07:0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20"/>
    <d v="2023-07-17T15:07:04"/>
    <n v="66"/>
    <m/>
    <n v="66"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21"/>
    <d v="2023-07-17T15:07:0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43"/>
    <d v="2023-07-17T15:07:0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44"/>
    <d v="2023-07-17T15:07:04"/>
    <n v="37"/>
    <m/>
    <n v="37"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0"/>
    <d v="2023-07-17T15:07:04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148"/>
    <d v="2023-07-17T15:07:04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6"/>
    <d v="2023-07-17T15:07:04"/>
    <n v="55"/>
    <n v="0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8"/>
    <d v="2023-07-17T15:07:04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9"/>
    <d v="2023-07-17T15:07:04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5"/>
    <x v="7"/>
    <x v="101"/>
    <x v="10"/>
    <d v="2023-07-17T15:07:04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24"/>
    <d v="2023-07-17T15:08:2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34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35"/>
    <d v="2023-07-17T15:08:2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38"/>
    <d v="2023-07-17T15:08:2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92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55"/>
    <d v="2023-07-17T15:08:2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56"/>
    <d v="2023-07-17T15:08:2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58"/>
    <d v="2023-07-17T15:08:2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60"/>
    <d v="2023-07-17T15:08:2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61"/>
    <d v="2023-07-17T15:08:2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102"/>
    <d v="2023-07-17T15:08:2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71"/>
    <d v="2023-07-17T15:08:2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72"/>
    <d v="2023-07-17T15:08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13"/>
    <d v="2023-07-17T15:08:2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16"/>
    <d v="2023-07-17T15:08:2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20"/>
    <d v="2023-07-17T15:08:22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21"/>
    <d v="2023-07-17T15:08:2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83"/>
    <d v="2023-07-17T15:08:2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44"/>
    <d v="2023-07-17T15:08:2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6"/>
    <d v="2023-07-17T15:08:2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3"/>
    <x v="13"/>
    <x v="102"/>
    <x v="9"/>
    <d v="2023-07-17T15:08:2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24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197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38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92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55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56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58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95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61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63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102"/>
    <d v="2023-07-17T15:1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140"/>
    <d v="2023-07-17T15:17:2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232"/>
    <d v="2023-07-17T15:17:2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13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126"/>
    <d v="2023-07-17T15:17:23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78"/>
    <d v="2023-07-17T15:17:23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16"/>
    <d v="2023-07-17T15:17:2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153"/>
    <d v="2023-07-17T15:17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82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20"/>
    <d v="2023-07-17T15:17:23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21"/>
    <d v="2023-07-17T15:17:2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44"/>
    <d v="2023-07-17T15:17:23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3"/>
    <d v="2023-07-17T15:17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6"/>
    <d v="2023-07-17T15:17:23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6"/>
    <x v="7"/>
    <x v="103"/>
    <x v="9"/>
    <d v="2023-07-17T15:17:2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29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30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31"/>
    <d v="2023-07-17T15:18:55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24"/>
    <d v="2023-07-17T15:18:55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26"/>
    <d v="2023-07-17T15:18:55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97"/>
    <d v="2023-07-17T15:18:55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51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38"/>
    <d v="2023-07-17T15:18:55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92"/>
    <d v="2023-07-17T15:18:55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55"/>
    <d v="2023-07-17T15:18:5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56"/>
    <d v="2023-07-17T15:18:55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58"/>
    <d v="2023-07-17T15:18:55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95"/>
    <d v="2023-07-17T15:18:55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60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61"/>
    <d v="2023-07-17T15:18:5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63"/>
    <d v="2023-07-17T15:18:5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02"/>
    <d v="2023-07-17T15:18:5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71"/>
    <d v="2023-07-17T15:18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72"/>
    <d v="2023-07-17T15:18:5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73"/>
    <d v="2023-07-17T15:18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40"/>
    <d v="2023-07-17T15:18:5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232"/>
    <d v="2023-07-17T15:18:5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41"/>
    <d v="2023-07-17T15:18:5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3"/>
    <d v="2023-07-17T15:18:55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78"/>
    <d v="2023-07-17T15:18:55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6"/>
    <d v="2023-07-17T15:18:55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9"/>
    <d v="2023-07-17T15:18:5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49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20"/>
    <d v="2023-07-17T15:18:55"/>
    <n v="172"/>
    <m/>
    <n v="172"/>
    <m/>
    <n v="1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21"/>
    <d v="2023-07-17T15:18:55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43"/>
    <d v="2023-07-17T15:18:55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44"/>
    <d v="2023-07-17T15:18:55"/>
    <n v="107"/>
    <m/>
    <n v="107"/>
    <n v="1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2"/>
    <d v="2023-07-17T15:18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3"/>
    <d v="2023-07-17T15:18:55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6"/>
    <d v="2023-07-17T15:18:55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8"/>
    <d v="2023-07-17T15:18:55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9"/>
    <d v="2023-07-17T15:18:55"/>
    <n v="57"/>
    <n v="0"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7"/>
    <x v="7"/>
    <x v="104"/>
    <x v="10"/>
    <d v="2023-07-17T15:18:55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24"/>
    <d v="2023-07-17T15:20:0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26"/>
    <d v="2023-07-17T15:20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197"/>
    <d v="2023-07-17T15:20:0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38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54"/>
    <d v="2023-07-17T15:20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92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55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56"/>
    <d v="2023-07-17T15:20:0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58"/>
    <d v="2023-07-17T15:20:06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95"/>
    <d v="2023-07-17T15:20:0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60"/>
    <d v="2023-07-17T15:20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61"/>
    <d v="2023-07-17T15:20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71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140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232"/>
    <d v="2023-07-17T15:20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141"/>
    <d v="2023-07-17T15:20:0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78"/>
    <d v="2023-07-17T15:20:0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16"/>
    <d v="2023-07-17T15:20:0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19"/>
    <d v="2023-07-17T15:20:0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153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150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149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82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20"/>
    <d v="2023-07-17T15:20:06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21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43"/>
    <d v="2023-07-17T15:2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44"/>
    <d v="2023-07-17T15:20:06"/>
    <n v="24"/>
    <m/>
    <n v="24"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3"/>
    <d v="2023-07-17T15:20:0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6"/>
    <d v="2023-07-17T15:20:06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8"/>
    <d v="2023-07-17T15:20:0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9"/>
    <d v="2023-07-17T15:20:0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6"/>
    <x v="7"/>
    <x v="105"/>
    <x v="10"/>
    <d v="2023-07-17T15:20:0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130"/>
    <d v="2023-07-17T15:21:0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31"/>
    <d v="2023-07-17T15:21:0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24"/>
    <d v="2023-07-17T15:21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26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197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38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92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55"/>
    <d v="2023-07-17T15:21:0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56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58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95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61"/>
    <d v="2023-07-17T15:21:0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140"/>
    <d v="2023-07-17T15:21:0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232"/>
    <d v="2023-07-17T15:21:0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141"/>
    <d v="2023-07-17T15:21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13"/>
    <d v="2023-07-17T15:21:0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78"/>
    <d v="2023-07-17T15:21:0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16"/>
    <d v="2023-07-17T15:21:0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153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149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82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20"/>
    <d v="2023-07-17T15:21:07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21"/>
    <d v="2023-07-17T15:21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43"/>
    <d v="2023-07-17T15:21:07"/>
    <n v="3"/>
    <m/>
    <n v="3"/>
    <n v="3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44"/>
    <d v="2023-07-17T15:21:07"/>
    <n v="18"/>
    <m/>
    <n v="18"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6"/>
    <d v="2023-07-17T15:21:0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8"/>
    <d v="2023-07-17T15:21:0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4"/>
    <x v="7"/>
    <x v="106"/>
    <x v="9"/>
    <d v="2023-07-17T15:21:0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29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30"/>
    <d v="2023-07-17T15:34:3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31"/>
    <d v="2023-07-17T15:34:3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24"/>
    <d v="2023-07-17T15:34:31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26"/>
    <d v="2023-07-17T15:34:3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97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38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92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55"/>
    <d v="2023-07-17T15:34:3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56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58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59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95"/>
    <d v="2023-07-17T15:34:3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61"/>
    <d v="2023-07-17T15:34:3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63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32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02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71"/>
    <d v="2023-07-17T15:34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72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73"/>
    <d v="2023-07-17T15:34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40"/>
    <d v="2023-07-17T15:34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232"/>
    <d v="2023-07-17T15:34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41"/>
    <d v="2023-07-17T15:34:3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3"/>
    <d v="2023-07-17T15:34:31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6"/>
    <d v="2023-07-17T15:34:31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9"/>
    <d v="2023-07-17T15:34:3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53"/>
    <d v="2023-07-17T15:34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82"/>
    <d v="2023-07-17T15:34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20"/>
    <d v="2023-07-17T15:34:31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43"/>
    <d v="2023-07-17T15:34:3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44"/>
    <d v="2023-07-17T15:34:31"/>
    <n v="82"/>
    <m/>
    <n v="82"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6"/>
    <d v="2023-07-17T15:34:31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8"/>
    <d v="2023-07-17T15:34:3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9"/>
    <d v="2023-07-17T15:34:31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3"/>
    <x v="7"/>
    <x v="107"/>
    <x v="10"/>
    <d v="2023-07-17T15:34:3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31"/>
    <d v="2023-07-17T15:36:2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24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26"/>
    <d v="2023-07-17T15:36:2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197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38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92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55"/>
    <d v="2023-07-17T15:36:2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56"/>
    <d v="2023-07-17T15:36:2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58"/>
    <d v="2023-07-17T15:36:2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95"/>
    <d v="2023-07-17T15:36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60"/>
    <d v="2023-07-17T15:36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61"/>
    <d v="2023-07-17T15:36:2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102"/>
    <d v="2023-07-17T15:36:2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72"/>
    <d v="2023-07-17T15:36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140"/>
    <d v="2023-07-17T15:36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232"/>
    <d v="2023-07-17T15:36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141"/>
    <d v="2023-07-17T15:36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13"/>
    <d v="2023-07-17T15:36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16"/>
    <d v="2023-07-17T15:36:2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20"/>
    <d v="2023-07-17T15:36:2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43"/>
    <d v="2023-07-17T15:36:29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44"/>
    <d v="2023-07-17T15:36:29"/>
    <n v="27"/>
    <m/>
    <n v="27"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1"/>
    <d v="2023-07-17T15:36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6"/>
    <d v="2023-07-17T15:36:2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8"/>
    <d v="2023-07-17T15:36:29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4"/>
    <x v="7"/>
    <x v="108"/>
    <x v="9"/>
    <d v="2023-07-17T15:36:2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31"/>
    <d v="2023-07-17T15:37:3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24"/>
    <d v="2023-07-17T15:37:3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26"/>
    <d v="2023-07-17T15:37:3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197"/>
    <d v="2023-07-17T15:37:3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38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92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55"/>
    <d v="2023-07-17T15:37:3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56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58"/>
    <d v="2023-07-17T15:37:37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95"/>
    <d v="2023-07-17T15:37:3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61"/>
    <d v="2023-07-17T15:37:3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102"/>
    <d v="2023-07-17T15:37:3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71"/>
    <d v="2023-07-17T15:37:3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140"/>
    <d v="2023-07-17T15:37:3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232"/>
    <d v="2023-07-17T15:37:3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141"/>
    <d v="2023-07-17T15:37:3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13"/>
    <d v="2023-07-17T15:37:37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78"/>
    <d v="2023-07-17T15:37:37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16"/>
    <d v="2023-07-17T15:37:37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19"/>
    <d v="2023-07-17T15:37:3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149"/>
    <d v="2023-07-17T15:37:3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82"/>
    <d v="2023-07-17T15:37:3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20"/>
    <d v="2023-07-17T15:37:37"/>
    <n v="323"/>
    <m/>
    <n v="323"/>
    <m/>
    <n v="3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21"/>
    <d v="2023-07-17T15:37:3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43"/>
    <d v="2023-07-17T15:37:3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44"/>
    <d v="2023-07-17T15:37:37"/>
    <n v="14"/>
    <m/>
    <n v="14"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0"/>
    <d v="2023-07-17T15:37:37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6"/>
    <d v="2023-07-17T15:37:37"/>
    <n v="34"/>
    <n v="0"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8"/>
    <d v="2023-07-17T15:37:3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9"/>
    <d v="2023-07-17T15:37:37"/>
    <n v="31"/>
    <n v="0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5"/>
    <x v="7"/>
    <x v="109"/>
    <x v="10"/>
    <d v="2023-07-17T15:37:3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24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197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38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92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56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58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95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61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71"/>
    <d v="2023-07-17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72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140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141"/>
    <d v="2023-07-17T15:38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13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78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16"/>
    <d v="2023-07-17T15:38:4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150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149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82"/>
    <d v="2023-07-17T15:38:4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20"/>
    <d v="2023-07-17T15:38:41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21"/>
    <d v="2023-07-17T15:38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43"/>
    <d v="2023-07-17T15:38:4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44"/>
    <d v="2023-07-17T15:38:41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3"/>
    <d v="2023-07-17T15:38:4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6"/>
    <d v="2023-07-17T15:38:4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8"/>
    <d v="2023-07-17T15:38:4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6"/>
    <x v="7"/>
    <x v="110"/>
    <x v="9"/>
    <d v="2023-07-17T15:38:4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29"/>
    <d v="2023-07-17T15:42:0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30"/>
    <d v="2023-07-17T15:42:00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31"/>
    <d v="2023-07-17T15:42:00"/>
    <n v="0"/>
    <m/>
    <m/>
    <n v="2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24"/>
    <d v="2023-07-17T15:42:00"/>
    <n v="0"/>
    <m/>
    <m/>
    <n v="3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32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26"/>
    <d v="2023-07-17T15:42:00"/>
    <n v="0"/>
    <m/>
    <m/>
    <n v="2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34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88"/>
    <d v="2023-07-17T15:42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35"/>
    <d v="2023-07-17T15:42:00"/>
    <n v="0"/>
    <m/>
    <m/>
    <n v="3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38"/>
    <d v="2023-07-17T15:42:00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90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92"/>
    <d v="2023-07-17T15:42:00"/>
    <n v="0"/>
    <m/>
    <m/>
    <n v="4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55"/>
    <d v="2023-07-17T15:42:00"/>
    <n v="0"/>
    <m/>
    <m/>
    <n v="3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56"/>
    <d v="2023-07-17T15:42:00"/>
    <n v="0"/>
    <m/>
    <m/>
    <n v="5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58"/>
    <d v="2023-07-17T15:42:00"/>
    <n v="0"/>
    <m/>
    <m/>
    <n v="5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59"/>
    <d v="2023-07-17T15:42:00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95"/>
    <d v="2023-07-17T15:42:00"/>
    <n v="0"/>
    <m/>
    <m/>
    <n v="3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27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28"/>
    <d v="2023-07-17T15:42:0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60"/>
    <d v="2023-07-17T15:42:00"/>
    <n v="0"/>
    <m/>
    <m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61"/>
    <d v="2023-07-17T15:42:00"/>
    <n v="0"/>
    <m/>
    <m/>
    <n v="2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62"/>
    <d v="2023-07-17T15:42:00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63"/>
    <d v="2023-07-17T15:42:0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64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42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67"/>
    <d v="2023-07-17T15:42:0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68"/>
    <d v="2023-07-17T15:42:0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02"/>
    <d v="2023-07-17T15:42:00"/>
    <n v="0"/>
    <m/>
    <m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36"/>
    <d v="2023-07-17T15:42:0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71"/>
    <d v="2023-07-17T15:42:00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03"/>
    <d v="2023-07-17T15:42:0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72"/>
    <d v="2023-07-17T15:42:0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73"/>
    <d v="2023-07-17T15:42:0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38"/>
    <d v="2023-07-17T15:42:0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75"/>
    <d v="2023-07-17T15:42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06"/>
    <d v="2023-07-17T15:42:0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39"/>
    <d v="2023-07-17T15:42:00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40"/>
    <d v="2023-07-17T15:42:00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232"/>
    <d v="2023-07-17T15:42:00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41"/>
    <d v="2023-07-17T15:42:00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42"/>
    <d v="2023-07-17T15:42:00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3"/>
    <d v="2023-07-17T15:42:00"/>
    <n v="161"/>
    <m/>
    <n v="161"/>
    <m/>
    <n v="1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78"/>
    <d v="2023-07-17T15:42:00"/>
    <n v="209"/>
    <m/>
    <n v="209"/>
    <m/>
    <n v="20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4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78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6"/>
    <d v="2023-07-17T15:42:00"/>
    <n v="110"/>
    <m/>
    <n v="110"/>
    <m/>
    <n v="1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9"/>
    <d v="2023-07-17T15:42:00"/>
    <n v="88"/>
    <m/>
    <n v="88"/>
    <m/>
    <n v="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20"/>
    <d v="2023-07-17T15:42:00"/>
    <n v="257"/>
    <m/>
    <n v="257"/>
    <m/>
    <n v="2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21"/>
    <d v="2023-07-17T15:42:0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23"/>
    <d v="2023-07-17T15:42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43"/>
    <d v="2023-07-17T15:42:00"/>
    <n v="183"/>
    <m/>
    <n v="183"/>
    <m/>
    <n v="1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44"/>
    <d v="2023-07-17T15:42:00"/>
    <n v="0"/>
    <m/>
    <m/>
    <n v="8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0"/>
    <d v="2023-07-17T15:42:0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3"/>
    <d v="2023-07-17T15:42:0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6"/>
    <d v="2023-07-17T15:42:00"/>
    <n v="370"/>
    <n v="0"/>
    <n v="3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25"/>
    <d v="2023-07-17T15:42:0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8"/>
    <d v="2023-07-17T15:42:00"/>
    <n v="183"/>
    <n v="0"/>
    <n v="1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9"/>
    <d v="2023-07-17T15:42:00"/>
    <n v="110"/>
    <n v="0"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366"/>
    <x v="7"/>
    <x v="111"/>
    <x v="10"/>
    <d v="2023-07-17T15:42:00"/>
    <n v="88"/>
    <n v="0"/>
    <n v="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9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30"/>
    <d v="2023-07-17T16:32:30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30"/>
    <d v="2023-07-17T16:32:30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31"/>
    <d v="2023-07-17T16:32:30"/>
    <n v="0"/>
    <m/>
    <m/>
    <n v="1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4"/>
    <d v="2023-07-17T16:32:30"/>
    <n v="0"/>
    <m/>
    <m/>
    <n v="3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32"/>
    <d v="2023-07-17T16:32:30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89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6"/>
    <d v="2023-07-17T16:32:30"/>
    <n v="0"/>
    <m/>
    <m/>
    <n v="2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34"/>
    <d v="2023-07-17T16:32:30"/>
    <n v="0"/>
    <m/>
    <m/>
    <n v="2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35"/>
    <d v="2023-07-17T16:32:30"/>
    <n v="0"/>
    <m/>
    <m/>
    <n v="3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90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91"/>
    <d v="2023-07-17T16:32:3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38"/>
    <d v="2023-07-17T16:32:30"/>
    <n v="0"/>
    <m/>
    <m/>
    <n v="2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39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52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31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92"/>
    <d v="2023-07-17T16:32:30"/>
    <n v="0"/>
    <m/>
    <m/>
    <n v="3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33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55"/>
    <d v="2023-07-17T16:32:30"/>
    <n v="0"/>
    <m/>
    <m/>
    <n v="2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56"/>
    <d v="2023-07-17T16:32:30"/>
    <n v="0"/>
    <m/>
    <m/>
    <n v="3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94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92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58"/>
    <d v="2023-07-17T16:32:30"/>
    <n v="0"/>
    <m/>
    <m/>
    <n v="3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59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34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95"/>
    <d v="2023-07-17T16:32:30"/>
    <n v="0"/>
    <m/>
    <m/>
    <n v="2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7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8"/>
    <d v="2023-07-17T16:32:3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60"/>
    <d v="2023-07-17T16:32:30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97"/>
    <d v="2023-07-17T16:32:30"/>
    <n v="0"/>
    <m/>
    <m/>
    <n v="2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54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61"/>
    <d v="2023-07-17T16:32:30"/>
    <n v="0"/>
    <m/>
    <m/>
    <n v="2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62"/>
    <d v="2023-07-17T16:32:30"/>
    <n v="0"/>
    <m/>
    <m/>
    <n v="1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99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00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63"/>
    <d v="2023-07-17T16:32:30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64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65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41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42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32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68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69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02"/>
    <d v="2023-07-17T16:32:30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70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03"/>
    <d v="2023-07-17T16:32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04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72"/>
    <d v="2023-07-17T16:32:3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73"/>
    <d v="2023-07-17T16:3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38"/>
    <d v="2023-07-17T16:32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56"/>
    <d v="2023-07-17T16:3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75"/>
    <d v="2023-07-17T16:32:3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06"/>
    <d v="2023-07-17T16:32:3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3"/>
    <d v="2023-07-17T16:32:30"/>
    <n v="169"/>
    <m/>
    <n v="169"/>
    <m/>
    <n v="1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26"/>
    <d v="2023-07-17T16:32:30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34"/>
    <d v="2023-07-17T16:32:30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35"/>
    <d v="2023-07-17T16:32:30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4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5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27"/>
    <d v="2023-07-17T16:32:3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05"/>
    <d v="2023-07-17T16:32:30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06"/>
    <d v="2023-07-17T16:32:30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6"/>
    <d v="2023-07-17T16:32:30"/>
    <n v="84"/>
    <m/>
    <n v="84"/>
    <m/>
    <n v="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7"/>
    <d v="2023-07-17T16:32:30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9"/>
    <d v="2023-07-17T16:32:30"/>
    <n v="89"/>
    <m/>
    <n v="89"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53"/>
    <d v="2023-07-17T16:32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49"/>
    <d v="2023-07-17T16:32:30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82"/>
    <d v="2023-07-17T16:32:3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0"/>
    <d v="2023-07-17T16:32:30"/>
    <n v="187"/>
    <m/>
    <n v="187"/>
    <m/>
    <n v="1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1"/>
    <d v="2023-07-17T16:32:30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83"/>
    <d v="2023-07-17T16:32:3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3"/>
    <d v="2023-07-17T16:32:3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44"/>
    <d v="2023-07-17T16:32:30"/>
    <n v="494"/>
    <m/>
    <n v="494"/>
    <n v="4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0"/>
    <d v="2023-07-17T16:32:30"/>
    <n v="16"/>
    <m/>
    <n v="16"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2"/>
    <d v="2023-07-17T16:32:3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3"/>
    <d v="2023-07-17T16:32:30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11"/>
    <d v="2023-07-17T16:32:30"/>
    <n v="0"/>
    <m/>
    <m/>
    <m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5"/>
    <d v="2023-07-17T16:32:30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6"/>
    <d v="2023-07-17T16:32:30"/>
    <n v="218"/>
    <n v="0"/>
    <n v="2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25"/>
    <d v="2023-07-17T16:32:3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7"/>
    <d v="2023-07-17T16:32:3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84"/>
    <d v="2023-07-17T16:32:30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9"/>
    <d v="2023-07-17T16:32:30"/>
    <n v="84"/>
    <n v="0"/>
    <n v="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0"/>
    <d v="2023-07-17T16:32:30"/>
    <n v="89"/>
    <n v="0"/>
    <n v="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58"/>
    <d v="2023-07-17T16:32:30"/>
    <n v="62"/>
    <n v="0"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9"/>
    <x v="1"/>
    <x v="4"/>
    <x v="12"/>
    <d v="2023-07-17T16:32:30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30"/>
    <d v="2023-07-17T16:33:1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30"/>
    <d v="2023-07-17T16:33:1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31"/>
    <d v="2023-07-17T16:33:1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24"/>
    <d v="2023-07-17T16:33:1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32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34"/>
    <d v="2023-07-17T16:33:19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35"/>
    <d v="2023-07-17T16:33:19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36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91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38"/>
    <d v="2023-07-17T16:33:19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52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54"/>
    <d v="2023-07-17T16:33:19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31"/>
    <d v="2023-07-17T16:33:19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92"/>
    <d v="2023-07-17T16:33:1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91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55"/>
    <d v="2023-07-17T16:33:1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56"/>
    <d v="2023-07-17T16:33:1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94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92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58"/>
    <d v="2023-07-17T16:33:19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59"/>
    <d v="2023-07-17T16:33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95"/>
    <d v="2023-07-17T16:33:19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28"/>
    <d v="2023-07-17T16:33:1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60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97"/>
    <d v="2023-07-17T16:33:19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98"/>
    <d v="2023-07-17T16:33:19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61"/>
    <d v="2023-07-17T16:33:1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62"/>
    <d v="2023-07-17T16:33:1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63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64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02"/>
    <d v="2023-07-17T16:33:1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71"/>
    <d v="2023-07-17T16:33:1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235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37"/>
    <d v="2023-07-17T16:33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75"/>
    <d v="2023-07-17T16:33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07"/>
    <d v="2023-07-17T16:33:1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08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41"/>
    <d v="2023-07-17T16:33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42"/>
    <d v="2023-07-17T16:33:1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3"/>
    <d v="2023-07-17T16:33:19"/>
    <n v="16"/>
    <m/>
    <n v="16"/>
    <m/>
    <n v="16"/>
    <n v="1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6"/>
    <d v="2023-07-17T16:33:19"/>
    <n v="156"/>
    <n v="65"/>
    <n v="91"/>
    <m/>
    <n v="1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46"/>
    <d v="2023-07-17T16:33:19"/>
    <n v="0"/>
    <m/>
    <n v="0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9"/>
    <d v="2023-07-17T16:33:19"/>
    <n v="8"/>
    <n v="3"/>
    <n v="5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53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50"/>
    <d v="2023-07-17T16:33:19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82"/>
    <d v="2023-07-17T16:33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20"/>
    <d v="2023-07-17T16:33:19"/>
    <n v="576"/>
    <m/>
    <n v="576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21"/>
    <d v="2023-07-17T16:33:19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83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23"/>
    <d v="2023-07-17T16:33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44"/>
    <d v="2023-07-17T16:33:19"/>
    <n v="88"/>
    <m/>
    <n v="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0"/>
    <d v="2023-07-17T16:33:19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3"/>
    <d v="2023-07-17T16:33:19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6"/>
    <d v="2023-07-17T16:33:19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9"/>
    <d v="2023-07-17T16:33:19"/>
    <n v="156"/>
    <n v="65"/>
    <n v="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1"/>
    <x v="2"/>
    <x v="112"/>
    <x v="10"/>
    <d v="2023-07-17T16:33:19"/>
    <n v="8"/>
    <n v="3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9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30"/>
    <d v="2023-07-17T16:34:21"/>
    <n v="0"/>
    <m/>
    <m/>
    <n v="2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30"/>
    <d v="2023-07-17T16:34:21"/>
    <n v="0"/>
    <m/>
    <m/>
    <n v="2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31"/>
    <d v="2023-07-17T16:34:21"/>
    <n v="0"/>
    <m/>
    <m/>
    <n v="3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4"/>
    <d v="2023-07-17T16:34:21"/>
    <n v="0"/>
    <m/>
    <m/>
    <n v="3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32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89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34"/>
    <d v="2023-07-17T16:34:21"/>
    <n v="0"/>
    <m/>
    <m/>
    <n v="2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88"/>
    <d v="2023-07-17T16:34:2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35"/>
    <d v="2023-07-17T16:34:21"/>
    <n v="0"/>
    <m/>
    <m/>
    <n v="6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36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37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38"/>
    <d v="2023-07-17T16:34:21"/>
    <n v="0"/>
    <m/>
    <m/>
    <n v="3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52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53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54"/>
    <d v="2023-07-17T16:34:21"/>
    <n v="0"/>
    <m/>
    <m/>
    <n v="1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31"/>
    <d v="2023-07-17T16:34:21"/>
    <n v="0"/>
    <m/>
    <m/>
    <n v="1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92"/>
    <d v="2023-07-17T16:34:21"/>
    <n v="0"/>
    <m/>
    <m/>
    <n v="5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91"/>
    <d v="2023-07-17T16:34:2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36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55"/>
    <d v="2023-07-17T16:34:21"/>
    <n v="0"/>
    <m/>
    <m/>
    <n v="4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56"/>
    <d v="2023-07-17T16:34:21"/>
    <n v="0"/>
    <m/>
    <m/>
    <n v="5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37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94"/>
    <d v="2023-07-17T16:34:2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92"/>
    <d v="2023-07-17T16:34:2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58"/>
    <d v="2023-07-17T16:34:21"/>
    <n v="0"/>
    <m/>
    <m/>
    <n v="6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59"/>
    <d v="2023-07-17T16:34:21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95"/>
    <d v="2023-07-17T16:34:21"/>
    <n v="0"/>
    <m/>
    <m/>
    <n v="3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8"/>
    <d v="2023-07-17T16:34:2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60"/>
    <d v="2023-07-17T16:34:21"/>
    <n v="0"/>
    <m/>
    <m/>
    <n v="2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97"/>
    <d v="2023-07-17T16:34:21"/>
    <n v="0"/>
    <m/>
    <m/>
    <n v="1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98"/>
    <d v="2023-07-17T16:34:21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61"/>
    <d v="2023-07-17T16:34:21"/>
    <n v="0"/>
    <m/>
    <m/>
    <n v="4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62"/>
    <d v="2023-07-17T16:34:21"/>
    <n v="0"/>
    <m/>
    <m/>
    <n v="1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63"/>
    <d v="2023-07-17T16:34:2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64"/>
    <d v="2023-07-17T16:34:2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42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32"/>
    <d v="2023-07-17T16:34:2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02"/>
    <d v="2023-07-17T16:34:21"/>
    <n v="0"/>
    <m/>
    <m/>
    <n v="1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71"/>
    <d v="2023-07-17T16:34:21"/>
    <n v="0"/>
    <m/>
    <m/>
    <n v="1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03"/>
    <d v="2023-07-17T16:34:2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04"/>
    <d v="2023-07-17T16:34:2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72"/>
    <d v="2023-07-17T16:34:2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73"/>
    <d v="2023-07-17T16:34:21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38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39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75"/>
    <d v="2023-07-17T16:34:2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06"/>
    <d v="2023-07-17T16:34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07"/>
    <d v="2023-07-17T16:34:2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08"/>
    <d v="2023-07-17T16:34:2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41"/>
    <d v="2023-07-17T16:34:2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3"/>
    <d v="2023-07-17T16:34:21"/>
    <n v="180"/>
    <m/>
    <n v="180"/>
    <m/>
    <n v="180"/>
    <n v="18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09"/>
    <d v="2023-07-17T16:34:21"/>
    <n v="8"/>
    <m/>
    <n v="8"/>
    <n v="8"/>
    <m/>
    <n v="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17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04"/>
    <d v="2023-07-17T16:34:21"/>
    <n v="3"/>
    <m/>
    <n v="3"/>
    <n v="3"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40"/>
    <d v="2023-07-17T16:34:21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41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10"/>
    <d v="2023-07-17T16:34:21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11"/>
    <d v="2023-07-17T16:34:21"/>
    <n v="8"/>
    <m/>
    <n v="8"/>
    <n v="8"/>
    <m/>
    <n v="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206"/>
    <d v="2023-07-17T16:34:21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49"/>
    <d v="2023-07-17T16:34:21"/>
    <n v="14"/>
    <m/>
    <n v="14"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6"/>
    <d v="2023-07-17T16:34:21"/>
    <n v="180"/>
    <n v="0"/>
    <n v="1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84"/>
    <d v="2023-07-17T16:34:21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85"/>
    <d v="2023-07-17T16:34:21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23"/>
    <x v="2"/>
    <x v="113"/>
    <x v="12"/>
    <d v="2023-07-17T16:34:21"/>
    <n v="75"/>
    <n v="5"/>
    <n v="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2"/>
    <x v="12"/>
    <x v="114"/>
    <x v="16"/>
    <d v="2023-07-17T16:35:22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2"/>
    <x v="12"/>
    <x v="114"/>
    <x v="149"/>
    <d v="2023-07-17T16:35:2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2"/>
    <x v="12"/>
    <x v="114"/>
    <x v="20"/>
    <d v="2023-07-17T16:35:22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2"/>
    <x v="12"/>
    <x v="114"/>
    <x v="21"/>
    <d v="2023-07-17T16:35:2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2"/>
    <x v="12"/>
    <x v="114"/>
    <x v="83"/>
    <d v="2023-07-17T16:35:2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2"/>
    <x v="12"/>
    <x v="114"/>
    <x v="3"/>
    <d v="2023-07-17T16:35:2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42"/>
    <x v="12"/>
    <x v="114"/>
    <x v="9"/>
    <d v="2023-07-17T16:35:22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126"/>
    <d v="2023-07-17T16:36:43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78"/>
    <d v="2023-07-17T16:36:4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16"/>
    <d v="2023-07-17T16:36:43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17"/>
    <d v="2023-07-17T16:36:43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146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19"/>
    <d v="2023-07-17T16:36:4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179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180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20"/>
    <d v="2023-07-17T16:36:43"/>
    <n v="94"/>
    <m/>
    <n v="94"/>
    <m/>
    <n v="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21"/>
    <d v="2023-07-17T16:36:43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83"/>
    <d v="2023-07-17T16:36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3"/>
    <d v="2023-07-17T16:36:43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6"/>
    <d v="2023-07-17T16:36:43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9"/>
    <d v="2023-07-17T16:36:43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10"/>
    <d v="2023-07-17T16:36:4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158"/>
    <d v="2023-07-17T16:36:43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0"/>
    <x v="1"/>
    <x v="115"/>
    <x v="147"/>
    <d v="2023-07-17T16:36:4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1"/>
    <x v="1"/>
    <x v="116"/>
    <x v="78"/>
    <d v="2023-07-17T16:37:26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1"/>
    <x v="1"/>
    <x v="116"/>
    <x v="16"/>
    <d v="2023-07-17T16:37:2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1"/>
    <x v="1"/>
    <x v="116"/>
    <x v="20"/>
    <d v="2023-07-17T16:37:26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1"/>
    <x v="1"/>
    <x v="116"/>
    <x v="21"/>
    <d v="2023-07-17T16:37:2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1"/>
    <x v="1"/>
    <x v="116"/>
    <x v="3"/>
    <d v="2023-07-17T16:37:2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1"/>
    <x v="1"/>
    <x v="116"/>
    <x v="6"/>
    <d v="2023-07-17T16:37:26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1"/>
    <x v="1"/>
    <x v="116"/>
    <x v="9"/>
    <d v="2023-07-17T16:37:2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13"/>
    <d v="2023-07-17T16:38:0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127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16"/>
    <d v="2023-07-17T16:38:06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150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21"/>
    <d v="2023-07-17T16:38:0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23"/>
    <d v="2023-07-17T16:38:0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43"/>
    <d v="2023-07-17T16:38:0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3"/>
    <d v="2023-07-17T16:38:06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6"/>
    <d v="2023-07-17T16:38:0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84"/>
    <d v="2023-07-17T16:38:0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8"/>
    <d v="2023-07-17T16:38:06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9"/>
    <d v="2023-07-17T16:38:06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2"/>
    <x v="9"/>
    <x v="117"/>
    <x v="12"/>
    <d v="2023-07-17T16:38:06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3"/>
    <x v="9"/>
    <x v="118"/>
    <x v="13"/>
    <d v="2023-07-17T16:38:43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3"/>
    <x v="9"/>
    <x v="118"/>
    <x v="16"/>
    <d v="2023-07-17T16:38:43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3"/>
    <x v="9"/>
    <x v="118"/>
    <x v="21"/>
    <d v="2023-07-17T16:38:4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3"/>
    <x v="9"/>
    <x v="118"/>
    <x v="43"/>
    <d v="2023-07-17T16:38:43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3"/>
    <x v="9"/>
    <x v="118"/>
    <x v="3"/>
    <d v="2023-07-17T16:38:43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3"/>
    <x v="9"/>
    <x v="118"/>
    <x v="6"/>
    <d v="2023-07-17T16:38:4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3"/>
    <x v="9"/>
    <x v="118"/>
    <x v="8"/>
    <d v="2023-07-17T16:38:43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3"/>
    <x v="9"/>
    <x v="118"/>
    <x v="9"/>
    <d v="2023-07-17T16:38:4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3"/>
    <x v="9"/>
    <x v="118"/>
    <x v="151"/>
    <d v="2023-07-17T16:38:43"/>
    <n v="10"/>
    <m/>
    <n v="5"/>
    <n v="4"/>
    <m/>
    <m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3"/>
    <x v="9"/>
    <x v="118"/>
    <x v="12"/>
    <d v="2023-07-17T16:38:43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4"/>
    <x v="9"/>
    <x v="119"/>
    <x v="13"/>
    <d v="2023-07-17T16:39:26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4"/>
    <x v="9"/>
    <x v="119"/>
    <x v="16"/>
    <d v="2023-07-17T16:39:2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4"/>
    <x v="9"/>
    <x v="119"/>
    <x v="23"/>
    <d v="2023-07-17T16:39:2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4"/>
    <x v="9"/>
    <x v="119"/>
    <x v="43"/>
    <d v="2023-07-17T16:39:2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4"/>
    <x v="9"/>
    <x v="119"/>
    <x v="3"/>
    <d v="2023-07-17T16:39:26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4"/>
    <x v="9"/>
    <x v="119"/>
    <x v="6"/>
    <d v="2023-07-17T16:39:2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4"/>
    <x v="9"/>
    <x v="119"/>
    <x v="8"/>
    <d v="2023-07-17T16:39:2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4"/>
    <x v="9"/>
    <x v="119"/>
    <x v="9"/>
    <d v="2023-07-17T16:39:2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4"/>
    <x v="9"/>
    <x v="119"/>
    <x v="12"/>
    <d v="2023-07-17T16:39:26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6"/>
    <x v="9"/>
    <x v="120"/>
    <x v="13"/>
    <d v="2023-07-17T16:40:1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6"/>
    <x v="9"/>
    <x v="120"/>
    <x v="16"/>
    <d v="2023-07-17T16:40:11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6"/>
    <x v="9"/>
    <x v="120"/>
    <x v="150"/>
    <d v="2023-07-17T16:40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6"/>
    <x v="9"/>
    <x v="120"/>
    <x v="149"/>
    <d v="2023-07-17T16:40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6"/>
    <x v="9"/>
    <x v="120"/>
    <x v="43"/>
    <d v="2023-07-17T16:40:11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6"/>
    <x v="9"/>
    <x v="120"/>
    <x v="3"/>
    <d v="2023-07-17T16:40:11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6"/>
    <x v="9"/>
    <x v="120"/>
    <x v="6"/>
    <d v="2023-07-17T16:40:1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6"/>
    <x v="9"/>
    <x v="120"/>
    <x v="8"/>
    <d v="2023-07-17T16:40:11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6"/>
    <x v="9"/>
    <x v="120"/>
    <x v="9"/>
    <d v="2023-07-17T16:40:11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6"/>
    <x v="9"/>
    <x v="120"/>
    <x v="151"/>
    <d v="2023-07-17T16:40:11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126"/>
    <d v="2023-07-17T16:41:07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16"/>
    <d v="2023-07-17T16:41:07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17"/>
    <d v="2023-07-17T16:41:07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82"/>
    <d v="2023-07-17T16:41:0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20"/>
    <d v="2023-07-17T16:41:07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21"/>
    <d v="2023-07-17T16:41:07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83"/>
    <d v="2023-07-17T16:41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43"/>
    <d v="2023-07-17T16:41:0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3"/>
    <d v="2023-07-17T16:41:07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6"/>
    <d v="2023-07-17T16:41:07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8"/>
    <d v="2023-07-17T16:41:0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9"/>
    <d v="2023-07-17T16:41:07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2"/>
    <x v="1"/>
    <x v="121"/>
    <x v="158"/>
    <d v="2023-07-17T16:41:07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3"/>
    <x v="1"/>
    <x v="122"/>
    <x v="126"/>
    <d v="2023-07-17T16:41:48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3"/>
    <x v="1"/>
    <x v="122"/>
    <x v="16"/>
    <d v="2023-07-17T16:41:4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3"/>
    <x v="1"/>
    <x v="122"/>
    <x v="17"/>
    <d v="2023-07-17T16:41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3"/>
    <x v="1"/>
    <x v="122"/>
    <x v="20"/>
    <d v="2023-07-17T16:41:48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3"/>
    <x v="1"/>
    <x v="122"/>
    <x v="21"/>
    <d v="2023-07-17T16:41:4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3"/>
    <x v="1"/>
    <x v="122"/>
    <x v="6"/>
    <d v="2023-07-17T16:41:48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3"/>
    <x v="1"/>
    <x v="122"/>
    <x v="9"/>
    <d v="2023-07-17T16:41:4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3"/>
    <x v="1"/>
    <x v="122"/>
    <x v="158"/>
    <d v="2023-07-17T16:41:4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200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4"/>
    <d v="2023-07-17T16:42:4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6"/>
    <d v="2023-07-17T16:42:46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7"/>
    <d v="2023-07-17T16:42:46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8"/>
    <d v="2023-07-17T16:42:4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46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9"/>
    <d v="2023-07-17T16:42:4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53"/>
    <d v="2023-07-17T16:42:4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20"/>
    <d v="2023-07-17T16:42:46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21"/>
    <d v="2023-07-17T16:42:4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83"/>
    <d v="2023-07-17T16:42:4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23"/>
    <d v="2023-07-17T16:42:4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3"/>
    <d v="2023-07-17T16:42:46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202"/>
    <d v="2023-07-17T16:42:4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25"/>
    <d v="2023-07-17T16:42:4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9"/>
    <d v="2023-07-17T16:42:46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47"/>
    <d v="2023-07-17T16:42:4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0"/>
    <d v="2023-07-17T16:42:4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58"/>
    <d v="2023-07-17T16:42:46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4"/>
    <x v="1"/>
    <x v="123"/>
    <x v="147"/>
    <d v="2023-07-17T16:42:4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8"/>
    <x v="1"/>
    <x v="124"/>
    <x v="126"/>
    <d v="2023-07-17T16:44:1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8"/>
    <x v="1"/>
    <x v="124"/>
    <x v="17"/>
    <d v="2023-07-17T16:44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8"/>
    <x v="1"/>
    <x v="124"/>
    <x v="20"/>
    <d v="2023-07-17T16:44:1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8"/>
    <x v="1"/>
    <x v="124"/>
    <x v="6"/>
    <d v="2023-07-17T16:44:1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88"/>
    <x v="1"/>
    <x v="124"/>
    <x v="158"/>
    <d v="2023-07-17T16:44:1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3"/>
    <x v="1"/>
    <x v="125"/>
    <x v="126"/>
    <d v="2023-07-17T16:45:0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3"/>
    <x v="1"/>
    <x v="125"/>
    <x v="16"/>
    <d v="2023-07-17T16:45:0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3"/>
    <x v="1"/>
    <x v="125"/>
    <x v="20"/>
    <d v="2023-07-17T16:45:06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3"/>
    <x v="1"/>
    <x v="125"/>
    <x v="6"/>
    <d v="2023-07-17T16:45:0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3"/>
    <x v="1"/>
    <x v="125"/>
    <x v="9"/>
    <d v="2023-07-17T16:45:0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14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178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127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16"/>
    <d v="2023-07-17T16:46:1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17"/>
    <d v="2023-07-17T16:46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82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20"/>
    <d v="2023-07-17T16:46:1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21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3"/>
    <d v="2023-07-17T16:46:1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125"/>
    <d v="2023-07-17T16:46:1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84"/>
    <d v="2023-07-17T16:46:1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85"/>
    <d v="2023-07-17T16:46:1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9"/>
    <d v="2023-07-17T16:46:1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8"/>
    <x v="1"/>
    <x v="126"/>
    <x v="158"/>
    <d v="2023-07-17T16:46:1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6"/>
    <x v="6"/>
    <x v="127"/>
    <x v="135"/>
    <d v="2023-07-17T16:47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6"/>
    <x v="6"/>
    <x v="127"/>
    <x v="5"/>
    <d v="2023-07-17T16:47:0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6"/>
    <x v="6"/>
    <x v="127"/>
    <x v="12"/>
    <d v="2023-07-17T16:47:0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31"/>
    <d v="2023-07-17T16:48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24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35"/>
    <d v="2023-07-17T16:48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92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55"/>
    <d v="2023-07-17T16:48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56"/>
    <d v="2023-07-17T16:48:1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58"/>
    <d v="2023-07-17T16:48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60"/>
    <d v="2023-07-17T16:48:1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61"/>
    <d v="2023-07-17T16:48:1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70"/>
    <d v="2023-07-17T16:48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16"/>
    <d v="2023-07-17T16:48:1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20"/>
    <d v="2023-07-17T16:48:17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21"/>
    <d v="2023-07-17T16:48:1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44"/>
    <d v="2023-07-17T16:48:17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508"/>
    <x v="12"/>
    <x v="128"/>
    <x v="9"/>
    <d v="2023-07-17T16:48:1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9"/>
    <d v="2023-07-17T16:49:4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30"/>
    <d v="2023-07-17T16:49:4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30"/>
    <d v="2023-07-17T16:49:4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31"/>
    <d v="2023-07-17T16:49:46"/>
    <n v="0"/>
    <m/>
    <m/>
    <n v="2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4"/>
    <d v="2023-07-17T16:49:46"/>
    <n v="0"/>
    <m/>
    <m/>
    <n v="4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32"/>
    <d v="2023-07-17T16:49:4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6"/>
    <d v="2023-07-17T16:49:46"/>
    <n v="0"/>
    <m/>
    <m/>
    <n v="2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34"/>
    <d v="2023-07-17T16:49:46"/>
    <n v="0"/>
    <m/>
    <m/>
    <n v="2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35"/>
    <d v="2023-07-17T16:49:46"/>
    <n v="0"/>
    <m/>
    <m/>
    <n v="3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36"/>
    <d v="2023-07-17T16:49:4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37"/>
    <d v="2023-07-17T16:49:4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38"/>
    <d v="2023-07-17T16:49:46"/>
    <n v="0"/>
    <m/>
    <m/>
    <n v="1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52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53"/>
    <d v="2023-07-17T16:49:46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54"/>
    <d v="2023-07-17T16:49:46"/>
    <n v="0"/>
    <m/>
    <m/>
    <n v="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31"/>
    <d v="2023-07-17T16:49:46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92"/>
    <d v="2023-07-17T16:49:46"/>
    <n v="0"/>
    <m/>
    <m/>
    <n v="3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91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42"/>
    <d v="2023-07-17T16:49:4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36"/>
    <d v="2023-07-17T16:49:46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55"/>
    <d v="2023-07-17T16:49:46"/>
    <n v="0"/>
    <m/>
    <m/>
    <n v="2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56"/>
    <d v="2023-07-17T16:49:46"/>
    <n v="0"/>
    <m/>
    <m/>
    <n v="3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94"/>
    <d v="2023-07-17T16:49:4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57"/>
    <d v="2023-07-17T16:49:4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92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58"/>
    <d v="2023-07-17T16:49:46"/>
    <n v="0"/>
    <m/>
    <m/>
    <n v="4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59"/>
    <d v="2023-07-17T16:49:46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95"/>
    <d v="2023-07-17T16:49:46"/>
    <n v="0"/>
    <m/>
    <m/>
    <n v="2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8"/>
    <d v="2023-07-17T16:49:46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60"/>
    <d v="2023-07-17T16:49:46"/>
    <n v="0"/>
    <m/>
    <m/>
    <n v="3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97"/>
    <d v="2023-07-17T16:49:46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98"/>
    <d v="2023-07-17T16:49:46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61"/>
    <d v="2023-07-17T16:49:46"/>
    <n v="0"/>
    <m/>
    <m/>
    <n v="3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62"/>
    <d v="2023-07-17T16:49:46"/>
    <n v="0"/>
    <m/>
    <m/>
    <n v="1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63"/>
    <d v="2023-07-17T16:49:46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64"/>
    <d v="2023-07-17T16:49:46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42"/>
    <d v="2023-07-17T16:49:4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32"/>
    <d v="2023-07-17T16:49:4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02"/>
    <d v="2023-07-17T16:49:46"/>
    <n v="0"/>
    <m/>
    <m/>
    <n v="1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71"/>
    <d v="2023-07-17T16:49:46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04"/>
    <d v="2023-07-17T16:49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37"/>
    <d v="2023-07-17T16:49:4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72"/>
    <d v="2023-07-17T16:49:4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38"/>
    <d v="2023-07-17T16:49:4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75"/>
    <d v="2023-07-17T16:49:4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43"/>
    <d v="2023-07-17T16:49:46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09"/>
    <d v="2023-07-17T16:49:46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3"/>
    <d v="2023-07-17T16:49:46"/>
    <n v="162"/>
    <m/>
    <n v="162"/>
    <m/>
    <n v="162"/>
    <n v="16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34"/>
    <d v="2023-07-17T16:49:46"/>
    <n v="1"/>
    <m/>
    <n v="1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35"/>
    <d v="2023-07-17T16:49:46"/>
    <n v="5"/>
    <m/>
    <n v="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5"/>
    <d v="2023-07-17T16:49:4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6"/>
    <d v="2023-07-17T16:49:46"/>
    <n v="133"/>
    <m/>
    <n v="133"/>
    <m/>
    <n v="1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9"/>
    <d v="2023-07-17T16:49:46"/>
    <n v="296"/>
    <m/>
    <n v="296"/>
    <m/>
    <n v="2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49"/>
    <d v="2023-07-17T16:49:4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0"/>
    <d v="2023-07-17T16:49:46"/>
    <n v="301"/>
    <m/>
    <n v="301"/>
    <m/>
    <n v="3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3"/>
    <d v="2023-07-17T16:49:46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43"/>
    <d v="2023-07-17T16:49:46"/>
    <n v="70"/>
    <m/>
    <n v="70"/>
    <m/>
    <n v="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44"/>
    <d v="2023-07-17T16:49:46"/>
    <n v="550"/>
    <m/>
    <n v="5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0"/>
    <d v="2023-07-17T16:49:46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"/>
    <d v="2023-07-17T16:49:4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2"/>
    <d v="2023-07-17T16:49:4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3"/>
    <d v="2023-07-17T16:49:46"/>
    <n v="107"/>
    <m/>
    <n v="107"/>
    <m/>
    <n v="1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17"/>
    <d v="2023-07-17T16:49:46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19"/>
    <d v="2023-07-17T16:49:46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22"/>
    <d v="2023-07-17T16:49:46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23"/>
    <d v="2023-07-17T16:49:46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5"/>
    <d v="2023-07-17T16:49:4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6"/>
    <d v="2023-07-17T16:49:46"/>
    <n v="162"/>
    <n v="0"/>
    <n v="1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7"/>
    <d v="2023-07-17T16:49:4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8"/>
    <d v="2023-07-17T16:49:46"/>
    <n v="70"/>
    <n v="0"/>
    <n v="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9"/>
    <d v="2023-07-17T16:49:46"/>
    <n v="133"/>
    <n v="0"/>
    <n v="1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0"/>
    <d v="2023-07-17T16:49:46"/>
    <n v="296"/>
    <n v="0"/>
    <n v="29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4"/>
    <x v="2"/>
    <x v="129"/>
    <x v="12"/>
    <d v="2023-07-17T16:49:4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9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30"/>
    <d v="2023-07-17T16:50:5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30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31"/>
    <d v="2023-07-17T16:50:59"/>
    <n v="0"/>
    <m/>
    <m/>
    <n v="1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4"/>
    <d v="2023-07-17T16:50:59"/>
    <n v="0"/>
    <m/>
    <m/>
    <n v="4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32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44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34"/>
    <d v="2023-07-17T16:50:59"/>
    <n v="0"/>
    <m/>
    <m/>
    <n v="1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88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35"/>
    <d v="2023-07-17T16:50:59"/>
    <n v="0"/>
    <m/>
    <m/>
    <n v="3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90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36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37"/>
    <d v="2023-07-17T16:50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38"/>
    <d v="2023-07-17T16:50:59"/>
    <n v="0"/>
    <m/>
    <m/>
    <n v="2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52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53"/>
    <d v="2023-07-17T16:50:5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54"/>
    <d v="2023-07-17T16:50:59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31"/>
    <d v="2023-07-17T16:50:5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92"/>
    <d v="2023-07-17T16:50:59"/>
    <n v="0"/>
    <m/>
    <m/>
    <n v="2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45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42"/>
    <d v="2023-07-17T16:50:5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55"/>
    <d v="2023-07-17T16:50:59"/>
    <n v="0"/>
    <m/>
    <m/>
    <n v="2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56"/>
    <d v="2023-07-17T16:50:59"/>
    <n v="0"/>
    <m/>
    <m/>
    <n v="3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94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57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92"/>
    <d v="2023-07-17T16:50:5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58"/>
    <d v="2023-07-17T16:50:59"/>
    <n v="0"/>
    <m/>
    <m/>
    <n v="3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59"/>
    <d v="2023-07-17T16:50:59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46"/>
    <d v="2023-07-17T16:50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95"/>
    <d v="2023-07-17T16:50:59"/>
    <n v="0"/>
    <m/>
    <m/>
    <n v="1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8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60"/>
    <d v="2023-07-17T16:50:59"/>
    <n v="0"/>
    <m/>
    <m/>
    <n v="3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97"/>
    <d v="2023-07-17T16:50:5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98"/>
    <d v="2023-07-17T16:50:5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61"/>
    <d v="2023-07-17T16:50:59"/>
    <n v="0"/>
    <m/>
    <m/>
    <n v="3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62"/>
    <d v="2023-07-17T16:50:59"/>
    <n v="0"/>
    <m/>
    <m/>
    <n v="2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63"/>
    <d v="2023-07-17T16:50:59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64"/>
    <d v="2023-07-17T16:50:59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42"/>
    <d v="2023-07-17T16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02"/>
    <d v="2023-07-17T16:50:59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71"/>
    <d v="2023-07-17T16:50:59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72"/>
    <d v="2023-07-17T16:50:5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38"/>
    <d v="2023-07-17T16:50:5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06"/>
    <d v="2023-07-17T16:50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3"/>
    <d v="2023-07-17T16:50:59"/>
    <n v="79"/>
    <m/>
    <n v="79"/>
    <m/>
    <n v="79"/>
    <n v="7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26"/>
    <d v="2023-07-17T16:50:59"/>
    <n v="179"/>
    <m/>
    <n v="179"/>
    <m/>
    <n v="1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34"/>
    <d v="2023-07-17T16:50:59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35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5"/>
    <d v="2023-07-17T16:50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6"/>
    <d v="2023-07-17T16:50:59"/>
    <n v="97"/>
    <m/>
    <n v="97"/>
    <m/>
    <n v="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8"/>
    <d v="2023-07-17T16:50:59"/>
    <n v="64"/>
    <m/>
    <n v="64"/>
    <m/>
    <n v="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9"/>
    <d v="2023-07-17T16:50:59"/>
    <n v="164"/>
    <m/>
    <n v="164"/>
    <m/>
    <n v="1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49"/>
    <d v="2023-07-17T16:50:5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82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0"/>
    <d v="2023-07-17T16:50:59"/>
    <n v="195"/>
    <m/>
    <n v="195"/>
    <m/>
    <n v="19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1"/>
    <d v="2023-07-17T16:50:5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83"/>
    <d v="2023-07-17T16:50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23"/>
    <d v="2023-07-17T16:50:5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43"/>
    <d v="2023-07-17T16:50:59"/>
    <n v="69"/>
    <m/>
    <n v="69"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44"/>
    <d v="2023-07-17T16:50:59"/>
    <n v="440"/>
    <m/>
    <n v="4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0"/>
    <d v="2023-07-17T16:50:5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3"/>
    <d v="2023-07-17T16:50:5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5"/>
    <d v="2023-07-17T16:50:59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6"/>
    <d v="2023-07-17T16:50:59"/>
    <n v="258"/>
    <n v="0"/>
    <n v="2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7"/>
    <d v="2023-07-17T16:50:5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8"/>
    <d v="2023-07-17T16:50:59"/>
    <n v="69"/>
    <n v="0"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9"/>
    <d v="2023-07-17T16:50:59"/>
    <n v="97"/>
    <n v="0"/>
    <n v="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47"/>
    <d v="2023-07-17T16:50:59"/>
    <n v="64"/>
    <n v="0"/>
    <n v="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0"/>
    <d v="2023-07-17T16:50:59"/>
    <n v="164"/>
    <n v="0"/>
    <n v="1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499"/>
    <x v="2"/>
    <x v="130"/>
    <x v="12"/>
    <d v="2023-07-17T16:50:59"/>
    <n v="21"/>
    <n v="1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9"/>
    <d v="2023-07-17T16:52:3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30"/>
    <d v="2023-07-17T16:52:37"/>
    <n v="0"/>
    <m/>
    <m/>
    <n v="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30"/>
    <d v="2023-07-17T16:52:37"/>
    <n v="0"/>
    <m/>
    <m/>
    <n v="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31"/>
    <d v="2023-07-17T16:52:37"/>
    <n v="0"/>
    <m/>
    <m/>
    <n v="2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4"/>
    <d v="2023-07-17T16:52:37"/>
    <n v="0"/>
    <m/>
    <m/>
    <n v="3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32"/>
    <d v="2023-07-17T16:52:37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89"/>
    <d v="2023-07-17T16:52:3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34"/>
    <d v="2023-07-17T16:52:37"/>
    <n v="0"/>
    <m/>
    <m/>
    <n v="2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35"/>
    <d v="2023-07-17T16:52:37"/>
    <n v="0"/>
    <m/>
    <m/>
    <n v="4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50"/>
    <d v="2023-07-17T16:52:3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90"/>
    <d v="2023-07-17T16:52:3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36"/>
    <d v="2023-07-17T16:52:37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91"/>
    <d v="2023-07-17T16:52:37"/>
    <n v="0"/>
    <m/>
    <m/>
    <n v="1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37"/>
    <d v="2023-07-17T16:52:37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38"/>
    <d v="2023-07-17T16:52:37"/>
    <n v="0"/>
    <m/>
    <m/>
    <n v="2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52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53"/>
    <d v="2023-07-17T16:52:37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54"/>
    <d v="2023-07-17T16:52:37"/>
    <n v="0"/>
    <m/>
    <m/>
    <n v="3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31"/>
    <d v="2023-07-17T16:52:37"/>
    <n v="0"/>
    <m/>
    <m/>
    <n v="3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92"/>
    <d v="2023-07-17T16:52:37"/>
    <n v="0"/>
    <m/>
    <m/>
    <n v="3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91"/>
    <d v="2023-07-17T16:52:3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42"/>
    <d v="2023-07-17T16:52:3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55"/>
    <d v="2023-07-17T16:52:37"/>
    <n v="0"/>
    <m/>
    <m/>
    <n v="2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56"/>
    <d v="2023-07-17T16:52:37"/>
    <n v="0"/>
    <m/>
    <m/>
    <n v="1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37"/>
    <d v="2023-07-17T16:52:3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94"/>
    <d v="2023-07-17T16:52:3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57"/>
    <d v="2023-07-17T16:52:3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92"/>
    <d v="2023-07-17T16:52:3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58"/>
    <d v="2023-07-17T16:52:37"/>
    <n v="0"/>
    <m/>
    <m/>
    <n v="4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59"/>
    <d v="2023-07-17T16:52:37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95"/>
    <d v="2023-07-17T16:52:37"/>
    <n v="0"/>
    <m/>
    <m/>
    <n v="2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8"/>
    <d v="2023-07-17T16:52:37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60"/>
    <d v="2023-07-17T16:52:37"/>
    <n v="0"/>
    <m/>
    <m/>
    <n v="1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97"/>
    <d v="2023-07-17T16:52:37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98"/>
    <d v="2023-07-17T16:52:37"/>
    <n v="0"/>
    <m/>
    <m/>
    <n v="3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61"/>
    <d v="2023-07-17T16:52:37"/>
    <n v="0"/>
    <m/>
    <m/>
    <n v="3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62"/>
    <d v="2023-07-17T16:52:37"/>
    <n v="0"/>
    <m/>
    <m/>
    <n v="1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63"/>
    <d v="2023-07-17T16:52:37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64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42"/>
    <d v="2023-07-17T16:52:3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32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02"/>
    <d v="2023-07-17T16:52:37"/>
    <n v="0"/>
    <m/>
    <m/>
    <n v="1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71"/>
    <d v="2023-07-17T16:52:37"/>
    <n v="0"/>
    <m/>
    <m/>
    <n v="1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03"/>
    <d v="2023-07-17T16:52:3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04"/>
    <d v="2023-07-17T16:52:3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35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72"/>
    <d v="2023-07-17T16:52:3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73"/>
    <d v="2023-07-17T16:52:37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38"/>
    <d v="2023-07-17T16:52:3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75"/>
    <d v="2023-07-17T16:52:3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06"/>
    <d v="2023-07-17T16:52:3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3"/>
    <d v="2023-07-17T16:52:37"/>
    <n v="150"/>
    <m/>
    <n v="150"/>
    <m/>
    <n v="1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26"/>
    <d v="2023-07-17T16:52:37"/>
    <n v="241"/>
    <m/>
    <n v="241"/>
    <m/>
    <n v="2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34"/>
    <d v="2023-07-17T16:52:3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35"/>
    <d v="2023-07-17T16:52:37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47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78"/>
    <d v="2023-07-17T16:52:3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5"/>
    <d v="2023-07-17T16:52:3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10"/>
    <d v="2023-07-17T16:52:37"/>
    <n v="1"/>
    <m/>
    <n v="1"/>
    <n v="1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11"/>
    <d v="2023-07-17T16:52:37"/>
    <n v="7"/>
    <m/>
    <n v="7"/>
    <n v="7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06"/>
    <d v="2023-07-17T16:52:37"/>
    <n v="2"/>
    <m/>
    <n v="2"/>
    <n v="2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48"/>
    <d v="2023-07-17T16:52:37"/>
    <n v="2"/>
    <m/>
    <n v="2"/>
    <n v="2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6"/>
    <d v="2023-07-17T16:52:37"/>
    <n v="130"/>
    <m/>
    <n v="130"/>
    <m/>
    <n v="1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9"/>
    <d v="2023-07-17T16:52:37"/>
    <n v="204"/>
    <m/>
    <n v="204"/>
    <m/>
    <n v="2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0"/>
    <d v="2023-07-17T16:52:37"/>
    <n v="285"/>
    <m/>
    <n v="285"/>
    <m/>
    <n v="2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1"/>
    <d v="2023-07-17T16:52:3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3"/>
    <d v="2023-07-17T16:52:3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43"/>
    <d v="2023-07-17T16:52:37"/>
    <n v="98"/>
    <m/>
    <n v="98"/>
    <m/>
    <n v="9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44"/>
    <d v="2023-07-17T16:52:37"/>
    <n v="823"/>
    <m/>
    <n v="8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0"/>
    <d v="2023-07-17T16:52:37"/>
    <n v="49"/>
    <m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2"/>
    <d v="2023-07-17T16:52:37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3"/>
    <d v="2023-07-17T16:52:37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19"/>
    <d v="2023-07-17T16:52:37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5"/>
    <d v="2023-07-17T16:52:37"/>
    <n v="31"/>
    <n v="0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6"/>
    <d v="2023-07-17T16:52:37"/>
    <n v="391"/>
    <n v="0"/>
    <n v="3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25"/>
    <d v="2023-07-17T16:52:3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7"/>
    <d v="2023-07-17T16:52:3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84"/>
    <d v="2023-07-17T16:52:37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85"/>
    <d v="2023-07-17T16:52:37"/>
    <n v="12"/>
    <n v="1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8"/>
    <d v="2023-07-17T16:52:37"/>
    <n v="98"/>
    <n v="0"/>
    <n v="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9"/>
    <d v="2023-07-17T16:52:37"/>
    <n v="130"/>
    <n v="0"/>
    <n v="1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0"/>
    <d v="2023-07-17T16:52:37"/>
    <n v="204"/>
    <n v="0"/>
    <n v="20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1"/>
    <d v="2023-07-17T16:52:37"/>
    <n v="12"/>
    <n v="6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607"/>
    <x v="2"/>
    <x v="131"/>
    <x v="12"/>
    <d v="2023-07-17T16:52:37"/>
    <n v="73"/>
    <n v="32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13"/>
    <d v="2023-07-17T16:53:24"/>
    <n v="16"/>
    <n v="16"/>
    <m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78"/>
    <d v="2023-07-17T16:53:24"/>
    <n v="50"/>
    <n v="50"/>
    <m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14"/>
    <d v="2023-07-17T16:53:2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80"/>
    <d v="2023-07-17T16:53:2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127"/>
    <d v="2023-07-17T16:53:2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16"/>
    <d v="2023-07-17T16:53:24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19"/>
    <d v="2023-07-17T16:53:24"/>
    <n v="25"/>
    <n v="25"/>
    <m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82"/>
    <d v="2023-07-17T16:53:24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20"/>
    <d v="2023-07-17T16:53:24"/>
    <n v="356"/>
    <n v="356"/>
    <m/>
    <m/>
    <n v="3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21"/>
    <d v="2023-07-17T16:53:24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83"/>
    <d v="2023-07-17T16:53:2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23"/>
    <d v="2023-07-17T16:53:24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3"/>
    <d v="2023-07-17T16:53:24"/>
    <n v="343"/>
    <n v="343"/>
    <m/>
    <m/>
    <n v="3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6"/>
    <d v="2023-07-17T16:53:24"/>
    <n v="66"/>
    <n v="6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125"/>
    <d v="2023-07-17T16:53:24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84"/>
    <d v="2023-07-17T16:53:2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184"/>
    <d v="2023-07-17T16:53:2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9"/>
    <d v="2023-07-17T16:53:24"/>
    <n v="27"/>
    <n v="2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740"/>
    <x v="6"/>
    <x v="132"/>
    <x v="10"/>
    <d v="2023-07-17T16:53:24"/>
    <n v="25"/>
    <n v="2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13"/>
    <d v="2023-07-17T16:54:16"/>
    <n v="71"/>
    <n v="71"/>
    <m/>
    <m/>
    <n v="71"/>
    <n v="7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79"/>
    <d v="2023-07-17T16:54:16"/>
    <n v="41"/>
    <n v="41"/>
    <m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80"/>
    <d v="2023-07-17T16:54:16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127"/>
    <d v="2023-07-17T16:54:16"/>
    <n v="19"/>
    <n v="1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16"/>
    <d v="2023-07-17T16:54:16"/>
    <n v="69"/>
    <n v="69"/>
    <m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18"/>
    <d v="2023-07-17T16:54:16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19"/>
    <d v="2023-07-17T16:54:16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150"/>
    <d v="2023-07-17T16:54:1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230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82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20"/>
    <d v="2023-07-17T16:54:16"/>
    <n v="1285"/>
    <n v="1285"/>
    <m/>
    <m/>
    <n v="12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21"/>
    <d v="2023-07-17T16:54:16"/>
    <n v="88"/>
    <n v="88"/>
    <m/>
    <m/>
    <n v="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83"/>
    <d v="2023-07-17T16:54:16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23"/>
    <d v="2023-07-17T16:54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3"/>
    <d v="2023-07-17T16:54:16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5"/>
    <d v="2023-07-17T16:54:16"/>
    <n v="41"/>
    <n v="4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6"/>
    <d v="2023-07-17T16:54:16"/>
    <n v="71"/>
    <n v="7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84"/>
    <d v="2023-07-17T16:54:16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184"/>
    <d v="2023-07-17T16:54:16"/>
    <n v="20"/>
    <n v="1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9"/>
    <d v="2023-07-17T16:54:16"/>
    <n v="69"/>
    <n v="6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47"/>
    <d v="2023-07-17T16:54:16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10"/>
    <d v="2023-07-17T16:54:16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928"/>
    <x v="2"/>
    <x v="133"/>
    <x v="128"/>
    <d v="2023-07-17T16:54:16"/>
    <n v="139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13"/>
    <d v="2023-07-17T17:08:18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16"/>
    <d v="2023-07-17T17:08:18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20"/>
    <d v="2023-07-17T17:08:18"/>
    <n v="70"/>
    <m/>
    <n v="70"/>
    <m/>
    <n v="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43"/>
    <d v="2023-07-17T17:08:1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44"/>
    <d v="2023-07-17T17:08:1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145"/>
    <d v="2023-07-17T17:08:1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2"/>
    <d v="2023-07-17T17:08:18"/>
    <n v="1"/>
    <n v="0"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6"/>
    <d v="2023-07-17T17:08:18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8"/>
    <d v="2023-07-17T17:08:18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9"/>
    <d v="2023-07-17T17:08:18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34"/>
    <x v="8"/>
    <x v="134"/>
    <x v="12"/>
    <d v="2023-07-17T17:08:18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13"/>
    <d v="2023-07-17T17:09:3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16"/>
    <d v="2023-07-17T17:09:31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19"/>
    <d v="2023-07-17T17:09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153"/>
    <d v="2023-07-17T17:09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82"/>
    <d v="2023-07-17T17:09:3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20"/>
    <d v="2023-07-17T17:09:31"/>
    <n v="80"/>
    <m/>
    <n v="80"/>
    <m/>
    <n v="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21"/>
    <d v="2023-07-17T17:09:3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44"/>
    <d v="2023-07-17T17:09:3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6"/>
    <d v="2023-07-17T17:09:3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9"/>
    <d v="2023-07-17T17:09:31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59"/>
    <x v="8"/>
    <x v="135"/>
    <x v="10"/>
    <d v="2023-07-17T17:09:3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13"/>
    <d v="2023-07-17T17:10:14"/>
    <n v="1"/>
    <m/>
    <n v="1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16"/>
    <d v="2023-07-17T17:10:14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19"/>
    <d v="2023-07-17T17:10:14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153"/>
    <d v="2023-07-17T17:10:1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82"/>
    <d v="2023-07-17T17:10:1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20"/>
    <d v="2023-07-17T17:10:14"/>
    <n v="80"/>
    <m/>
    <n v="80"/>
    <m/>
    <n v="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21"/>
    <d v="2023-07-17T17:10:1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43"/>
    <d v="2023-07-17T17:10:14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44"/>
    <d v="2023-07-17T17:10:1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1"/>
    <d v="2023-07-17T17:10:1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6"/>
    <d v="2023-07-17T17:10:1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8"/>
    <d v="2023-07-17T17:10:14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9"/>
    <d v="2023-07-17T17:10:14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10"/>
    <d v="2023-07-17T17:10:14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11"/>
    <d v="2023-07-17T17:10:14"/>
    <n v="2"/>
    <n v="1"/>
    <m/>
    <m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0"/>
    <x v="8"/>
    <x v="136"/>
    <x v="12"/>
    <d v="2023-07-17T17:10:14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1"/>
    <x v="8"/>
    <x v="137"/>
    <x v="13"/>
    <d v="2023-07-17T17:11:0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1"/>
    <x v="8"/>
    <x v="137"/>
    <x v="16"/>
    <d v="2023-07-17T17:11:0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1"/>
    <x v="8"/>
    <x v="137"/>
    <x v="20"/>
    <d v="2023-07-17T17:11:0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1"/>
    <x v="8"/>
    <x v="137"/>
    <x v="6"/>
    <d v="2023-07-17T17:11:0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1"/>
    <x v="8"/>
    <x v="137"/>
    <x v="9"/>
    <d v="2023-07-17T17:11:0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1"/>
    <x v="8"/>
    <x v="137"/>
    <x v="12"/>
    <d v="2023-07-17T17:11:03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2"/>
    <x v="8"/>
    <x v="138"/>
    <x v="16"/>
    <d v="2023-07-17T17:11:4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2"/>
    <x v="8"/>
    <x v="138"/>
    <x v="19"/>
    <d v="2023-07-17T17:11:4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2"/>
    <x v="8"/>
    <x v="138"/>
    <x v="82"/>
    <d v="2023-07-17T17:11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2"/>
    <x v="8"/>
    <x v="138"/>
    <x v="20"/>
    <d v="2023-07-17T17:11:40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2"/>
    <x v="8"/>
    <x v="138"/>
    <x v="145"/>
    <d v="2023-07-17T17:11:4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2"/>
    <x v="8"/>
    <x v="138"/>
    <x v="9"/>
    <d v="2023-07-17T17:11:4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2"/>
    <x v="8"/>
    <x v="138"/>
    <x v="10"/>
    <d v="2023-07-17T17:11:4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2"/>
    <x v="8"/>
    <x v="138"/>
    <x v="12"/>
    <d v="2023-07-17T17:11:40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16"/>
    <d v="2023-07-17T17:12:16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17"/>
    <d v="2023-07-17T17:12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153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82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20"/>
    <d v="2023-07-17T17:12:16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21"/>
    <d v="2023-07-17T17:12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43"/>
    <d v="2023-07-17T17:12:16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3"/>
    <d v="2023-07-17T17:12:1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8"/>
    <d v="2023-07-17T17:12:16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9"/>
    <d v="2023-07-17T17:12:16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158"/>
    <d v="2023-07-17T17:12:1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12"/>
    <d v="2023-07-17T17:12:16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3"/>
    <x v="8"/>
    <x v="139"/>
    <x v="129"/>
    <d v="2023-07-17T17:12:16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16"/>
    <d v="2023-07-17T17:15:35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19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82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20"/>
    <d v="2023-07-17T17:15:35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21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83"/>
    <d v="2023-07-17T17:15:3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43"/>
    <d v="2023-07-17T17:15:3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145"/>
    <d v="2023-07-17T17:15:3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3"/>
    <d v="2023-07-17T17:15:35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8"/>
    <d v="2023-07-17T17:15:3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9"/>
    <d v="2023-07-17T17:15:35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10"/>
    <d v="2023-07-17T17:15:3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4"/>
    <x v="8"/>
    <x v="140"/>
    <x v="12"/>
    <d v="2023-07-17T17:15:3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31"/>
    <d v="2023-07-17T17:16:2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13"/>
    <d v="2023-07-17T17:16:2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16"/>
    <d v="2023-07-17T17:16:2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20"/>
    <d v="2023-07-17T17:16:2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43"/>
    <d v="2023-07-17T17:16:23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44"/>
    <d v="2023-07-17T17:16:23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3"/>
    <d v="2023-07-17T17:16:2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6"/>
    <d v="2023-07-17T17:16:2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8"/>
    <d v="2023-07-17T17:16:23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9"/>
    <d v="2023-07-17T17:16:2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5"/>
    <x v="8"/>
    <x v="141"/>
    <x v="12"/>
    <d v="2023-07-17T17:16:23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6"/>
    <x v="8"/>
    <x v="142"/>
    <x v="13"/>
    <d v="2023-07-17T17:17:1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6"/>
    <x v="8"/>
    <x v="142"/>
    <x v="16"/>
    <d v="2023-07-17T17:17:1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6"/>
    <x v="8"/>
    <x v="142"/>
    <x v="20"/>
    <d v="2023-07-17T17:17:1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6"/>
    <x v="8"/>
    <x v="142"/>
    <x v="43"/>
    <d v="2023-07-17T17:17:1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6"/>
    <x v="8"/>
    <x v="142"/>
    <x v="6"/>
    <d v="2023-07-17T17:17:16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6"/>
    <x v="8"/>
    <x v="142"/>
    <x v="8"/>
    <d v="2023-07-17T17:17:16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6"/>
    <x v="8"/>
    <x v="142"/>
    <x v="9"/>
    <d v="2023-07-17T17:17:1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66"/>
    <x v="8"/>
    <x v="142"/>
    <x v="12"/>
    <d v="2023-07-17T17:17:16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0"/>
    <x v="8"/>
    <x v="143"/>
    <x v="13"/>
    <d v="2023-07-17T17:18:0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0"/>
    <x v="8"/>
    <x v="143"/>
    <x v="16"/>
    <d v="2023-07-17T17:18:0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0"/>
    <x v="8"/>
    <x v="143"/>
    <x v="150"/>
    <d v="2023-07-17T17:18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0"/>
    <x v="8"/>
    <x v="143"/>
    <x v="20"/>
    <d v="2023-07-17T17:18:09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0"/>
    <x v="8"/>
    <x v="143"/>
    <x v="44"/>
    <d v="2023-07-17T17:18:0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0"/>
    <x v="8"/>
    <x v="143"/>
    <x v="3"/>
    <d v="2023-07-17T17:18:0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0"/>
    <x v="8"/>
    <x v="143"/>
    <x v="6"/>
    <d v="2023-07-17T17:18:0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0"/>
    <x v="8"/>
    <x v="143"/>
    <x v="9"/>
    <d v="2023-07-17T17:18:09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0"/>
    <x v="8"/>
    <x v="143"/>
    <x v="12"/>
    <d v="2023-07-17T17:18:09"/>
    <n v="6"/>
    <n v="2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5"/>
    <x v="5"/>
    <x v="144"/>
    <x v="110"/>
    <d v="2023-07-18T17:00:2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5"/>
    <x v="5"/>
    <x v="144"/>
    <x v="78"/>
    <d v="2023-07-18T17:00:25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5"/>
    <x v="5"/>
    <x v="144"/>
    <x v="16"/>
    <d v="2023-07-18T17:00:2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5"/>
    <x v="5"/>
    <x v="144"/>
    <x v="20"/>
    <d v="2023-07-18T17:00:25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5"/>
    <x v="5"/>
    <x v="144"/>
    <x v="21"/>
    <d v="2023-07-18T17:00:2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5"/>
    <x v="5"/>
    <x v="144"/>
    <x v="44"/>
    <d v="2023-07-18T17:00:25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5"/>
    <x v="5"/>
    <x v="144"/>
    <x v="3"/>
    <d v="2023-07-18T17:00:2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5"/>
    <x v="5"/>
    <x v="144"/>
    <x v="124"/>
    <d v="2023-07-18T17:00:2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5"/>
    <x v="5"/>
    <x v="144"/>
    <x v="6"/>
    <d v="2023-07-18T17:00:25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25"/>
    <x v="5"/>
    <x v="144"/>
    <x v="9"/>
    <d v="2023-07-18T17:00:25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9"/>
    <d v="2023-07-19T14:51:4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30"/>
    <d v="2023-07-19T14:51:44"/>
    <n v="0"/>
    <m/>
    <m/>
    <n v="2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30"/>
    <d v="2023-07-19T14:51:44"/>
    <n v="0"/>
    <m/>
    <m/>
    <n v="2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31"/>
    <d v="2023-07-19T14:51:44"/>
    <n v="0"/>
    <m/>
    <m/>
    <n v="3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4"/>
    <d v="2023-07-19T14:51:44"/>
    <n v="0"/>
    <m/>
    <m/>
    <n v="2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32"/>
    <d v="2023-07-19T14:51:44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89"/>
    <d v="2023-07-19T14:51:4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34"/>
    <d v="2023-07-19T14:51:44"/>
    <n v="0"/>
    <m/>
    <m/>
    <n v="3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88"/>
    <d v="2023-07-19T14:51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35"/>
    <d v="2023-07-19T14:51:44"/>
    <n v="0"/>
    <m/>
    <m/>
    <n v="5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36"/>
    <d v="2023-07-19T14:51:4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37"/>
    <d v="2023-07-19T14:51:44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38"/>
    <d v="2023-07-19T14:51:44"/>
    <n v="0"/>
    <m/>
    <m/>
    <n v="3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52"/>
    <d v="2023-07-19T14:51:44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53"/>
    <d v="2023-07-19T14:51:4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54"/>
    <d v="2023-07-19T14:51:44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31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92"/>
    <d v="2023-07-19T14:51:44"/>
    <n v="0"/>
    <m/>
    <m/>
    <n v="4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91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55"/>
    <d v="2023-07-19T14:51:44"/>
    <n v="0"/>
    <m/>
    <m/>
    <n v="3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56"/>
    <d v="2023-07-19T14:51:44"/>
    <n v="0"/>
    <m/>
    <m/>
    <n v="5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37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94"/>
    <d v="2023-07-19T14:51:44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57"/>
    <d v="2023-07-19T14:51:4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92"/>
    <d v="2023-07-19T14:51:4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58"/>
    <d v="2023-07-19T14:51:44"/>
    <n v="0"/>
    <m/>
    <m/>
    <n v="5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59"/>
    <d v="2023-07-19T14:51:44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95"/>
    <d v="2023-07-19T14:51:44"/>
    <n v="0"/>
    <m/>
    <m/>
    <n v="4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8"/>
    <d v="2023-07-19T14:51:4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97"/>
    <d v="2023-07-19T14:51:44"/>
    <n v="0"/>
    <m/>
    <m/>
    <n v="1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98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61"/>
    <d v="2023-07-19T14:51:44"/>
    <n v="0"/>
    <m/>
    <m/>
    <n v="3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62"/>
    <d v="2023-07-19T14:51:44"/>
    <n v="0"/>
    <m/>
    <m/>
    <n v="1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63"/>
    <d v="2023-07-19T14:51:44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64"/>
    <d v="2023-07-19T14:51:4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42"/>
    <d v="2023-07-19T14:51:4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32"/>
    <d v="2023-07-19T14:51:4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02"/>
    <d v="2023-07-19T14:51:44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71"/>
    <d v="2023-07-19T14:51:44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03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04"/>
    <d v="2023-07-19T14:51:4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35"/>
    <d v="2023-07-19T14:51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72"/>
    <d v="2023-07-19T14:51:44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73"/>
    <d v="2023-07-19T14:51:44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38"/>
    <d v="2023-07-19T14:51:4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75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06"/>
    <d v="2023-07-19T14:51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3"/>
    <d v="2023-07-19T14:51:44"/>
    <n v="277"/>
    <m/>
    <n v="277"/>
    <m/>
    <n v="277"/>
    <n v="27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34"/>
    <d v="2023-07-19T14:51:44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79"/>
    <d v="2023-07-19T14:51:44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4"/>
    <d v="2023-07-19T14:51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78"/>
    <d v="2023-07-19T14:51:44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5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06"/>
    <d v="2023-07-19T14:51:44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6"/>
    <d v="2023-07-19T14:51:44"/>
    <n v="590"/>
    <m/>
    <n v="590"/>
    <m/>
    <n v="59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8"/>
    <d v="2023-07-19T14:51:44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9"/>
    <d v="2023-07-19T14:51:44"/>
    <n v="701"/>
    <m/>
    <n v="701"/>
    <m/>
    <n v="7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49"/>
    <d v="2023-07-19T14:51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82"/>
    <d v="2023-07-19T14:51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0"/>
    <d v="2023-07-19T14:51:44"/>
    <n v="469"/>
    <m/>
    <n v="469"/>
    <m/>
    <n v="4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1"/>
    <d v="2023-07-19T14:51:44"/>
    <n v="45"/>
    <m/>
    <n v="45"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83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3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43"/>
    <d v="2023-07-19T14:51:44"/>
    <n v="154"/>
    <m/>
    <n v="154"/>
    <m/>
    <n v="1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44"/>
    <d v="2023-07-19T14:51:44"/>
    <n v="548"/>
    <m/>
    <n v="5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0"/>
    <d v="2023-07-19T14:51:44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"/>
    <d v="2023-07-19T14:51:4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2"/>
    <d v="2023-07-19T14:51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3"/>
    <d v="2023-07-19T14:51:44"/>
    <n v="123"/>
    <m/>
    <n v="123"/>
    <m/>
    <n v="1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19"/>
    <d v="2023-07-19T14:51:44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22"/>
    <d v="2023-07-19T14:51:44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5"/>
    <d v="2023-07-19T14:51:44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6"/>
    <d v="2023-07-19T14:51:44"/>
    <n v="277"/>
    <n v="0"/>
    <n v="2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25"/>
    <d v="2023-07-19T14:51:44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7"/>
    <d v="2023-07-19T14:51:44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84"/>
    <d v="2023-07-19T14:51:44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85"/>
    <d v="2023-07-19T14:51:44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8"/>
    <d v="2023-07-19T14:51:44"/>
    <n v="154"/>
    <n v="0"/>
    <n v="1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9"/>
    <d v="2023-07-19T14:51:44"/>
    <n v="590"/>
    <n v="0"/>
    <n v="5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47"/>
    <d v="2023-07-19T14:51:44"/>
    <n v="55"/>
    <n v="0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0"/>
    <d v="2023-07-19T14:51:44"/>
    <n v="701"/>
    <n v="0"/>
    <n v="7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3"/>
    <x v="2"/>
    <x v="145"/>
    <x v="12"/>
    <d v="2023-07-19T14:51:44"/>
    <n v="150"/>
    <n v="27"/>
    <n v="1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9"/>
    <d v="2023-07-19T14:51:4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30"/>
    <d v="2023-07-19T14:51:45"/>
    <n v="0"/>
    <m/>
    <m/>
    <n v="1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30"/>
    <d v="2023-07-19T14:51:45"/>
    <n v="0"/>
    <m/>
    <m/>
    <n v="1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31"/>
    <d v="2023-07-19T14:51:45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4"/>
    <d v="2023-07-19T14:51:45"/>
    <n v="0"/>
    <m/>
    <m/>
    <n v="1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32"/>
    <d v="2023-07-19T14:51:4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88"/>
    <d v="2023-07-19T14:51:4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34"/>
    <d v="2023-07-19T14:51:45"/>
    <n v="0"/>
    <m/>
    <m/>
    <n v="2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35"/>
    <d v="2023-07-19T14:51:45"/>
    <n v="0"/>
    <m/>
    <m/>
    <n v="3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50"/>
    <d v="2023-07-19T14:51:4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90"/>
    <d v="2023-07-19T14:51:4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36"/>
    <d v="2023-07-19T14:51:4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91"/>
    <d v="2023-07-19T14:51:4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37"/>
    <d v="2023-07-19T14:51:4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38"/>
    <d v="2023-07-19T14:51:45"/>
    <n v="0"/>
    <m/>
    <m/>
    <n v="1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52"/>
    <d v="2023-07-19T14:51:45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53"/>
    <d v="2023-07-19T14:51:4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54"/>
    <d v="2023-07-19T14:51:45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31"/>
    <d v="2023-07-19T14:51:45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92"/>
    <d v="2023-07-19T14:51:45"/>
    <n v="0"/>
    <m/>
    <m/>
    <n v="1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91"/>
    <d v="2023-07-19T14:51:4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42"/>
    <d v="2023-07-19T14:51:4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36"/>
    <d v="2023-07-19T14:51:4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55"/>
    <d v="2023-07-19T14:51:45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56"/>
    <d v="2023-07-19T14:51:45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94"/>
    <d v="2023-07-19T14:51:4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92"/>
    <d v="2023-07-19T14:51:4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58"/>
    <d v="2023-07-19T14:51:45"/>
    <n v="0"/>
    <m/>
    <m/>
    <n v="1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59"/>
    <d v="2023-07-19T14:51:45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95"/>
    <d v="2023-07-19T14:51:45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8"/>
    <d v="2023-07-19T14:51:4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60"/>
    <d v="2023-07-19T14:51:45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97"/>
    <d v="2023-07-19T14:51:45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98"/>
    <d v="2023-07-19T14:51:45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61"/>
    <d v="2023-07-19T14:51:45"/>
    <n v="0"/>
    <m/>
    <m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62"/>
    <d v="2023-07-19T14:51:45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63"/>
    <d v="2023-07-19T14:51:4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64"/>
    <d v="2023-07-19T14:51:4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42"/>
    <d v="2023-07-19T14:51:4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01"/>
    <d v="2023-07-19T14:51:4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02"/>
    <d v="2023-07-19T14:51:45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71"/>
    <d v="2023-07-19T14:51:45"/>
    <n v="0"/>
    <m/>
    <m/>
    <n v="1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03"/>
    <d v="2023-07-19T14:51:4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04"/>
    <d v="2023-07-19T14:51:4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35"/>
    <d v="2023-07-19T14:51:4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72"/>
    <d v="2023-07-19T14:51:45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73"/>
    <d v="2023-07-19T14:51:45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38"/>
    <d v="2023-07-19T14:51:45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39"/>
    <d v="2023-07-19T14:51:4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75"/>
    <d v="2023-07-19T14:51:4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06"/>
    <d v="2023-07-19T14:51:4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40"/>
    <d v="2023-07-19T14:51:45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41"/>
    <d v="2023-07-19T14:51:45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3"/>
    <d v="2023-07-19T14:51:45"/>
    <n v="177"/>
    <n v="0"/>
    <n v="177"/>
    <n v="0"/>
    <n v="177"/>
    <n v="17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26"/>
    <d v="2023-07-19T14:51:45"/>
    <n v="112"/>
    <n v="0"/>
    <n v="112"/>
    <n v="0"/>
    <n v="11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34"/>
    <d v="2023-07-19T14:51:45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09"/>
    <d v="2023-07-19T14:51:45"/>
    <n v="3"/>
    <n v="0"/>
    <n v="3"/>
    <n v="3"/>
    <n v="0"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27"/>
    <d v="2023-07-19T14:51:45"/>
    <n v="12"/>
    <n v="0"/>
    <n v="12"/>
    <n v="12"/>
    <n v="0"/>
    <n v="1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6"/>
    <d v="2023-07-19T14:51:45"/>
    <n v="265"/>
    <n v="0"/>
    <n v="265"/>
    <n v="0"/>
    <n v="26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9"/>
    <d v="2023-07-19T14:51:45"/>
    <n v="247"/>
    <n v="0"/>
    <n v="247"/>
    <n v="3"/>
    <n v="24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0"/>
    <d v="2023-07-19T14:51:45"/>
    <n v="767"/>
    <n v="0"/>
    <n v="767"/>
    <n v="0"/>
    <n v="76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3"/>
    <d v="2023-07-19T14:51:4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43"/>
    <d v="2023-07-19T14:51:45"/>
    <n v="120"/>
    <n v="0"/>
    <n v="120"/>
    <n v="0"/>
    <n v="12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44"/>
    <d v="2023-07-19T14:51:45"/>
    <n v="627"/>
    <m/>
    <n v="627"/>
    <n v="6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0"/>
    <d v="2023-07-19T14:51:45"/>
    <n v="65"/>
    <m/>
    <n v="65"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45"/>
    <d v="2023-07-19T14:51:45"/>
    <n v="3"/>
    <n v="0"/>
    <n v="3"/>
    <n v="0"/>
    <n v="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"/>
    <d v="2023-07-19T14:51:45"/>
    <n v="6"/>
    <n v="0"/>
    <n v="6"/>
    <n v="0"/>
    <n v="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2"/>
    <d v="2023-07-19T14:51:45"/>
    <n v="8"/>
    <n v="0"/>
    <n v="8"/>
    <n v="0"/>
    <n v="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3"/>
    <d v="2023-07-19T14:51:4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18"/>
    <d v="2023-07-19T14:51:45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19"/>
    <d v="2023-07-19T14:51:4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22"/>
    <d v="2023-07-19T14:51:4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5"/>
    <d v="2023-07-19T14:51:45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6"/>
    <d v="2023-07-19T14:51:45"/>
    <n v="289"/>
    <n v="0"/>
    <n v="2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84"/>
    <d v="2023-07-19T14:51:45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85"/>
    <d v="2023-07-19T14:51:45"/>
    <n v="15"/>
    <n v="2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8"/>
    <d v="2023-07-19T14:51:45"/>
    <n v="120"/>
    <n v="0"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9"/>
    <d v="2023-07-19T14:51:45"/>
    <n v="265"/>
    <n v="0"/>
    <n v="2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0"/>
    <d v="2023-07-19T14:51:45"/>
    <n v="247"/>
    <n v="0"/>
    <n v="2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4"/>
    <x v="2"/>
    <x v="146"/>
    <x v="12"/>
    <d v="2023-07-19T14:51:45"/>
    <n v="48"/>
    <n v="5"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9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30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31"/>
    <d v="2023-07-19T14:51:46"/>
    <n v="0"/>
    <m/>
    <m/>
    <n v="4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4"/>
    <d v="2023-07-19T14:51:46"/>
    <n v="0"/>
    <m/>
    <m/>
    <n v="6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32"/>
    <d v="2023-07-19T14:51:46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34"/>
    <d v="2023-07-19T14:51:46"/>
    <n v="0"/>
    <m/>
    <m/>
    <n v="4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88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35"/>
    <d v="2023-07-19T14:51:46"/>
    <n v="0"/>
    <m/>
    <m/>
    <n v="6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90"/>
    <d v="2023-07-19T14:51:4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36"/>
    <d v="2023-07-19T14:51:4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37"/>
    <d v="2023-07-19T14:51:46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38"/>
    <d v="2023-07-19T14:51:46"/>
    <n v="0"/>
    <m/>
    <m/>
    <n v="4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52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53"/>
    <d v="2023-07-19T14:51:46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54"/>
    <d v="2023-07-19T14:51:46"/>
    <n v="0"/>
    <m/>
    <m/>
    <n v="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92"/>
    <d v="2023-07-19T14:51:46"/>
    <n v="0"/>
    <m/>
    <m/>
    <n v="5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91"/>
    <d v="2023-07-19T14:51:4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42"/>
    <d v="2023-07-19T14:51:4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36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55"/>
    <d v="2023-07-19T14:51:46"/>
    <n v="0"/>
    <m/>
    <m/>
    <n v="4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56"/>
    <d v="2023-07-19T14:51:46"/>
    <n v="0"/>
    <m/>
    <m/>
    <n v="6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37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94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57"/>
    <d v="2023-07-19T14:51:4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92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58"/>
    <d v="2023-07-19T14:51:46"/>
    <n v="0"/>
    <m/>
    <m/>
    <n v="8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59"/>
    <d v="2023-07-19T14:51:46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95"/>
    <d v="2023-07-19T14:51:46"/>
    <n v="0"/>
    <m/>
    <m/>
    <n v="4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8"/>
    <d v="2023-07-19T14:51:46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60"/>
    <d v="2023-07-19T14:51:46"/>
    <n v="0"/>
    <m/>
    <m/>
    <n v="2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97"/>
    <d v="2023-07-19T14:51:4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61"/>
    <d v="2023-07-19T14:51:46"/>
    <n v="0"/>
    <m/>
    <m/>
    <n v="5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62"/>
    <d v="2023-07-19T14:51:46"/>
    <n v="0"/>
    <m/>
    <m/>
    <n v="3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63"/>
    <d v="2023-07-19T14:51:46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64"/>
    <d v="2023-07-19T14:51:46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42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32"/>
    <d v="2023-07-19T14:51:4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02"/>
    <d v="2023-07-19T14:51:46"/>
    <n v="0"/>
    <m/>
    <m/>
    <n v="1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71"/>
    <d v="2023-07-19T14:51:46"/>
    <n v="0"/>
    <m/>
    <m/>
    <n v="2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03"/>
    <d v="2023-07-19T14:51:4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35"/>
    <d v="2023-07-19T14:51:4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72"/>
    <d v="2023-07-19T14:51:46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38"/>
    <d v="2023-07-19T14:51:4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39"/>
    <d v="2023-07-19T14:51:4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75"/>
    <d v="2023-07-19T14:51:4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06"/>
    <d v="2023-07-19T14:51:4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40"/>
    <d v="2023-07-19T14:51:4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08"/>
    <d v="2023-07-19T14:51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77"/>
    <d v="2023-07-19T14:51:46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41"/>
    <d v="2023-07-19T14:51:4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10"/>
    <d v="2023-07-19T14:51:46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3"/>
    <d v="2023-07-19T14:51:46"/>
    <n v="327"/>
    <m/>
    <n v="327"/>
    <m/>
    <n v="3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78"/>
    <d v="2023-07-19T14:51:46"/>
    <n v="222"/>
    <m/>
    <n v="222"/>
    <m/>
    <n v="2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35"/>
    <d v="2023-07-19T14:51:46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77"/>
    <d v="2023-07-19T14:51:4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5"/>
    <d v="2023-07-19T14:51:4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6"/>
    <d v="2023-07-19T14:51:46"/>
    <n v="451"/>
    <m/>
    <n v="451"/>
    <m/>
    <n v="4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7"/>
    <d v="2023-07-19T14:51:4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8"/>
    <d v="2023-07-19T14:51:46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46"/>
    <d v="2023-07-19T14:51:4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9"/>
    <d v="2023-07-19T14:51:46"/>
    <n v="197"/>
    <m/>
    <n v="197"/>
    <m/>
    <n v="1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0"/>
    <d v="2023-07-19T14:51:46"/>
    <n v="1113"/>
    <m/>
    <n v="1113"/>
    <m/>
    <n v="1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3"/>
    <d v="2023-07-19T14:51:4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43"/>
    <d v="2023-07-19T14:51:46"/>
    <n v="87"/>
    <m/>
    <n v="87"/>
    <m/>
    <n v="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44"/>
    <d v="2023-07-19T14:51:46"/>
    <n v="1470"/>
    <m/>
    <n v="14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0"/>
    <d v="2023-07-19T14:51:46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45"/>
    <d v="2023-07-19T14:51:46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"/>
    <d v="2023-07-19T14:51:46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2"/>
    <d v="2023-07-19T14:51:4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3"/>
    <d v="2023-07-19T14:51:46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11"/>
    <d v="2023-07-19T14:51:46"/>
    <n v="1"/>
    <m/>
    <n v="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19"/>
    <d v="2023-07-19T14:51:46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5"/>
    <d v="2023-07-19T14:51:46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24"/>
    <d v="2023-07-19T14:51:46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6"/>
    <d v="2023-07-19T14:51:46"/>
    <n v="549"/>
    <n v="0"/>
    <n v="5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83"/>
    <d v="2023-07-19T14:51:4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7"/>
    <d v="2023-07-19T14:51:46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8"/>
    <d v="2023-07-19T14:51:46"/>
    <n v="87"/>
    <n v="0"/>
    <n v="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9"/>
    <d v="2023-07-19T14:51:46"/>
    <n v="451"/>
    <n v="0"/>
    <n v="4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47"/>
    <d v="2023-07-19T14:51:46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0"/>
    <d v="2023-07-19T14:51:46"/>
    <n v="197"/>
    <n v="0"/>
    <n v="1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58"/>
    <d v="2023-07-19T14:51:4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47"/>
    <d v="2023-07-19T14:51:46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1"/>
    <d v="2023-07-19T14:51:46"/>
    <n v="19"/>
    <n v="13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5"/>
    <x v="2"/>
    <x v="5"/>
    <x v="12"/>
    <d v="2023-07-19T14:51:46"/>
    <n v="69"/>
    <n v="15"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07"/>
    <d v="2023-07-19T15:25:52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40"/>
    <d v="2023-07-19T15:25:52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99"/>
    <d v="2023-07-19T15:25:5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41"/>
    <d v="2023-07-19T15:25:52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42"/>
    <d v="2023-07-19T15:25:5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75"/>
    <d v="2023-07-19T15:25:5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3"/>
    <d v="2023-07-19T15:25:52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79"/>
    <d v="2023-07-19T15:25:5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20"/>
    <d v="2023-07-19T15:25:52"/>
    <n v="140"/>
    <m/>
    <n v="140"/>
    <m/>
    <n v="1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21"/>
    <d v="2023-07-19T15:25:52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83"/>
    <d v="2023-07-19T15:25:5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3"/>
    <d v="2023-07-19T15:25:52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82"/>
    <d v="2023-07-19T15:25:5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5"/>
    <d v="2023-07-19T15:25:5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6"/>
    <d v="2023-07-19T15:25:52"/>
    <n v="55"/>
    <n v="0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0"/>
    <d v="2023-07-19T15:25:5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30"/>
    <d v="2023-07-19T14:53:1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30"/>
    <d v="2023-07-19T14:53:1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31"/>
    <d v="2023-07-19T14:53:16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24"/>
    <d v="2023-07-19T14:53:16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32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9"/>
    <d v="2023-07-19T15:25:5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153"/>
    <d v="2023-07-19T15:25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10"/>
    <x v="13"/>
    <x v="147"/>
    <x v="82"/>
    <d v="2023-07-19T15:25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34"/>
    <d v="2023-07-19T14:53:16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35"/>
    <d v="2023-07-19T14:53:16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50"/>
    <d v="2023-07-19T14:53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90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36"/>
    <d v="2023-07-19T14:53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38"/>
    <d v="2023-07-19T14:53:16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52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54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31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92"/>
    <d v="2023-07-19T14:53:16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55"/>
    <d v="2023-07-19T14:53:16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56"/>
    <d v="2023-07-19T14:53:1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94"/>
    <d v="2023-07-19T14:53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92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58"/>
    <d v="2023-07-19T14:53:16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59"/>
    <d v="2023-07-19T14:53:1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95"/>
    <d v="2023-07-19T14:53:1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28"/>
    <d v="2023-07-19T14:53:1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60"/>
    <d v="2023-07-19T14:53:1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97"/>
    <d v="2023-07-19T14:53:16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98"/>
    <d v="2023-07-19T14:53:16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61"/>
    <d v="2023-07-19T14:53:16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62"/>
    <d v="2023-07-19T14:53:1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00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63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64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02"/>
    <d v="2023-07-19T14:53:1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71"/>
    <d v="2023-07-19T14:53:1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07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40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67"/>
    <d v="2023-07-19T14:5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41"/>
    <d v="2023-07-19T14:53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3"/>
    <d v="2023-07-19T14:53:16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35"/>
    <d v="2023-07-19T14:53:16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6"/>
    <d v="2023-07-19T14:53:16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46"/>
    <d v="2023-07-19T14:53:16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82"/>
    <d v="2023-07-19T14:53:16"/>
    <n v="216"/>
    <m/>
    <n v="2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20"/>
    <d v="2023-07-19T14:53:16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21"/>
    <d v="2023-07-19T14:53:16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44"/>
    <d v="2023-07-19T14:53:16"/>
    <n v="90"/>
    <m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3"/>
    <d v="2023-07-19T14:53:16"/>
    <n v="46"/>
    <m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5"/>
    <d v="2023-07-19T14:53:1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6"/>
    <d v="2023-07-19T14:53:16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9"/>
    <d v="2023-07-19T14:53:16"/>
    <n v="67"/>
    <n v="0"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47"/>
    <d v="2023-07-19T14:53:16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5"/>
    <x v="2"/>
    <x v="148"/>
    <x v="128"/>
    <d v="2023-07-19T14:53:16"/>
    <n v="55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7"/>
    <x v="2"/>
    <x v="149"/>
    <x v="126"/>
    <d v="2023-07-19T14:53:1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7"/>
    <x v="2"/>
    <x v="149"/>
    <x v="16"/>
    <d v="2023-07-19T14:53:18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7"/>
    <x v="2"/>
    <x v="149"/>
    <x v="20"/>
    <d v="2023-07-19T14:53:18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7"/>
    <x v="2"/>
    <x v="149"/>
    <x v="43"/>
    <d v="2023-07-19T14:53:18"/>
    <n v="5"/>
    <n v="0"/>
    <n v="5"/>
    <n v="0"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7"/>
    <x v="2"/>
    <x v="149"/>
    <x v="44"/>
    <d v="2023-07-19T14:53:18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7"/>
    <x v="2"/>
    <x v="149"/>
    <x v="0"/>
    <d v="2023-07-19T14:53:18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7"/>
    <x v="2"/>
    <x v="149"/>
    <x v="6"/>
    <d v="2023-07-19T14:53:18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7"/>
    <x v="2"/>
    <x v="149"/>
    <x v="8"/>
    <d v="2023-07-19T14:53:1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07"/>
    <x v="2"/>
    <x v="149"/>
    <x v="9"/>
    <d v="2023-07-19T14:53:18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126"/>
    <d v="2023-07-19T14:53:1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78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16"/>
    <d v="2023-07-19T14:53:1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17"/>
    <d v="2023-07-19T14:53:1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82"/>
    <d v="2023-07-19T14:53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20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21"/>
    <d v="2023-07-19T14:53:1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3"/>
    <d v="2023-07-19T14:53:1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6"/>
    <d v="2023-07-19T14:53:19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9"/>
    <d v="2023-07-19T14:53:1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497"/>
    <x v="1"/>
    <x v="150"/>
    <x v="158"/>
    <d v="2023-07-19T14:53:1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13"/>
    <d v="2023-07-19T14:55:16"/>
    <n v="51"/>
    <m/>
    <n v="51"/>
    <m/>
    <n v="51"/>
    <n v="5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79"/>
    <d v="2023-07-19T14:55:16"/>
    <n v="32"/>
    <n v="32"/>
    <m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14"/>
    <d v="2023-07-19T14:55:1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16"/>
    <d v="2023-07-19T14:55:16"/>
    <n v="69"/>
    <n v="69"/>
    <m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18"/>
    <d v="2023-07-19T14:55:16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149"/>
    <d v="2023-07-19T14:55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3"/>
    <d v="2023-07-19T14:56:51"/>
    <n v="34"/>
    <n v="34"/>
    <m/>
    <m/>
    <n v="34"/>
    <n v="3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26"/>
    <d v="2023-07-19T14:56:51"/>
    <n v="21"/>
    <n v="21"/>
    <m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78"/>
    <d v="2023-07-19T14:56:51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79"/>
    <d v="2023-07-19T14:56:51"/>
    <n v="41"/>
    <n v="41"/>
    <m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4"/>
    <d v="2023-07-19T14:56:51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6"/>
    <d v="2023-07-19T14:56:51"/>
    <n v="50"/>
    <n v="50"/>
    <m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8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9"/>
    <d v="2023-07-19T14:56:51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13"/>
    <d v="2023-07-19T14:54:43"/>
    <n v="22"/>
    <n v="22"/>
    <n v="0"/>
    <n v="0"/>
    <n v="22"/>
    <n v="2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79"/>
    <d v="2023-07-19T14:54:43"/>
    <n v="60"/>
    <n v="60"/>
    <n v="0"/>
    <n v="0"/>
    <n v="6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14"/>
    <d v="2023-07-19T14:54:43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80"/>
    <d v="2023-07-19T14:54:43"/>
    <n v="2"/>
    <n v="2"/>
    <n v="0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127"/>
    <d v="2023-07-19T14:54:43"/>
    <n v="18"/>
    <n v="18"/>
    <n v="0"/>
    <n v="18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16"/>
    <d v="2023-07-19T14:54:43"/>
    <n v="71"/>
    <n v="71"/>
    <n v="0"/>
    <n v="0"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82"/>
    <d v="2023-07-19T14:55:16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20"/>
    <d v="2023-07-19T14:55:16"/>
    <n v="309"/>
    <n v="309"/>
    <m/>
    <m/>
    <n v="30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19"/>
    <d v="2023-07-19T14:54:43"/>
    <n v="3"/>
    <n v="3"/>
    <n v="0"/>
    <n v="0"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82"/>
    <d v="2023-07-19T14:54:43"/>
    <n v="6"/>
    <n v="6"/>
    <n v="0"/>
    <n v="0"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20"/>
    <d v="2023-07-19T14:54:43"/>
    <n v="1234"/>
    <n v="1234"/>
    <n v="0"/>
    <n v="0"/>
    <n v="12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21"/>
    <d v="2023-07-19T14:54:43"/>
    <n v="228"/>
    <n v="228"/>
    <n v="0"/>
    <n v="0"/>
    <n v="2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83"/>
    <d v="2023-07-19T14:54:43"/>
    <n v="25"/>
    <n v="25"/>
    <n v="0"/>
    <n v="0"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23"/>
    <d v="2023-07-19T14:54:43"/>
    <n v="2"/>
    <n v="2"/>
    <n v="0"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5"/>
    <d v="2023-07-19T14:54:43"/>
    <n v="60"/>
    <n v="6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6"/>
    <d v="2023-07-19T14:54:43"/>
    <n v="22"/>
    <n v="2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125"/>
    <d v="2023-07-19T14:54:43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84"/>
    <d v="2023-07-19T14:54:43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184"/>
    <d v="2023-07-19T14:54:43"/>
    <n v="20"/>
    <n v="1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9"/>
    <d v="2023-07-19T14:54:43"/>
    <n v="71"/>
    <n v="7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10"/>
    <d v="2023-07-19T14:54:43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128"/>
    <d v="2023-07-19T14:54:43"/>
    <n v="264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4"/>
    <x v="2"/>
    <x v="153"/>
    <x v="129"/>
    <d v="2023-07-19T14:54:43"/>
    <n v="1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3"/>
    <d v="2023-07-19T14:54:48"/>
    <n v="204"/>
    <n v="204"/>
    <m/>
    <m/>
    <n v="204"/>
    <n v="20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16"/>
    <d v="2023-07-19T14:54:58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19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153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179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82"/>
    <d v="2023-07-19T14:54:58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20"/>
    <d v="2023-07-19T14:54:58"/>
    <n v="118"/>
    <n v="118"/>
    <m/>
    <m/>
    <n v="1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21"/>
    <d v="2023-07-19T14:54:58"/>
    <n v="95"/>
    <n v="95"/>
    <m/>
    <m/>
    <n v="9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83"/>
    <d v="2023-07-19T14:54:58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3"/>
    <d v="2023-07-19T14:54:58"/>
    <n v="63"/>
    <n v="63"/>
    <m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5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6"/>
    <d v="2023-07-19T14:54:58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84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9"/>
    <d v="2023-07-19T14:54:58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10"/>
    <d v="2023-07-19T14:54:58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21"/>
    <d v="2023-07-19T14:55:16"/>
    <n v="23"/>
    <n v="23"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83"/>
    <d v="2023-07-19T14:55:1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53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82"/>
    <d v="2023-07-19T14:56:51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20"/>
    <d v="2023-07-19T14:56:51"/>
    <n v="1619"/>
    <n v="1619"/>
    <m/>
    <m/>
    <n v="16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21"/>
    <d v="2023-07-19T14:56:51"/>
    <n v="63"/>
    <n v="63"/>
    <m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83"/>
    <d v="2023-07-19T14:56:51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23"/>
    <d v="2023-07-19T14:56:51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43"/>
    <d v="2023-07-19T14:56:51"/>
    <n v="190"/>
    <n v="190"/>
    <m/>
    <m/>
    <n v="19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2"/>
    <d v="2023-07-19T14:56:51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48"/>
    <d v="2023-07-19T14:56:51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11"/>
    <d v="2023-07-19T14:56:51"/>
    <n v="18"/>
    <n v="18"/>
    <m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202"/>
    <d v="2023-07-19T14:56:5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82"/>
    <d v="2023-07-19T14:56:51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5"/>
    <d v="2023-07-19T14:56:51"/>
    <n v="41"/>
    <n v="4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6"/>
    <d v="2023-07-19T14:56:51"/>
    <n v="62"/>
    <n v="6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25"/>
    <d v="2023-07-19T14:56:51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8"/>
    <d v="2023-07-19T14:56:51"/>
    <n v="190"/>
    <n v="19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78"/>
    <d v="2023-07-19T14:54:48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79"/>
    <d v="2023-07-19T14:54:48"/>
    <n v="486"/>
    <n v="486"/>
    <m/>
    <n v="8"/>
    <n v="4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4"/>
    <d v="2023-07-19T14:54:48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80"/>
    <d v="2023-07-19T14:54:48"/>
    <n v="6"/>
    <n v="6"/>
    <m/>
    <n v="2"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27"/>
    <d v="2023-07-19T14:54:48"/>
    <n v="9"/>
    <n v="9"/>
    <m/>
    <n v="4"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6"/>
    <d v="2023-07-19T14:54:48"/>
    <n v="110"/>
    <n v="110"/>
    <m/>
    <n v="5"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8"/>
    <d v="2023-07-19T14:54:48"/>
    <n v="2"/>
    <n v="2"/>
    <m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9"/>
    <d v="2023-07-19T14:54:48"/>
    <n v="12"/>
    <n v="12"/>
    <m/>
    <n v="0"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53"/>
    <d v="2023-07-19T14:54:48"/>
    <n v="2"/>
    <n v="2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50"/>
    <d v="2023-07-19T14:54:48"/>
    <n v="2"/>
    <n v="2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79"/>
    <d v="2023-07-19T14:54:48"/>
    <n v="1"/>
    <n v="1"/>
    <m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80"/>
    <d v="2023-07-19T14:54:48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82"/>
    <d v="2023-07-19T14:54:48"/>
    <n v="29"/>
    <n v="29"/>
    <m/>
    <n v="4"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20"/>
    <d v="2023-07-19T14:54:48"/>
    <n v="2942"/>
    <n v="2942"/>
    <m/>
    <n v="23"/>
    <n v="29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21"/>
    <d v="2023-07-19T14:54:48"/>
    <n v="337"/>
    <n v="337"/>
    <m/>
    <n v="7"/>
    <n v="3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44"/>
    <d v="2023-07-19T14:54:48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3"/>
    <d v="2023-07-19T14:54:48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81"/>
    <d v="2023-07-19T14:54:48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201"/>
    <d v="2023-07-19T14:54:48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5"/>
    <d v="2023-07-19T14:54:48"/>
    <n v="486"/>
    <n v="48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6"/>
    <d v="2023-07-19T14:54:48"/>
    <n v="207"/>
    <n v="20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25"/>
    <d v="2023-07-19T14:54:48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84"/>
    <d v="2023-07-19T14:54:48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84"/>
    <d v="2023-07-19T14:54:48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9"/>
    <d v="2023-07-19T14:54:48"/>
    <n v="110"/>
    <n v="1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47"/>
    <d v="2023-07-19T14:54:48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0"/>
    <d v="2023-07-19T14:54:48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5"/>
    <x v="2"/>
    <x v="154"/>
    <x v="128"/>
    <d v="2023-07-19T14:54:48"/>
    <n v="598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13"/>
    <d v="2023-07-19T14:54:58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126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79"/>
    <d v="2023-07-19T14:54:5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9"/>
    <x v="1"/>
    <x v="3"/>
    <x v="80"/>
    <d v="2023-07-19T14:54:58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3"/>
    <d v="2023-07-19T14:55:16"/>
    <n v="25"/>
    <n v="25"/>
    <m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5"/>
    <d v="2023-07-19T14:55:16"/>
    <n v="32"/>
    <n v="3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6"/>
    <d v="2023-07-19T14:55:16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125"/>
    <d v="2023-07-19T14:55:16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9"/>
    <d v="2023-07-19T14:55:16"/>
    <n v="69"/>
    <n v="6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03"/>
    <x v="2"/>
    <x v="151"/>
    <x v="47"/>
    <d v="2023-07-19T14:55:16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200"/>
    <d v="2023-07-19T14:56:51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75"/>
    <d v="2023-07-19T14:56:5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9"/>
    <d v="2023-07-19T14:56:51"/>
    <n v="50"/>
    <n v="5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47"/>
    <d v="2023-07-19T14:56:51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0"/>
    <d v="2023-07-19T14:56:51"/>
    <n v="13"/>
    <n v="1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823"/>
    <x v="2"/>
    <x v="152"/>
    <x v="128"/>
    <d v="2023-07-19T14:56:51"/>
    <n v="199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29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30"/>
    <d v="2023-07-19T14:56:52"/>
    <n v="0"/>
    <m/>
    <m/>
    <n v="1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30"/>
    <d v="2023-07-19T14:56:52"/>
    <n v="0"/>
    <m/>
    <m/>
    <n v="1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31"/>
    <d v="2023-07-19T14:56:52"/>
    <n v="0"/>
    <m/>
    <m/>
    <n v="1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24"/>
    <d v="2023-07-19T14:56:52"/>
    <n v="0"/>
    <m/>
    <m/>
    <n v="1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32"/>
    <d v="2023-07-19T14:56:5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89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34"/>
    <d v="2023-07-19T14:56:52"/>
    <n v="0"/>
    <m/>
    <m/>
    <n v="1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88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35"/>
    <d v="2023-07-19T14:56:52"/>
    <n v="0"/>
    <m/>
    <m/>
    <n v="3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36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91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37"/>
    <d v="2023-07-19T14:56:5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38"/>
    <d v="2023-07-19T14:56:52"/>
    <n v="0"/>
    <m/>
    <m/>
    <n v="2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52"/>
    <d v="2023-07-19T14:56:52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53"/>
    <d v="2023-07-19T14:56:5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54"/>
    <d v="2023-07-19T14:56:52"/>
    <n v="0"/>
    <m/>
    <m/>
    <n v="1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31"/>
    <d v="2023-07-19T14:56:52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92"/>
    <d v="2023-07-19T14:56:52"/>
    <n v="0"/>
    <m/>
    <m/>
    <n v="2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91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55"/>
    <d v="2023-07-19T14:56:52"/>
    <n v="0"/>
    <m/>
    <m/>
    <n v="2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56"/>
    <d v="2023-07-19T14:56:52"/>
    <n v="0"/>
    <m/>
    <m/>
    <n v="2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237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94"/>
    <d v="2023-07-19T14:56:52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57"/>
    <d v="2023-07-19T14:56:5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92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58"/>
    <d v="2023-07-19T14:56:52"/>
    <n v="0"/>
    <m/>
    <m/>
    <n v="3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59"/>
    <d v="2023-07-19T14:56:52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95"/>
    <d v="2023-07-19T14:56:52"/>
    <n v="0"/>
    <m/>
    <m/>
    <n v="2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28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60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97"/>
    <d v="2023-07-19T14:56:52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98"/>
    <d v="2023-07-19T14:56:52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61"/>
    <d v="2023-07-19T14:56:52"/>
    <n v="0"/>
    <m/>
    <m/>
    <n v="2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62"/>
    <d v="2023-07-19T14:56:52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63"/>
    <d v="2023-07-19T14:56:52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64"/>
    <d v="2023-07-19T14:56:5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42"/>
    <d v="2023-07-19T14:56:5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32"/>
    <d v="2023-07-19T14:56:5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02"/>
    <d v="2023-07-19T14:56:52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71"/>
    <d v="2023-07-19T14:56:52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03"/>
    <d v="2023-07-19T14:56:5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04"/>
    <d v="2023-07-19T14:56:5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235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72"/>
    <d v="2023-07-19T14:56:5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73"/>
    <d v="2023-07-19T14:56:5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238"/>
    <d v="2023-07-19T14:56:5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06"/>
    <d v="2023-07-19T14:56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3"/>
    <d v="2023-07-19T14:56:52"/>
    <n v="35"/>
    <m/>
    <n v="35"/>
    <m/>
    <n v="35"/>
    <n v="3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6"/>
    <d v="2023-07-19T14:56:52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20"/>
    <d v="2023-07-19T14:56:52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44"/>
    <d v="2023-07-19T14:56:52"/>
    <n v="134"/>
    <m/>
    <n v="1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0"/>
    <d v="2023-07-19T14:56:52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6"/>
    <d v="2023-07-19T14:56:52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9"/>
    <d v="2023-07-19T14:56:52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273"/>
    <x v="2"/>
    <x v="155"/>
    <x v="128"/>
    <d v="2023-07-19T14:56:52"/>
    <n v="110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175"/>
    <d v="2023-07-19T14:56:54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13"/>
    <d v="2023-07-19T14:56:54"/>
    <n v="41"/>
    <n v="41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79"/>
    <d v="2023-07-19T14:56:54"/>
    <n v="78"/>
    <n v="78"/>
    <m/>
    <m/>
    <n v="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80"/>
    <d v="2023-07-19T14:56:54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16"/>
    <d v="2023-07-19T14:56:54"/>
    <n v="28"/>
    <n v="28"/>
    <m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19"/>
    <d v="2023-07-19T14:56:5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230"/>
    <d v="2023-07-19T14:56:54"/>
    <n v="1"/>
    <n v="1"/>
    <m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149"/>
    <d v="2023-07-19T14:56:54"/>
    <n v="2"/>
    <n v="2"/>
    <m/>
    <n v="2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82"/>
    <d v="2023-07-19T14:56:54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20"/>
    <d v="2023-07-19T14:56:54"/>
    <n v="1374"/>
    <n v="1374"/>
    <m/>
    <m/>
    <n v="13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21"/>
    <d v="2023-07-19T14:56:54"/>
    <n v="116"/>
    <n v="116"/>
    <m/>
    <m/>
    <n v="1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83"/>
    <d v="2023-07-19T14:56:5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23"/>
    <d v="2023-07-19T14:56:54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3"/>
    <d v="2023-07-19T14:56:54"/>
    <n v="164"/>
    <n v="164"/>
    <m/>
    <m/>
    <n v="1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182"/>
    <d v="2023-07-19T14:56:5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5"/>
    <d v="2023-07-19T14:56:54"/>
    <n v="78"/>
    <n v="7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6"/>
    <d v="2023-07-19T14:56:54"/>
    <n v="41"/>
    <n v="4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84"/>
    <d v="2023-07-19T14:56:54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184"/>
    <d v="2023-07-19T14:56:5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9"/>
    <d v="2023-07-19T14:56:54"/>
    <n v="28"/>
    <n v="2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10"/>
    <d v="2023-07-19T14:56:54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128"/>
    <d v="2023-07-19T14:56:54"/>
    <n v="156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0848"/>
    <x v="2"/>
    <x v="156"/>
    <x v="129"/>
    <d v="2023-07-19T14:56:54"/>
    <n v="31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176"/>
    <d v="2023-07-19T14:56:5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13"/>
    <d v="2023-07-19T14:56:54"/>
    <n v="7"/>
    <n v="7"/>
    <m/>
    <m/>
    <n v="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126"/>
    <d v="2023-07-19T14:56:54"/>
    <n v="2"/>
    <n v="2"/>
    <m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79"/>
    <d v="2023-07-19T14:56:54"/>
    <n v="24"/>
    <n v="24"/>
    <m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16"/>
    <d v="2023-07-19T14:56:54"/>
    <n v="25"/>
    <n v="25"/>
    <m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19"/>
    <d v="2023-07-19T14:56:54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149"/>
    <d v="2023-07-19T14:56:5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20"/>
    <d v="2023-07-19T14:56:54"/>
    <n v="694"/>
    <n v="694"/>
    <m/>
    <m/>
    <n v="6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21"/>
    <d v="2023-07-19T14:56:54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83"/>
    <d v="2023-07-19T14:56:54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3"/>
    <d v="2023-07-19T14:56:54"/>
    <n v="200"/>
    <n v="200"/>
    <m/>
    <m/>
    <n v="2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182"/>
    <d v="2023-07-19T14:56:54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5"/>
    <d v="2023-07-19T14:56:54"/>
    <n v="24"/>
    <n v="2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6"/>
    <d v="2023-07-19T14:56:54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9"/>
    <d v="2023-07-19T14:56:54"/>
    <n v="25"/>
    <n v="2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10"/>
    <d v="2023-07-19T14:56:54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128"/>
    <d v="2023-07-19T14:56:54"/>
    <n v="86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7"/>
    <x v="2"/>
    <x v="157"/>
    <x v="129"/>
    <d v="2023-07-19T14:56:54"/>
    <n v="3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8"/>
    <x v="2"/>
    <x v="158"/>
    <x v="16"/>
    <d v="2023-07-19T14:58:34"/>
    <n v="45"/>
    <n v="45"/>
    <m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8"/>
    <x v="2"/>
    <x v="158"/>
    <x v="19"/>
    <d v="2023-07-19T14:58:3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8"/>
    <x v="2"/>
    <x v="158"/>
    <x v="153"/>
    <d v="2023-07-19T14:58:3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8"/>
    <x v="2"/>
    <x v="158"/>
    <x v="150"/>
    <d v="2023-07-19T14:58:3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8"/>
    <x v="2"/>
    <x v="158"/>
    <x v="82"/>
    <d v="2023-07-19T14:58:3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8"/>
    <x v="2"/>
    <x v="158"/>
    <x v="20"/>
    <d v="2023-07-19T14:58:34"/>
    <n v="503"/>
    <n v="503"/>
    <m/>
    <m/>
    <n v="50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8"/>
    <x v="2"/>
    <x v="158"/>
    <x v="21"/>
    <d v="2023-07-19T14:58:3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8"/>
    <x v="2"/>
    <x v="158"/>
    <x v="9"/>
    <d v="2023-07-19T14:58:34"/>
    <n v="45"/>
    <n v="4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8"/>
    <x v="2"/>
    <x v="158"/>
    <x v="10"/>
    <d v="2023-07-19T14:58:34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201178"/>
    <x v="2"/>
    <x v="158"/>
    <x v="128"/>
    <d v="2023-07-19T14:58:34"/>
    <n v="8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31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29"/>
    <d v="2023-07-20T15:34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30"/>
    <d v="2023-07-20T15:34:3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31"/>
    <d v="2023-07-20T15:34:3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24"/>
    <d v="2023-07-20T15:34:39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32"/>
    <d v="2023-07-20T15:34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26"/>
    <d v="2023-07-20T15:34:39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34"/>
    <d v="2023-07-20T15:34:39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35"/>
    <d v="2023-07-20T15:34:39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29"/>
    <d v="2023-07-20T15:32:5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24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32"/>
    <d v="2023-07-20T15:33:5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26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34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35"/>
    <d v="2023-07-20T15:33:5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91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92"/>
    <d v="2023-07-20T15:33:5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32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26"/>
    <d v="2023-07-20T15:34:17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34"/>
    <d v="2023-07-20T15:34:17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35"/>
    <d v="2023-07-20T15:34:17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38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92"/>
    <d v="2023-07-20T15:34:17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55"/>
    <d v="2023-07-20T15:34:17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56"/>
    <d v="2023-07-20T15:34:17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20"/>
    <d v="2023-07-20T15:35:25"/>
    <n v="43"/>
    <m/>
    <n v="43"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21"/>
    <d v="2023-07-20T15:35:2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44"/>
    <d v="2023-07-20T15:35:25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3"/>
    <d v="2023-07-20T15:35:25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6"/>
    <d v="2023-07-20T15:35:25"/>
    <n v="95"/>
    <n v="0"/>
    <n v="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9"/>
    <d v="2023-07-20T15:35:25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158"/>
    <d v="2023-07-20T15:35:25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12"/>
    <d v="2023-07-20T15:35:25"/>
    <n v="13"/>
    <n v="1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9"/>
    <x v="0"/>
    <x v="60"/>
    <x v="20"/>
    <d v="2023-07-20T17:24:40"/>
    <m/>
    <m/>
    <n v="15"/>
    <n v="0"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2"/>
    <x v="12"/>
    <x v="114"/>
    <x v="16"/>
    <d v="2023-07-21T08:46:5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2"/>
    <x v="12"/>
    <x v="114"/>
    <x v="20"/>
    <d v="2023-07-21T08:46:53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2"/>
    <x v="12"/>
    <x v="114"/>
    <x v="21"/>
    <d v="2023-07-21T08:46:5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2"/>
    <x v="12"/>
    <x v="114"/>
    <x v="3"/>
    <d v="2023-07-21T08:46:5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2"/>
    <x v="12"/>
    <x v="114"/>
    <x v="9"/>
    <d v="2023-07-21T08:46:5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30"/>
    <d v="2023-05-15T15:44:20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30"/>
    <d v="2023-05-15T15:44:20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31"/>
    <d v="2023-05-15T15:44:2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24"/>
    <d v="2023-05-15T15:44:20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32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34"/>
    <d v="2023-05-15T15:44:20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35"/>
    <d v="2023-05-15T15:44:20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36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91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7"/>
    <x v="0"/>
    <x v="56"/>
    <x v="16"/>
    <d v="2023-05-15T15:47:1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7"/>
    <x v="0"/>
    <x v="56"/>
    <x v="19"/>
    <d v="2023-05-15T15:47:1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7"/>
    <x v="0"/>
    <x v="56"/>
    <x v="20"/>
    <d v="2023-05-15T15:47:17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7"/>
    <x v="0"/>
    <x v="56"/>
    <x v="43"/>
    <d v="2023-05-15T15:47:1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7"/>
    <x v="0"/>
    <x v="56"/>
    <x v="8"/>
    <d v="2023-05-15T15:47:17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7"/>
    <x v="0"/>
    <x v="56"/>
    <x v="9"/>
    <d v="2023-05-15T15:47:1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7"/>
    <x v="0"/>
    <x v="56"/>
    <x v="10"/>
    <d v="2023-05-15T15:47:1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9"/>
    <x v="0"/>
    <x v="57"/>
    <x v="187"/>
    <d v="2023-05-15T15:47:5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9"/>
    <x v="0"/>
    <x v="57"/>
    <x v="126"/>
    <d v="2023-05-15T15:47:56"/>
    <n v="19"/>
    <m/>
    <n v="19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9"/>
    <x v="0"/>
    <x v="57"/>
    <x v="16"/>
    <d v="2023-05-15T15:47:5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9"/>
    <x v="0"/>
    <x v="57"/>
    <x v="20"/>
    <d v="2023-05-15T15:47:5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9"/>
    <x v="0"/>
    <x v="57"/>
    <x v="145"/>
    <d v="2023-05-15T15:47:5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9"/>
    <x v="0"/>
    <x v="57"/>
    <x v="3"/>
    <d v="2023-05-15T15:47:5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9"/>
    <x v="0"/>
    <x v="57"/>
    <x v="4"/>
    <d v="2023-05-15T15:47:5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9"/>
    <x v="0"/>
    <x v="57"/>
    <x v="6"/>
    <d v="2023-05-15T15:47:56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9"/>
    <x v="0"/>
    <x v="57"/>
    <x v="9"/>
    <d v="2023-05-15T15:47:5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2"/>
    <x v="0"/>
    <x v="58"/>
    <x v="187"/>
    <d v="2023-05-15T15:48:1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63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140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232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13"/>
    <d v="2023-05-15T15:57:50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16"/>
    <d v="2023-05-15T15:57:50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150"/>
    <d v="2023-05-15T15:57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82"/>
    <d v="2023-05-15T15:57:5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20"/>
    <d v="2023-05-15T15:57:50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43"/>
    <d v="2023-05-15T15:57:50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44"/>
    <d v="2023-05-15T15:57:50"/>
    <n v="36"/>
    <m/>
    <n v="36"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6"/>
    <d v="2023-05-15T15:57:50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8"/>
    <d v="2023-05-15T15:57:5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9"/>
    <d v="2023-05-15T15:57:50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130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24"/>
    <d v="2023-05-15T15:58:07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26"/>
    <d v="2023-05-15T15:58:07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197"/>
    <d v="2023-05-15T15:58:07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21"/>
    <d v="2023-05-15T16:02:1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43"/>
    <d v="2023-05-15T16:02:12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3"/>
    <d v="2023-05-15T16:02:12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6"/>
    <d v="2023-05-15T16:02:1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84"/>
    <d v="2023-05-15T16:02:1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85"/>
    <d v="2023-05-15T16:02:1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8"/>
    <d v="2023-05-15T16:02:12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9"/>
    <d v="2023-05-15T16:02:12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4"/>
    <x v="9"/>
    <x v="119"/>
    <x v="13"/>
    <d v="2023-05-15T16:02:3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4"/>
    <x v="9"/>
    <x v="119"/>
    <x v="16"/>
    <d v="2023-05-15T16:02:31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4"/>
    <x v="9"/>
    <x v="119"/>
    <x v="23"/>
    <d v="2023-05-15T16:02:3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4"/>
    <x v="9"/>
    <x v="119"/>
    <x v="43"/>
    <d v="2023-05-15T16:02:3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4"/>
    <x v="9"/>
    <x v="119"/>
    <x v="3"/>
    <d v="2023-05-15T16:02:3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4"/>
    <x v="9"/>
    <x v="119"/>
    <x v="6"/>
    <d v="2023-05-15T16:02:3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4"/>
    <x v="9"/>
    <x v="119"/>
    <x v="8"/>
    <d v="2023-05-15T16:02:3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4"/>
    <x v="9"/>
    <x v="119"/>
    <x v="9"/>
    <d v="2023-05-15T16:02:31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29"/>
    <d v="2023-05-15T16:02:4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6"/>
    <x v="8"/>
    <x v="142"/>
    <x v="16"/>
    <d v="2023-05-15T16:06:4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6"/>
    <x v="8"/>
    <x v="142"/>
    <x v="20"/>
    <d v="2023-05-15T16:06:44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6"/>
    <x v="8"/>
    <x v="142"/>
    <x v="21"/>
    <d v="2023-05-15T16:06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6"/>
    <x v="8"/>
    <x v="142"/>
    <x v="145"/>
    <d v="2023-05-15T16:06:4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6"/>
    <x v="8"/>
    <x v="142"/>
    <x v="9"/>
    <d v="2023-05-15T16:06:44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6"/>
    <x v="8"/>
    <x v="142"/>
    <x v="12"/>
    <d v="2023-05-15T16:06:44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31"/>
    <d v="2023-05-15T16:07:04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24"/>
    <d v="2023-05-15T16:07:04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34"/>
    <d v="2023-05-15T16:07:04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35"/>
    <d v="2023-05-15T16:07:04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50"/>
    <d v="2023-05-15T16:07:04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51"/>
    <d v="2023-05-15T16:07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36"/>
    <d v="2023-05-15T16:07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38"/>
    <d v="2023-05-15T16:07:04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53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92"/>
    <d v="2023-05-15T16:07:04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55"/>
    <d v="2023-05-15T16:07:04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36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38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54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92"/>
    <d v="2023-05-15T16:08:35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55"/>
    <d v="2023-05-15T16:08:35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56"/>
    <d v="2023-05-15T16:08:35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58"/>
    <d v="2023-05-15T16:08:35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59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95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60"/>
    <d v="2023-05-15T16:08:35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61"/>
    <d v="2023-05-15T16:08:35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62"/>
    <d v="2023-05-15T16:08:35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63"/>
    <d v="2023-05-15T16:08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64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102"/>
    <d v="2023-05-15T16:08:35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70"/>
    <d v="2023-05-15T16:08:3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138"/>
    <d v="2023-05-15T16:08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98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61"/>
    <d v="2023-05-15T16:11:3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62"/>
    <d v="2023-05-15T16:11:3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63"/>
    <d v="2023-05-15T16:11:3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64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102"/>
    <d v="2023-05-15T16:11:3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70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107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108"/>
    <d v="2023-05-15T16:11:3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13"/>
    <d v="2023-05-15T16:11:38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35"/>
    <d v="2023-05-15T16:11:15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38"/>
    <d v="2023-05-15T16:11:1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92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55"/>
    <d v="2023-05-15T16:11:1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56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58"/>
    <d v="2023-05-15T16:11:15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95"/>
    <d v="2023-05-15T16:11:15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21"/>
    <d v="2023-05-15T16:14:3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44"/>
    <d v="2023-05-15T16:14:38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0"/>
    <d v="2023-05-15T16:14:3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6"/>
    <d v="2023-05-15T16:14:38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84"/>
    <d v="2023-05-15T16:14:3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85"/>
    <d v="2023-05-15T16:14:3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9"/>
    <d v="2023-05-15T16:14:38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0"/>
    <x v="8"/>
    <x v="143"/>
    <x v="13"/>
    <d v="2023-05-15T16:14:5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0"/>
    <x v="8"/>
    <x v="143"/>
    <x v="16"/>
    <d v="2023-05-15T16:14:5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0"/>
    <x v="8"/>
    <x v="143"/>
    <x v="20"/>
    <d v="2023-05-15T16:14:5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0"/>
    <x v="8"/>
    <x v="143"/>
    <x v="3"/>
    <d v="2023-05-15T16:14:5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0"/>
    <x v="8"/>
    <x v="143"/>
    <x v="6"/>
    <d v="2023-05-15T16:14:58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0"/>
    <x v="8"/>
    <x v="143"/>
    <x v="9"/>
    <d v="2023-05-15T16:14:5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0"/>
    <x v="8"/>
    <x v="143"/>
    <x v="11"/>
    <d v="2023-05-15T16:14:58"/>
    <n v="4"/>
    <n v="1"/>
    <m/>
    <m/>
    <m/>
    <n v="1"/>
    <n v="2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0"/>
    <x v="8"/>
    <x v="143"/>
    <x v="12"/>
    <d v="2023-05-15T16:14:58"/>
    <n v="6"/>
    <n v="3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13"/>
    <d v="2023-05-15T16:15:16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127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20"/>
    <d v="2023-05-15T16:20:32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21"/>
    <d v="2023-05-15T16:20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43"/>
    <d v="2023-05-15T16:20:3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44"/>
    <d v="2023-05-15T16:20:32"/>
    <n v="34"/>
    <m/>
    <n v="34"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1"/>
    <d v="2023-05-15T16:20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6"/>
    <d v="2023-05-15T16:20:3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8"/>
    <d v="2023-05-15T16:20:3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9"/>
    <d v="2023-05-15T16:20:32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144"/>
    <d v="2023-05-15T16:20:32"/>
    <n v="5"/>
    <n v="0"/>
    <n v="5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5"/>
    <x v="6"/>
    <x v="44"/>
    <x v="44"/>
    <d v="2023-05-15T16:21:11"/>
    <n v="47"/>
    <m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5"/>
    <x v="6"/>
    <x v="44"/>
    <x v="12"/>
    <d v="2023-05-15T16:21:1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6"/>
    <x v="6"/>
    <x v="127"/>
    <x v="12"/>
    <d v="2023-05-15T16:21:2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187"/>
    <d v="2023-05-15T16:21:4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110"/>
    <d v="2023-05-15T16:21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15"/>
    <d v="2023-05-15T16:21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16"/>
    <d v="2023-05-15T16:21:48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19"/>
    <d v="2023-05-15T16:21:48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98"/>
    <d v="2023-05-15T16:24:17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61"/>
    <d v="2023-05-15T16:24:17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62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64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71"/>
    <d v="2023-05-15T16:24:1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72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218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13"/>
    <d v="2023-05-15T16:24:17"/>
    <n v="0"/>
    <m/>
    <m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16"/>
    <d v="2023-05-15T16:24:17"/>
    <n v="0"/>
    <m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18"/>
    <d v="2023-05-15T16:24:17"/>
    <n v="0"/>
    <m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150"/>
    <d v="2023-05-15T16:24:17"/>
    <n v="0"/>
    <m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20"/>
    <d v="2023-05-15T16:24:17"/>
    <n v="0"/>
    <m/>
    <m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44"/>
    <d v="2023-05-15T16:24:17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0"/>
    <d v="2023-05-15T16:24:1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130"/>
    <d v="2023-05-15T16:24:33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30"/>
    <d v="2023-05-15T16:24:33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31"/>
    <d v="2023-05-15T16:24:3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3"/>
    <d v="2023-05-15T16:27:11"/>
    <n v="77"/>
    <n v="77"/>
    <m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81"/>
    <d v="2023-05-15T16:27:11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201"/>
    <d v="2023-05-15T16:27:11"/>
    <n v="18"/>
    <n v="18"/>
    <m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16"/>
    <d v="2023-05-15T16:27:11"/>
    <n v="301"/>
    <n v="30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82"/>
    <d v="2023-05-15T16:27:1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5"/>
    <d v="2023-05-15T16:27:11"/>
    <n v="445"/>
    <n v="44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6"/>
    <d v="2023-05-15T16:27:11"/>
    <n v="171"/>
    <n v="17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25"/>
    <d v="2023-05-15T16:27:11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84"/>
    <d v="2023-05-15T16:27:11"/>
    <n v="88"/>
    <n v="8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84"/>
    <d v="2023-05-15T16:27:11"/>
    <n v="88"/>
    <n v="32"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9"/>
    <d v="2023-05-15T16:27:11"/>
    <n v="150"/>
    <n v="15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47"/>
    <d v="2023-05-15T16:27:1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0"/>
    <d v="2023-05-15T16:27:11"/>
    <n v="14"/>
    <n v="1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28"/>
    <d v="2023-05-15T16:27:11"/>
    <n v="637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29"/>
    <d v="2023-05-15T16:27:11"/>
    <n v="3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13"/>
    <d v="2023-05-15T16:28:52"/>
    <n v="28"/>
    <n v="28"/>
    <m/>
    <n v="0"/>
    <n v="2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79"/>
    <d v="2023-05-15T16:28:5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77"/>
    <d v="2023-05-15T16:30:2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4"/>
    <d v="2023-05-15T16:30:29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78"/>
    <d v="2023-05-15T16:30:2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27"/>
    <d v="2023-05-15T16:30:29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29"/>
    <d v="2023-05-15T16:30:29"/>
    <n v="31"/>
    <n v="31"/>
    <m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27"/>
    <d v="2023-05-15T16:30:29"/>
    <n v="32"/>
    <n v="32"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05"/>
    <d v="2023-05-15T16:30:29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"/>
    <d v="2023-05-15T16:30:29"/>
    <n v="59"/>
    <n v="59"/>
    <m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9"/>
    <d v="2023-05-15T16:30:2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50"/>
    <d v="2023-05-15T16:30:29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49"/>
    <d v="2023-05-15T16:30:2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82"/>
    <d v="2023-05-15T16:30:29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0"/>
    <d v="2023-05-15T16:30:29"/>
    <n v="626"/>
    <n v="626"/>
    <m/>
    <m/>
    <n v="6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1"/>
    <d v="2023-05-15T16:30:29"/>
    <n v="456"/>
    <n v="456"/>
    <m/>
    <m/>
    <n v="4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83"/>
    <d v="2023-05-15T16:30:29"/>
    <n v="25"/>
    <n v="25"/>
    <m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3"/>
    <d v="2023-05-15T16:30:29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44"/>
    <d v="2023-05-15T16:30:29"/>
    <n v="127"/>
    <n v="12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131"/>
    <d v="2023-05-15T16:36:34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92"/>
    <d v="2023-05-15T16:36:34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55"/>
    <d v="2023-05-15T16:36:34"/>
    <n v="0"/>
    <m/>
    <m/>
    <n v="1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145"/>
    <d v="2023-04-18T15:28:2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8"/>
    <d v="2023-04-18T15:28:26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9"/>
    <d v="2023-04-18T15:28:26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47"/>
    <d v="2023-04-18T15:28:2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11"/>
    <d v="2023-04-18T15:28:26"/>
    <n v="5"/>
    <m/>
    <m/>
    <m/>
    <m/>
    <n v="3"/>
    <n v="2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129"/>
    <d v="2023-04-18T15:28:26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2"/>
    <x v="12"/>
    <x v="114"/>
    <x v="16"/>
    <d v="2023-04-18T15:28:4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2"/>
    <x v="12"/>
    <x v="114"/>
    <x v="20"/>
    <d v="2023-04-18T15:28:45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2"/>
    <x v="12"/>
    <x v="114"/>
    <x v="83"/>
    <d v="2023-04-18T15:28:4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2"/>
    <x v="12"/>
    <x v="114"/>
    <x v="3"/>
    <d v="2023-04-18T15:28:45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2"/>
    <x v="12"/>
    <x v="114"/>
    <x v="9"/>
    <d v="2023-04-18T15:28:4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130"/>
    <d v="2023-04-18T15:29:10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31"/>
    <d v="2023-04-18T15:29:10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24"/>
    <d v="2023-04-18T15:29:10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26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197"/>
    <d v="2023-04-18T15:29:10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38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92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55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56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58"/>
    <d v="2023-04-18T15:29:10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95"/>
    <d v="2023-04-18T15:29:10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61"/>
    <d v="2023-04-18T15:29:1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63"/>
    <d v="2023-04-18T15:29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102"/>
    <d v="2023-04-18T15:29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6"/>
    <d v="2023-05-15T16:36:14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8"/>
    <d v="2023-05-15T16:36:14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9"/>
    <d v="2023-05-15T16:36:14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10"/>
    <d v="2023-05-15T16:36:14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29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130"/>
    <d v="2023-05-15T16:36:34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30"/>
    <d v="2023-05-15T16:36:34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31"/>
    <d v="2023-05-15T16:36:34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24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32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26"/>
    <d v="2023-05-15T16:36:34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35"/>
    <d v="2023-05-15T16:36:34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90"/>
    <d v="2023-05-15T16:36:34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37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38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52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54"/>
    <d v="2023-05-15T16:36:34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38"/>
    <d v="2023-04-19T15:03:37"/>
    <n v="0"/>
    <m/>
    <m/>
    <n v="3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52"/>
    <d v="2023-04-19T15:03:37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53"/>
    <d v="2023-04-19T15:03:3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54"/>
    <d v="2023-04-19T15:03:37"/>
    <n v="0"/>
    <m/>
    <m/>
    <n v="5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8"/>
    <x v="5"/>
    <x v="14"/>
    <x v="82"/>
    <d v="2023-04-18T15:24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8"/>
    <x v="5"/>
    <x v="14"/>
    <x v="20"/>
    <d v="2023-04-18T15:24:45"/>
    <n v="73"/>
    <m/>
    <n v="73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8"/>
    <x v="5"/>
    <x v="14"/>
    <x v="21"/>
    <d v="2023-04-18T15:24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8"/>
    <x v="5"/>
    <x v="14"/>
    <x v="23"/>
    <d v="2023-04-18T15:24:45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32"/>
    <d v="2023-04-18T15:54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35"/>
    <d v="2023-04-18T15:54:04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38"/>
    <d v="2023-04-18T15:54:0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35"/>
    <d v="2023-04-18T15:54:17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38"/>
    <d v="2023-04-18T15:54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52"/>
    <d v="2023-04-18T15:54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92"/>
    <d v="2023-04-18T15:54:17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55"/>
    <d v="2023-04-18T15:54:17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56"/>
    <d v="2023-04-18T15:54:17"/>
    <n v="0"/>
    <m/>
    <m/>
    <n v="2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94"/>
    <d v="2023-04-18T15:54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58"/>
    <d v="2023-04-18T15:54:17"/>
    <n v="0"/>
    <m/>
    <m/>
    <n v="1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59"/>
    <d v="2023-04-18T15:54:1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61"/>
    <d v="2023-04-18T15:54:17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62"/>
    <d v="2023-04-18T15:54:17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71"/>
    <d v="2023-04-18T15:54:17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126"/>
    <d v="2023-04-18T15:54:17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16"/>
    <d v="2023-04-18T15:54:1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20"/>
    <d v="2023-04-18T15:54:17"/>
    <n v="70"/>
    <m/>
    <n v="70"/>
    <m/>
    <n v="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6"/>
    <d v="2023-04-18T15:54:17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9"/>
    <d v="2023-04-18T15:54:1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55"/>
    <d v="2023-05-15T17:03:40"/>
    <n v="0"/>
    <m/>
    <m/>
    <n v="9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6"/>
    <d v="2023-05-15T17:07:16"/>
    <n v="43"/>
    <n v="4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84"/>
    <d v="2023-05-15T17:07:16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184"/>
    <d v="2023-05-15T17:07:1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9"/>
    <d v="2023-05-15T17:07:16"/>
    <n v="68"/>
    <n v="6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10"/>
    <d v="2023-05-15T17:07:16"/>
    <n v="17"/>
    <n v="1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144"/>
    <d v="2023-05-15T17:07:16"/>
    <n v="57"/>
    <n v="15"/>
    <n v="39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9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30"/>
    <d v="2023-05-15T17:07:36"/>
    <n v="0"/>
    <m/>
    <m/>
    <n v="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13"/>
    <d v="2023-04-18T15:57:29"/>
    <n v="38"/>
    <n v="38"/>
    <m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14"/>
    <d v="2023-04-18T15:57:2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127"/>
    <d v="2023-04-18T15:57:29"/>
    <n v="4"/>
    <n v="4"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94"/>
    <d v="2023-05-15T17:03:40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58"/>
    <d v="2023-05-15T17:03:40"/>
    <n v="0"/>
    <m/>
    <m/>
    <n v="5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59"/>
    <d v="2023-05-15T17:03:40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95"/>
    <d v="2023-05-15T17:03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27"/>
    <d v="2023-05-15T17:03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16"/>
    <d v="2023-04-18T15:57:29"/>
    <n v="23"/>
    <n v="23"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19"/>
    <d v="2023-04-18T15:57:2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153"/>
    <d v="2023-04-18T15:57:29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230"/>
    <d v="2023-04-18T15:57:2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82"/>
    <d v="2023-04-18T15:57:29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20"/>
    <d v="2023-04-18T15:57:29"/>
    <n v="497"/>
    <n v="497"/>
    <m/>
    <m/>
    <n v="4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21"/>
    <d v="2023-04-18T15:57:29"/>
    <n v="121"/>
    <n v="121"/>
    <m/>
    <m/>
    <n v="1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83"/>
    <d v="2023-04-18T15:57:2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23"/>
    <d v="2023-04-18T15:57:2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3"/>
    <d v="2023-04-18T15:57:29"/>
    <n v="57"/>
    <n v="57"/>
    <m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6"/>
    <d v="2023-04-18T15:57:29"/>
    <n v="38"/>
    <n v="3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125"/>
    <d v="2023-04-18T15:57:2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84"/>
    <d v="2023-04-18T15:57:29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184"/>
    <d v="2023-04-18T15:57:29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9"/>
    <d v="2023-04-18T15:57:29"/>
    <n v="23"/>
    <n v="2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10"/>
    <d v="2023-04-18T15:57:2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2"/>
    <x v="4"/>
    <x v="88"/>
    <x v="128"/>
    <d v="2023-04-18T15:57:29"/>
    <n v="327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13"/>
    <d v="2023-04-18T15:57:56"/>
    <n v="48"/>
    <m/>
    <n v="48"/>
    <m/>
    <n v="48"/>
    <n v="4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79"/>
    <d v="2023-04-18T15:57:56"/>
    <n v="21"/>
    <n v="21"/>
    <m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16"/>
    <d v="2023-04-18T15:57:56"/>
    <n v="84"/>
    <n v="84"/>
    <m/>
    <m/>
    <n v="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146"/>
    <d v="2023-04-18T15:57:56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19"/>
    <d v="2023-04-18T15:57:56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52"/>
    <d v="2023-04-18T15:54:0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54"/>
    <d v="2023-04-18T15:54:04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131"/>
    <d v="2023-04-18T15:54:04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92"/>
    <d v="2023-04-18T15:54:04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55"/>
    <d v="2023-04-18T15:54:04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94"/>
    <d v="2023-04-18T15:54:0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58"/>
    <d v="2023-04-18T15:54:04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97"/>
    <d v="2023-04-18T15:54:04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98"/>
    <d v="2023-04-18T15:54:04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61"/>
    <d v="2023-04-18T15:54:04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62"/>
    <d v="2023-04-18T15:54:0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64"/>
    <d v="2023-04-18T15:54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71"/>
    <d v="2023-04-18T15:54:0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13"/>
    <d v="2023-04-18T15:54:04"/>
    <n v="0"/>
    <m/>
    <m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16"/>
    <d v="2023-04-18T15:54:04"/>
    <n v="0"/>
    <m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18"/>
    <d v="2023-04-18T15:54:04"/>
    <n v="0"/>
    <m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20"/>
    <d v="2023-04-18T15:54:04"/>
    <n v="0"/>
    <m/>
    <m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44"/>
    <d v="2023-04-18T15:54:04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0"/>
    <d v="2023-04-18T15:54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130"/>
    <d v="2023-04-18T15:54:17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30"/>
    <d v="2023-04-18T15:54:17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31"/>
    <d v="2023-04-18T15:54:17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24"/>
    <d v="2023-04-18T15:54:1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2"/>
    <x v="4"/>
    <x v="86"/>
    <x v="32"/>
    <d v="2023-04-18T15:54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82"/>
    <d v="2023-04-18T15:57:56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20"/>
    <d v="2023-04-18T15:57:56"/>
    <n v="443"/>
    <n v="443"/>
    <m/>
    <m/>
    <n v="4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21"/>
    <d v="2023-04-18T15:57:56"/>
    <n v="43"/>
    <n v="43"/>
    <m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23"/>
    <d v="2023-04-18T15:57:56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3"/>
    <d v="2023-04-18T15:57:56"/>
    <n v="104"/>
    <n v="104"/>
    <m/>
    <m/>
    <n v="1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5"/>
    <d v="2023-04-18T15:57:56"/>
    <n v="21"/>
    <n v="2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6"/>
    <d v="2023-04-18T15:57:56"/>
    <n v="48"/>
    <n v="0"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9"/>
    <d v="2023-04-18T15:57:56"/>
    <n v="84"/>
    <n v="8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10"/>
    <d v="2023-04-18T15:57:56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147"/>
    <d v="2023-04-18T15:57:56"/>
    <n v="13"/>
    <n v="1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3"/>
    <x v="2"/>
    <x v="151"/>
    <x v="128"/>
    <d v="2023-04-18T15:57:56"/>
    <n v="177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75"/>
    <d v="2023-04-18T15:58:17"/>
    <n v="3"/>
    <n v="3"/>
    <n v="0"/>
    <n v="3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249"/>
    <d v="2023-04-18T15:58:17"/>
    <n v="1"/>
    <n v="1"/>
    <n v="0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3"/>
    <d v="2023-04-18T15:58:17"/>
    <n v="72"/>
    <n v="72"/>
    <n v="0"/>
    <n v="0"/>
    <n v="72"/>
    <n v="7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79"/>
    <d v="2023-04-18T15:58:17"/>
    <n v="4"/>
    <n v="4"/>
    <n v="0"/>
    <n v="4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4"/>
    <d v="2023-04-18T15:58:17"/>
    <n v="4"/>
    <n v="4"/>
    <n v="0"/>
    <n v="0"/>
    <n v="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27"/>
    <d v="2023-04-18T15:58:17"/>
    <n v="2"/>
    <n v="2"/>
    <n v="0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210"/>
    <d v="2023-04-18T15:58:17"/>
    <n v="28"/>
    <n v="28"/>
    <n v="0"/>
    <n v="0"/>
    <n v="2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6"/>
    <d v="2023-04-18T15:58:17"/>
    <n v="94"/>
    <n v="94"/>
    <n v="0"/>
    <n v="0"/>
    <n v="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9"/>
    <d v="2023-04-18T15:58:17"/>
    <n v="4"/>
    <n v="4"/>
    <n v="0"/>
    <n v="0"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53"/>
    <d v="2023-04-18T15:58:17"/>
    <n v="1"/>
    <n v="1"/>
    <n v="0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50"/>
    <d v="2023-04-18T15:58:17"/>
    <n v="2"/>
    <n v="2"/>
    <n v="0"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80"/>
    <d v="2023-04-18T15:58:17"/>
    <n v="1"/>
    <n v="1"/>
    <n v="0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82"/>
    <d v="2023-04-18T15:58:17"/>
    <n v="8"/>
    <n v="8"/>
    <n v="0"/>
    <n v="0"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20"/>
    <d v="2023-04-18T15:58:17"/>
    <n v="746"/>
    <n v="746"/>
    <n v="0"/>
    <n v="0"/>
    <n v="7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21"/>
    <d v="2023-04-18T15:58:17"/>
    <n v="170"/>
    <n v="170"/>
    <n v="0"/>
    <n v="0"/>
    <n v="1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83"/>
    <d v="2023-04-18T15:58:17"/>
    <n v="15"/>
    <n v="15"/>
    <n v="0"/>
    <n v="0"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23"/>
    <d v="2023-04-18T15:58:17"/>
    <n v="4"/>
    <n v="4"/>
    <n v="0"/>
    <n v="0"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3"/>
    <d v="2023-04-18T15:58:17"/>
    <n v="4"/>
    <n v="4"/>
    <n v="0"/>
    <n v="0"/>
    <n v="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82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5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6"/>
    <d v="2023-04-18T15:58:17"/>
    <n v="72"/>
    <n v="7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25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84"/>
    <d v="2023-04-18T15:58:17"/>
    <n v="30"/>
    <n v="3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84"/>
    <d v="2023-04-18T15:58:17"/>
    <n v="30"/>
    <n v="8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9"/>
    <d v="2023-04-18T15:58:17"/>
    <n v="94"/>
    <n v="9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0"/>
    <d v="2023-04-18T15:58:17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28"/>
    <d v="2023-04-18T15:58:17"/>
    <n v="150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4"/>
    <x v="2"/>
    <x v="153"/>
    <x v="129"/>
    <d v="2023-04-18T15:58:17"/>
    <n v="16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224"/>
    <d v="2023-04-18T15:59:31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39"/>
    <d v="2023-04-18T15:59:31"/>
    <n v="25"/>
    <n v="2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07"/>
    <d v="2023-04-18T15:59:31"/>
    <n v="203"/>
    <n v="20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60"/>
    <d v="2023-04-18T15:59:31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61"/>
    <d v="2023-04-18T15:59:31"/>
    <n v="33"/>
    <n v="3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62"/>
    <d v="2023-04-18T15:59:31"/>
    <n v="36"/>
    <n v="3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64"/>
    <d v="2023-04-18T15:59:31"/>
    <n v="27"/>
    <n v="2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250"/>
    <d v="2023-04-18T15:59:3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65"/>
    <d v="2023-04-18T15:59:31"/>
    <n v="51"/>
    <n v="5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66"/>
    <d v="2023-04-18T15:59:31"/>
    <n v="72"/>
    <n v="7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251"/>
    <d v="2023-04-18T15:59:3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67"/>
    <d v="2023-04-18T15:59:31"/>
    <n v="115"/>
    <n v="1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08"/>
    <d v="2023-04-18T15:59:31"/>
    <n v="65"/>
    <n v="6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99"/>
    <d v="2023-04-18T15:59:31"/>
    <n v="57"/>
    <n v="5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68"/>
    <d v="2023-04-18T15:59:31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69"/>
    <d v="2023-04-18T15:59:31"/>
    <n v="305"/>
    <n v="30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70"/>
    <d v="2023-04-18T15:59:31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252"/>
    <d v="2023-04-18T15:59:31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72"/>
    <d v="2023-04-18T15:59:31"/>
    <n v="45"/>
    <n v="4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73"/>
    <d v="2023-04-18T15:59:31"/>
    <n v="288"/>
    <n v="28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74"/>
    <d v="2023-04-18T15:59:31"/>
    <n v="10"/>
    <n v="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3"/>
    <d v="2023-04-18T15:59:31"/>
    <n v="146"/>
    <n v="146"/>
    <m/>
    <m/>
    <n v="146"/>
    <n v="14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78"/>
    <d v="2023-04-18T15:59:3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79"/>
    <d v="2023-04-18T15:59:31"/>
    <n v="452"/>
    <n v="452"/>
    <m/>
    <n v="1"/>
    <n v="4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77"/>
    <d v="2023-04-18T15:59:3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4"/>
    <d v="2023-04-18T15:59:31"/>
    <n v="6"/>
    <n v="6"/>
    <m/>
    <n v="0"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78"/>
    <d v="2023-04-18T15:59:31"/>
    <n v="4"/>
    <n v="4"/>
    <m/>
    <n v="0"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80"/>
    <d v="2023-04-18T15:59:31"/>
    <n v="10"/>
    <n v="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27"/>
    <d v="2023-04-18T15:59:31"/>
    <n v="65"/>
    <n v="6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6"/>
    <d v="2023-04-18T15:59:31"/>
    <n v="142"/>
    <n v="142"/>
    <m/>
    <n v="6"/>
    <n v="1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9"/>
    <d v="2023-04-18T15:59:31"/>
    <n v="0"/>
    <m/>
    <m/>
    <n v="1"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44"/>
    <d v="2023-04-19T15:03:18"/>
    <n v="810"/>
    <m/>
    <n v="810"/>
    <n v="8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0"/>
    <d v="2023-04-19T15:03:18"/>
    <n v="46"/>
    <m/>
    <n v="46"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18"/>
    <d v="2023-04-19T15:03:1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19"/>
    <d v="2023-04-19T15:03:18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6"/>
    <d v="2023-04-19T15:03:18"/>
    <n v="211"/>
    <n v="0"/>
    <n v="2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1"/>
    <d v="2023-04-19T15:03:18"/>
    <n v="10"/>
    <n v="5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2"/>
    <d v="2023-04-19T15:03:18"/>
    <n v="56"/>
    <n v="8"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9"/>
    <d v="2023-04-19T15:03:3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30"/>
    <d v="2023-04-19T15:03:37"/>
    <n v="0"/>
    <m/>
    <m/>
    <n v="2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30"/>
    <d v="2023-04-19T15:03:37"/>
    <n v="0"/>
    <m/>
    <m/>
    <n v="2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31"/>
    <d v="2023-04-19T15:03:37"/>
    <n v="0"/>
    <m/>
    <m/>
    <n v="2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4"/>
    <d v="2023-04-19T15:03:37"/>
    <n v="0"/>
    <m/>
    <m/>
    <n v="2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32"/>
    <d v="2023-04-19T15:03:37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34"/>
    <d v="2023-04-19T15:03:37"/>
    <n v="0"/>
    <m/>
    <m/>
    <n v="3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35"/>
    <d v="2023-04-19T15:03:37"/>
    <n v="0"/>
    <m/>
    <m/>
    <n v="5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36"/>
    <d v="2023-04-19T15:03:37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37"/>
    <d v="2023-04-19T15:03:3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83"/>
    <d v="2023-04-18T15:59:31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25"/>
    <d v="2023-04-18T15:59:31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84"/>
    <d v="2023-04-18T15:59:31"/>
    <n v="75"/>
    <n v="7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84"/>
    <d v="2023-04-18T15:59:31"/>
    <n v="75"/>
    <n v="12"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9"/>
    <d v="2023-04-18T15:59:31"/>
    <n v="142"/>
    <n v="14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28"/>
    <d v="2023-04-18T15:59:31"/>
    <n v="614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39"/>
    <d v="2023-04-18T16:00:55"/>
    <n v="27"/>
    <n v="2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07"/>
    <d v="2023-04-18T16:00:55"/>
    <n v="95"/>
    <n v="9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0"/>
    <d v="2023-04-18T16:00:55"/>
    <n v="31"/>
    <n v="3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25"/>
    <d v="2023-04-18T16:00:55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1"/>
    <d v="2023-04-18T16:00:55"/>
    <n v="29"/>
    <n v="2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2"/>
    <d v="2023-04-18T16:00:55"/>
    <n v="55"/>
    <n v="5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3"/>
    <d v="2023-04-18T16:00:55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4"/>
    <d v="2023-04-18T16:00:55"/>
    <n v="17"/>
    <n v="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50"/>
    <d v="2023-04-18T16:00:55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5"/>
    <d v="2023-04-18T16:00:55"/>
    <n v="45"/>
    <n v="4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6"/>
    <d v="2023-04-18T16:00:55"/>
    <n v="8"/>
    <n v="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7"/>
    <d v="2023-04-18T16:00:55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99"/>
    <d v="2023-04-18T16:00:55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8"/>
    <d v="2023-04-18T16:00:55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9"/>
    <d v="2023-04-18T16:00:55"/>
    <n v="278"/>
    <n v="27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70"/>
    <d v="2023-04-18T16:00:55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73"/>
    <d v="2023-04-18T16:00:55"/>
    <n v="96"/>
    <n v="9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74"/>
    <d v="2023-04-18T16:00:55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75"/>
    <d v="2023-04-18T16:00:55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3"/>
    <d v="2023-04-18T16:00:55"/>
    <n v="567"/>
    <n v="567"/>
    <m/>
    <m/>
    <n v="567"/>
    <n v="5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79"/>
    <d v="2023-04-18T16:00:55"/>
    <n v="166"/>
    <n v="166"/>
    <m/>
    <m/>
    <n v="1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77"/>
    <d v="2023-04-18T16:00:5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4"/>
    <d v="2023-04-18T16:00:55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78"/>
    <d v="2023-04-18T16:00:5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29"/>
    <d v="2023-04-18T16:00:55"/>
    <n v="97"/>
    <n v="97"/>
    <m/>
    <m/>
    <n v="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27"/>
    <d v="2023-04-18T16:00:55"/>
    <n v="69"/>
    <n v="69"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05"/>
    <d v="2023-04-18T16:00:55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6"/>
    <d v="2023-04-18T16:00:55"/>
    <n v="89"/>
    <n v="89"/>
    <m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9"/>
    <d v="2023-04-18T16:00:55"/>
    <n v="19"/>
    <n v="19"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30"/>
    <d v="2023-04-18T16:00:5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49"/>
    <d v="2023-04-18T16:00:55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82"/>
    <d v="2023-04-18T16:00:55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0"/>
    <d v="2023-04-18T16:00:55"/>
    <n v="799"/>
    <n v="799"/>
    <m/>
    <m/>
    <n v="79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1"/>
    <d v="2023-04-18T16:00:55"/>
    <n v="867"/>
    <n v="867"/>
    <m/>
    <m/>
    <n v="8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83"/>
    <d v="2023-04-18T16:00:55"/>
    <n v="54"/>
    <n v="54"/>
    <m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2"/>
    <d v="2023-04-18T16:00:5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3"/>
    <d v="2023-04-18T16:00:55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3"/>
    <d v="2023-04-18T16:00:55"/>
    <n v="1420"/>
    <n v="1420"/>
    <m/>
    <m/>
    <n v="14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81"/>
    <d v="2023-04-18T16:00:55"/>
    <n v="46"/>
    <n v="46"/>
    <m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01"/>
    <d v="2023-04-18T16:00:55"/>
    <n v="431"/>
    <n v="431"/>
    <m/>
    <m/>
    <n v="4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16"/>
    <d v="2023-04-18T16:00:55"/>
    <n v="743"/>
    <n v="74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82"/>
    <d v="2023-04-18T16:00:55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5"/>
    <d v="2023-04-18T16:00:55"/>
    <n v="166"/>
    <n v="16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6"/>
    <d v="2023-04-18T16:00:55"/>
    <n v="567"/>
    <n v="56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83"/>
    <d v="2023-04-18T16:00:55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25"/>
    <d v="2023-04-18T16:00:55"/>
    <n v="14"/>
    <n v="1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231"/>
    <d v="2023-04-18T16:00:55"/>
    <n v="97"/>
    <n v="9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84"/>
    <d v="2023-04-18T16:00:55"/>
    <n v="71"/>
    <n v="7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84"/>
    <d v="2023-04-18T16:00:55"/>
    <n v="71"/>
    <n v="4"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9"/>
    <d v="2023-04-18T16:00:55"/>
    <n v="89"/>
    <n v="8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0"/>
    <d v="2023-04-18T16:00:55"/>
    <n v="19"/>
    <n v="1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28"/>
    <d v="2023-04-18T16:00:55"/>
    <n v="5137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9"/>
    <x v="4"/>
    <x v="89"/>
    <x v="144"/>
    <d v="2023-04-18T16:00:55"/>
    <n v="885"/>
    <n v="405"/>
    <n v="376"/>
    <n v="1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3"/>
    <x v="2"/>
    <x v="152"/>
    <x v="13"/>
    <d v="2023-05-24T15:40:46"/>
    <n v="50"/>
    <n v="50"/>
    <m/>
    <m/>
    <n v="50"/>
    <n v="5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197"/>
    <d v="2023-04-18T16:02:11"/>
    <n v="28"/>
    <n v="2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13"/>
    <d v="2023-04-18T16:02:11"/>
    <n v="36"/>
    <n v="3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127"/>
    <d v="2023-04-18T16:02:11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205"/>
    <d v="2023-04-18T16:02:11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81"/>
    <d v="2023-04-18T16:02:1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16"/>
    <d v="2023-04-18T16:02:11"/>
    <n v="57"/>
    <n v="5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3"/>
    <x v="2"/>
    <x v="152"/>
    <x v="20"/>
    <d v="2023-05-24T15:40:46"/>
    <n v="67"/>
    <n v="67"/>
    <m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3"/>
    <x v="2"/>
    <x v="152"/>
    <x v="6"/>
    <d v="2023-05-24T15:40:46"/>
    <n v="50"/>
    <n v="5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19"/>
    <d v="2023-04-18T16:02:11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82"/>
    <d v="2023-04-18T16:02:11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20"/>
    <d v="2023-04-18T16:02:11"/>
    <n v="326"/>
    <n v="3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21"/>
    <d v="2023-04-18T16:02:11"/>
    <n v="79"/>
    <n v="7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83"/>
    <d v="2023-04-18T16:02:11"/>
    <n v="24"/>
    <n v="2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23"/>
    <d v="2023-04-18T16:02:11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3"/>
    <d v="2023-04-18T16:02:11"/>
    <n v="156"/>
    <n v="15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46"/>
    <d v="2023-04-18T16:02:11"/>
    <n v="28"/>
    <n v="2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6"/>
    <d v="2023-04-18T16:02:11"/>
    <n v="36"/>
    <n v="3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84"/>
    <d v="2023-04-18T16:02:11"/>
    <n v="18"/>
    <n v="1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184"/>
    <d v="2023-04-18T16:02:11"/>
    <n v="18"/>
    <n v="4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9"/>
    <d v="2023-04-18T16:02:11"/>
    <n v="57"/>
    <n v="5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10"/>
    <d v="2023-04-18T16:02:11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128"/>
    <d v="2023-04-18T16:02:11"/>
    <n v="87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5"/>
    <x v="4"/>
    <x v="90"/>
    <x v="144"/>
    <d v="2023-04-18T16:02:11"/>
    <n v="54"/>
    <n v="9"/>
    <n v="36"/>
    <n v="9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39"/>
    <d v="2023-04-18T16:02:29"/>
    <n v="18"/>
    <n v="1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07"/>
    <d v="2023-04-18T16:02:29"/>
    <n v="153"/>
    <n v="15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60"/>
    <d v="2023-04-18T16:02:29"/>
    <n v="32"/>
    <n v="3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53"/>
    <d v="2023-04-18T16:02:29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61"/>
    <d v="2023-04-18T16:02:29"/>
    <n v="53"/>
    <n v="5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62"/>
    <d v="2023-04-18T16:02:29"/>
    <n v="78"/>
    <n v="7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63"/>
    <d v="2023-04-18T16:02:29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64"/>
    <d v="2023-04-18T16:02:29"/>
    <n v="30"/>
    <n v="3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50"/>
    <d v="2023-04-18T16:02:2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65"/>
    <d v="2023-04-18T16:02:29"/>
    <n v="50"/>
    <n v="5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67"/>
    <d v="2023-04-18T16:02:29"/>
    <n v="29"/>
    <n v="2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99"/>
    <d v="2023-04-18T16:02:29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68"/>
    <d v="2023-04-18T16:02:29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69"/>
    <d v="2023-04-18T16:02:29"/>
    <n v="277"/>
    <n v="27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70"/>
    <d v="2023-04-18T16:02:29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71"/>
    <d v="2023-04-18T16:02:2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72"/>
    <d v="2023-04-18T16:02:29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73"/>
    <d v="2023-04-18T16:02:29"/>
    <n v="100"/>
    <n v="10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74"/>
    <d v="2023-04-18T16:02:2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75"/>
    <d v="2023-04-18T16:02:2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49"/>
    <d v="2023-04-18T16:02:2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3"/>
    <d v="2023-04-18T16:02:29"/>
    <n v="329"/>
    <n v="329"/>
    <m/>
    <m/>
    <n v="300"/>
    <n v="2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77"/>
    <d v="2023-04-18T16:02:2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4"/>
    <d v="2023-04-18T16:02:29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78"/>
    <d v="2023-04-18T16:02:2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27"/>
    <d v="2023-04-18T16:02:29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29"/>
    <d v="2023-04-18T16:02:29"/>
    <n v="33"/>
    <n v="33"/>
    <m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27"/>
    <d v="2023-04-18T16:02:29"/>
    <n v="36"/>
    <n v="36"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05"/>
    <d v="2023-04-18T16:02:29"/>
    <n v="10"/>
    <n v="10"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6"/>
    <d v="2023-04-18T16:02:29"/>
    <n v="72"/>
    <n v="72"/>
    <m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9"/>
    <d v="2023-04-18T16:02:29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50"/>
    <d v="2023-04-18T16:02:2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82"/>
    <d v="2023-04-18T16:02:29"/>
    <n v="16"/>
    <n v="16"/>
    <m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0"/>
    <d v="2023-04-18T16:02:29"/>
    <n v="600"/>
    <n v="600"/>
    <m/>
    <m/>
    <n v="6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1"/>
    <d v="2023-04-18T16:02:29"/>
    <n v="454"/>
    <n v="454"/>
    <m/>
    <m/>
    <n v="4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83"/>
    <d v="2023-04-18T16:02:29"/>
    <n v="21"/>
    <n v="21"/>
    <m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2"/>
    <d v="2023-04-18T16:02:2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3"/>
    <d v="2023-04-18T16:02:29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3"/>
    <d v="2023-04-18T16:02:29"/>
    <n v="329"/>
    <n v="329"/>
    <m/>
    <m/>
    <n v="3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81"/>
    <d v="2023-04-18T16:02:29"/>
    <n v="39"/>
    <n v="39"/>
    <m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01"/>
    <d v="2023-04-18T16:02:29"/>
    <n v="218"/>
    <n v="218"/>
    <m/>
    <m/>
    <n v="2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16"/>
    <d v="2023-04-18T16:02:29"/>
    <n v="858"/>
    <n v="85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82"/>
    <d v="2023-04-18T16:02:2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6"/>
    <d v="2023-04-18T16:02:29"/>
    <n v="329"/>
    <n v="32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83"/>
    <d v="2023-04-18T16:02:2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25"/>
    <d v="2023-04-18T16:02:29"/>
    <n v="11"/>
    <n v="1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231"/>
    <d v="2023-04-18T16:02:29"/>
    <n v="41"/>
    <n v="4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84"/>
    <d v="2023-04-18T16:02:29"/>
    <n v="46"/>
    <n v="4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84"/>
    <d v="2023-04-18T16:02:29"/>
    <n v="46"/>
    <n v="5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9"/>
    <d v="2023-04-18T16:02:29"/>
    <n v="72"/>
    <n v="7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0"/>
    <d v="2023-04-18T16:02:29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28"/>
    <d v="2023-04-18T16:02:29"/>
    <n v="2979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6"/>
    <x v="4"/>
    <x v="91"/>
    <x v="144"/>
    <d v="2023-04-18T16:02:29"/>
    <n v="888"/>
    <n v="403"/>
    <n v="376"/>
    <n v="1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16"/>
    <d v="2023-04-18T16:02:48"/>
    <n v="31"/>
    <n v="31"/>
    <m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153"/>
    <d v="2023-04-18T16:02:48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179"/>
    <d v="2023-04-18T16:02:48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82"/>
    <d v="2023-04-18T16:02:48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20"/>
    <d v="2023-04-18T16:02:48"/>
    <n v="421"/>
    <n v="421"/>
    <m/>
    <m/>
    <n v="4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21"/>
    <d v="2023-04-18T16:02:48"/>
    <n v="66"/>
    <n v="66"/>
    <m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83"/>
    <d v="2023-04-18T16:02:48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23"/>
    <d v="2023-04-18T16:02:48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3"/>
    <d v="2023-04-18T16:02:48"/>
    <n v="693"/>
    <n v="693"/>
    <m/>
    <m/>
    <n v="6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9"/>
    <d v="2023-04-18T16:02:48"/>
    <n v="31"/>
    <n v="3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105"/>
    <x v="4"/>
    <x v="92"/>
    <x v="128"/>
    <d v="2023-04-18T16:02:48"/>
    <n v="337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130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30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31"/>
    <d v="2023-04-18T16:03:0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24"/>
    <d v="2023-04-18T16:03:07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32"/>
    <d v="2023-04-18T16:03:0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34"/>
    <d v="2023-04-18T16:03:0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16"/>
    <d v="2023-05-15T16:39:21"/>
    <n v="54"/>
    <n v="54"/>
    <m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7"/>
    <x v="9"/>
    <x v="22"/>
    <x v="3"/>
    <d v="2023-05-15T16:03:22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7"/>
    <x v="9"/>
    <x v="22"/>
    <x v="6"/>
    <d v="2023-05-15T16:03:2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7"/>
    <x v="9"/>
    <x v="22"/>
    <x v="8"/>
    <d v="2023-05-15T16:03:2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7"/>
    <x v="9"/>
    <x v="22"/>
    <x v="9"/>
    <d v="2023-05-15T16:03:22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13"/>
    <d v="2023-05-15T16:03:40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127"/>
    <d v="2023-05-15T16:03:4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79"/>
    <d v="2023-04-18T16:03:07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16"/>
    <d v="2023-04-18T16:03:07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19"/>
    <d v="2023-04-18T16:03:0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20"/>
    <d v="2023-04-18T16:03:07"/>
    <n v="68"/>
    <m/>
    <n v="68"/>
    <m/>
    <n v="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21"/>
    <d v="2023-04-18T16:03:07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23"/>
    <d v="2023-04-18T16:03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44"/>
    <d v="2023-04-18T16:03:07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1"/>
    <d v="2023-04-18T16:03:07"/>
    <n v="4"/>
    <n v="0"/>
    <n v="4"/>
    <n v="0"/>
    <n v="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2"/>
    <d v="2023-04-18T16:03:0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5"/>
    <d v="2023-04-18T16:03:07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42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36"/>
    <d v="2023-05-15T17:07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55"/>
    <d v="2023-05-15T17:07:36"/>
    <n v="0"/>
    <m/>
    <m/>
    <n v="2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56"/>
    <d v="2023-05-15T17:07:36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94"/>
    <d v="2023-05-15T17:07:36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92"/>
    <d v="2023-05-15T17:07:3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58"/>
    <d v="2023-05-15T17:07:36"/>
    <n v="0"/>
    <m/>
    <m/>
    <n v="4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59"/>
    <d v="2023-05-15T17:07:36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95"/>
    <d v="2023-05-15T17:07:36"/>
    <n v="0"/>
    <m/>
    <m/>
    <n v="2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8"/>
    <d v="2023-05-15T17:07:36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60"/>
    <d v="2023-05-15T17:07:36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97"/>
    <d v="2023-05-15T17:07:36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98"/>
    <d v="2023-05-15T17:07:36"/>
    <n v="0"/>
    <m/>
    <m/>
    <n v="3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61"/>
    <d v="2023-05-15T17:07:36"/>
    <n v="0"/>
    <m/>
    <m/>
    <n v="3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16"/>
    <d v="2023-05-15T16:03:40"/>
    <n v="63"/>
    <m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150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149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21"/>
    <d v="2023-05-15T16:03:40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43"/>
    <d v="2023-05-15T16:03:40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3"/>
    <d v="2023-05-15T16:03:40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6"/>
    <d v="2023-05-15T16:03:4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84"/>
    <d v="2023-05-15T16:03:4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85"/>
    <d v="2023-05-15T16:03:4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8"/>
    <d v="2023-05-15T16:03:40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8"/>
    <x v="9"/>
    <x v="23"/>
    <x v="9"/>
    <d v="2023-05-15T16:03:40"/>
    <n v="63"/>
    <n v="0"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13"/>
    <d v="2023-05-15T16:03:5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16"/>
    <d v="2023-05-15T16:03:57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19"/>
    <d v="2023-05-15T16:03:5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153"/>
    <d v="2023-05-15T16:03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149"/>
    <d v="2023-05-15T16:03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82"/>
    <d v="2023-05-15T16:03:5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20"/>
    <d v="2023-05-15T16:03:57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21"/>
    <d v="2023-05-15T16:03:5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44"/>
    <d v="2023-05-15T16:03:5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145"/>
    <d v="2023-05-15T16:03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6"/>
    <d v="2023-05-15T16:03:5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9"/>
    <d v="2023-05-15T16:03:57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10"/>
    <d v="2023-05-15T16:03:5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62"/>
    <d v="2023-05-15T17:07:36"/>
    <n v="0"/>
    <m/>
    <m/>
    <n v="1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63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64"/>
    <d v="2023-05-15T17:07:36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3"/>
    <d v="2023-04-18T16:06:59"/>
    <n v="78"/>
    <n v="78"/>
    <m/>
    <m/>
    <n v="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26"/>
    <d v="2023-04-18T16:06:59"/>
    <n v="298"/>
    <n v="298"/>
    <m/>
    <m/>
    <n v="29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79"/>
    <d v="2023-04-18T16:06:59"/>
    <n v="33"/>
    <n v="33"/>
    <m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77"/>
    <d v="2023-04-18T16:06:5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4"/>
    <d v="2023-04-18T16:06:59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78"/>
    <d v="2023-04-18T16:06:59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80"/>
    <d v="2023-04-18T16:06:59"/>
    <n v="6"/>
    <n v="6"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"/>
    <d v="2023-04-18T16:06:59"/>
    <n v="50"/>
    <n v="50"/>
    <m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9"/>
    <d v="2023-04-18T16:06:59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53"/>
    <d v="2023-04-18T16:06:5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79"/>
    <d v="2023-04-18T16:06:59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80"/>
    <d v="2023-04-18T16:06:59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82"/>
    <d v="2023-04-18T16:06:59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20"/>
    <d v="2023-04-18T16:06:59"/>
    <n v="676"/>
    <n v="676"/>
    <m/>
    <m/>
    <n v="6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21"/>
    <d v="2023-04-18T16:06:59"/>
    <n v="318"/>
    <n v="318"/>
    <m/>
    <m/>
    <n v="3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83"/>
    <d v="2023-04-18T16:06:59"/>
    <n v="23"/>
    <n v="23"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22"/>
    <d v="2023-04-18T16:06:59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0"/>
    <x v="5"/>
    <x v="15"/>
    <x v="44"/>
    <d v="2023-04-18T15:25:15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0"/>
    <x v="5"/>
    <x v="15"/>
    <x v="3"/>
    <d v="2023-04-18T15:25:1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0"/>
    <x v="5"/>
    <x v="15"/>
    <x v="6"/>
    <d v="2023-04-18T15:25:15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1"/>
    <x v="5"/>
    <x v="16"/>
    <x v="6"/>
    <d v="2023-04-18T15:25:33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11"/>
    <d v="2023-05-15T16:03:57"/>
    <n v="5"/>
    <m/>
    <n v="1"/>
    <m/>
    <n v="1"/>
    <n v="2"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9"/>
    <x v="8"/>
    <x v="135"/>
    <x v="12"/>
    <d v="2023-05-15T16:03:57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13"/>
    <d v="2023-05-15T16:04:2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16"/>
    <d v="2023-05-15T16:04:20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19"/>
    <d v="2023-05-15T16:04:2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153"/>
    <d v="2023-05-15T16:04:2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82"/>
    <d v="2023-05-15T16:04:2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20"/>
    <d v="2023-05-15T16:04:20"/>
    <n v="76"/>
    <m/>
    <n v="76"/>
    <m/>
    <n v="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21"/>
    <d v="2023-05-15T16:04:2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43"/>
    <d v="2023-05-15T16:04:20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44"/>
    <d v="2023-05-15T16:04:20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145"/>
    <d v="2023-05-15T16:04:2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6"/>
    <d v="2023-05-15T16:04:2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8"/>
    <d v="2023-05-15T16:04:20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9"/>
    <d v="2023-05-15T16:04:20"/>
    <n v="34"/>
    <n v="0"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10"/>
    <d v="2023-05-15T16:04:2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11"/>
    <d v="2023-05-15T16:04:20"/>
    <n v="3"/>
    <n v="2"/>
    <m/>
    <m/>
    <m/>
    <m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0"/>
    <x v="8"/>
    <x v="136"/>
    <x v="12"/>
    <d v="2023-05-15T16:04:20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1"/>
    <x v="8"/>
    <x v="137"/>
    <x v="16"/>
    <d v="2023-05-15T16:04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1"/>
    <x v="8"/>
    <x v="137"/>
    <x v="20"/>
    <d v="2023-05-15T16:04:38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1"/>
    <x v="8"/>
    <x v="137"/>
    <x v="9"/>
    <d v="2023-05-15T16:04:3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1"/>
    <x v="8"/>
    <x v="137"/>
    <x v="12"/>
    <d v="2023-05-15T16:04:3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13"/>
    <d v="2023-05-15T16:05:2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16"/>
    <d v="2023-05-15T16:05:28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1"/>
    <x v="5"/>
    <x v="16"/>
    <x v="9"/>
    <d v="2023-04-18T15:25:3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13"/>
    <d v="2023-04-18T15:26:05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126"/>
    <d v="2023-04-18T15:26:05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127"/>
    <d v="2023-04-18T15:26:0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16"/>
    <d v="2023-04-18T15:26:05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19"/>
    <d v="2023-04-18T15:26:0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82"/>
    <d v="2023-04-18T15:26:0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20"/>
    <d v="2023-04-18T15:26:05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21"/>
    <d v="2023-04-18T15:26:05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83"/>
    <d v="2023-04-18T15:26:0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44"/>
    <d v="2023-04-18T15:26:05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0"/>
    <d v="2023-04-18T15:26:0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3"/>
    <d v="2023-04-18T15:26:0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6"/>
    <d v="2023-04-18T15:26:05"/>
    <n v="63"/>
    <n v="0"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84"/>
    <d v="2023-04-18T15:26:0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85"/>
    <d v="2023-04-18T15:26:0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9"/>
    <d v="2023-04-18T15:26:05"/>
    <n v="31"/>
    <n v="0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2"/>
    <x v="5"/>
    <x v="17"/>
    <x v="10"/>
    <d v="2023-04-18T15:26:05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3"/>
    <x v="8"/>
    <x v="18"/>
    <x v="20"/>
    <d v="2023-04-18T15:26:32"/>
    <n v="8"/>
    <m/>
    <n v="8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3"/>
    <x v="8"/>
    <x v="18"/>
    <x v="83"/>
    <d v="2023-04-18T15:26:32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3"/>
    <x v="8"/>
    <x v="18"/>
    <x v="44"/>
    <d v="2023-04-18T15:26:3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3"/>
    <x v="8"/>
    <x v="18"/>
    <x v="3"/>
    <d v="2023-04-18T15:26:32"/>
    <n v="6"/>
    <m/>
    <n v="6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3"/>
    <x v="8"/>
    <x v="18"/>
    <x v="11"/>
    <d v="2023-04-18T15:26:32"/>
    <n v="9"/>
    <m/>
    <m/>
    <m/>
    <m/>
    <n v="3"/>
    <n v="6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31"/>
    <d v="2023-04-18T15:26:52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19"/>
    <d v="2023-05-15T16:05:2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153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149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82"/>
    <d v="2023-05-15T16:05:2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20"/>
    <d v="2023-05-15T16:05:28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44"/>
    <d v="2023-05-15T16:05:2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145"/>
    <d v="2023-05-15T16:05:2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6"/>
    <d v="2023-05-15T16:05:28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9"/>
    <d v="2023-05-15T16:05:2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10"/>
    <d v="2023-05-15T16:05:28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11"/>
    <d v="2023-05-15T16:05:28"/>
    <n v="4"/>
    <m/>
    <n v="3"/>
    <m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2"/>
    <x v="8"/>
    <x v="138"/>
    <x v="12"/>
    <d v="2023-05-15T16:05:28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31"/>
    <d v="2023-05-15T16:05:46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34"/>
    <d v="2023-05-15T16:05:46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92"/>
    <d v="2023-05-15T16:05:46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13"/>
    <d v="2023-05-15T16:05:4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16"/>
    <d v="2023-05-15T16:05:4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20"/>
    <d v="2023-05-15T16:05:46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43"/>
    <d v="2023-05-15T16:05:46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6"/>
    <d v="2023-05-15T16:05:4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8"/>
    <d v="2023-05-15T16:05:46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9"/>
    <d v="2023-05-15T16:05:4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11"/>
    <d v="2023-05-15T16:05:46"/>
    <n v="4"/>
    <m/>
    <n v="1"/>
    <m/>
    <m/>
    <n v="1"/>
    <n v="2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3"/>
    <x v="8"/>
    <x v="139"/>
    <x v="12"/>
    <d v="2023-05-15T16:05:46"/>
    <n v="7"/>
    <n v="1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34"/>
    <d v="2023-04-18T15:26:52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92"/>
    <d v="2023-04-18T15:26:52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13"/>
    <d v="2023-04-18T15:26:52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14"/>
    <d v="2023-04-18T15:26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16"/>
    <d v="2023-04-18T15:26:52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17"/>
    <d v="2023-04-18T15:26:52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20"/>
    <d v="2023-04-18T15:26:52"/>
    <n v="8"/>
    <m/>
    <n v="8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43"/>
    <d v="2023-04-18T15:26:52"/>
    <n v="8"/>
    <m/>
    <n v="8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44"/>
    <d v="2023-04-18T15:26:52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6"/>
    <d v="2023-04-18T15:26:52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1"/>
    <x v="5"/>
    <x v="16"/>
    <x v="21"/>
    <d v="2023-04-18T15:25:3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1"/>
    <x v="5"/>
    <x v="16"/>
    <x v="44"/>
    <d v="2023-04-18T15:25:33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1"/>
    <x v="5"/>
    <x v="16"/>
    <x v="0"/>
    <d v="2023-04-18T15:25:3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1"/>
    <x v="5"/>
    <x v="16"/>
    <x v="3"/>
    <d v="2023-04-18T15:25:33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12"/>
    <d v="2023-04-18T15:26:52"/>
    <n v="7"/>
    <n v="2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13"/>
    <d v="2023-04-18T15:27:11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78"/>
    <d v="2023-04-18T15:27:11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16"/>
    <d v="2023-04-18T15:27:11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153"/>
    <d v="2023-04-18T15:27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82"/>
    <d v="2023-04-18T15:27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20"/>
    <d v="2023-04-18T15:27:11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21"/>
    <d v="2023-04-18T15:27:1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23"/>
    <d v="2023-04-18T15:27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44"/>
    <d v="2023-04-18T15:27:11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13"/>
    <d v="2023-05-15T16:06:05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127"/>
    <d v="2023-05-15T16:06:0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16"/>
    <d v="2023-05-15T16:06:05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20"/>
    <d v="2023-05-15T16:06:05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21"/>
    <d v="2023-05-15T16:06:0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43"/>
    <d v="2023-05-15T16:06:0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3"/>
    <d v="2023-05-15T16:06:05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6"/>
    <d v="2023-05-15T16:06:05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84"/>
    <d v="2023-05-15T16:06:0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85"/>
    <d v="2023-05-15T16:06:0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8"/>
    <d v="2023-05-15T16:06:0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9"/>
    <d v="2023-05-15T16:06:05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11"/>
    <d v="2023-05-15T16:06:05"/>
    <n v="22"/>
    <m/>
    <m/>
    <m/>
    <n v="3"/>
    <n v="8"/>
    <n v="1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4"/>
    <x v="8"/>
    <x v="140"/>
    <x v="12"/>
    <d v="2023-05-15T16:06:0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5"/>
    <x v="8"/>
    <x v="141"/>
    <x v="13"/>
    <d v="2023-05-15T16:06:2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5"/>
    <x v="8"/>
    <x v="141"/>
    <x v="19"/>
    <d v="2023-05-15T16:06:2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5"/>
    <x v="8"/>
    <x v="141"/>
    <x v="20"/>
    <d v="2023-05-15T16:06:23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5"/>
    <x v="8"/>
    <x v="141"/>
    <x v="43"/>
    <d v="2023-05-15T16:06:2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5"/>
    <x v="8"/>
    <x v="141"/>
    <x v="3"/>
    <d v="2023-05-15T16:06:2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5"/>
    <x v="8"/>
    <x v="141"/>
    <x v="6"/>
    <d v="2023-05-15T16:06:2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5"/>
    <x v="8"/>
    <x v="141"/>
    <x v="8"/>
    <d v="2023-05-15T16:06:2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5"/>
    <x v="8"/>
    <x v="141"/>
    <x v="10"/>
    <d v="2023-05-15T16:06:2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5"/>
    <x v="8"/>
    <x v="141"/>
    <x v="11"/>
    <d v="2023-05-15T16:06:23"/>
    <n v="4"/>
    <m/>
    <n v="2"/>
    <n v="1"/>
    <m/>
    <m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5"/>
    <x v="8"/>
    <x v="141"/>
    <x v="12"/>
    <d v="2023-05-15T16:06:23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7"/>
    <x v="1"/>
    <x v="150"/>
    <x v="126"/>
    <d v="2023-05-15T16:16:43"/>
    <n v="12"/>
    <m/>
    <n v="12"/>
    <n v="0"/>
    <n v="1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7"/>
    <x v="1"/>
    <x v="150"/>
    <x v="16"/>
    <d v="2023-05-15T16:16:4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7"/>
    <x v="1"/>
    <x v="150"/>
    <x v="17"/>
    <d v="2023-05-15T16:16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7"/>
    <x v="1"/>
    <x v="150"/>
    <x v="20"/>
    <d v="2023-05-15T16:16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7"/>
    <x v="1"/>
    <x v="150"/>
    <x v="21"/>
    <d v="2023-05-15T16:16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7"/>
    <x v="1"/>
    <x v="150"/>
    <x v="3"/>
    <d v="2023-05-15T16:16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60"/>
    <d v="2023-05-15T16:07:04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61"/>
    <d v="2023-05-15T16:07:04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62"/>
    <d v="2023-05-15T16:07:04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63"/>
    <d v="2023-05-15T16:07:0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65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102"/>
    <d v="2023-05-15T16:07:0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70"/>
    <d v="2023-05-15T16:07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73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138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13"/>
    <d v="2023-05-15T16:07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78"/>
    <d v="2023-05-15T16:07:0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126"/>
    <d v="2023-05-15T15:36:25"/>
    <n v="170"/>
    <m/>
    <n v="170"/>
    <m/>
    <n v="1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15"/>
    <d v="2023-05-15T15:36:2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16"/>
    <d v="2023-05-15T15:36:25"/>
    <n v="258"/>
    <m/>
    <n v="258"/>
    <m/>
    <n v="2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19"/>
    <d v="2023-05-15T15:36:25"/>
    <n v="143"/>
    <m/>
    <n v="143"/>
    <m/>
    <n v="1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20"/>
    <d v="2023-05-15T15:36:25"/>
    <n v="240"/>
    <m/>
    <n v="240"/>
    <m/>
    <n v="2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21"/>
    <d v="2023-05-15T15:36:2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43"/>
    <d v="2023-05-15T15:36:2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44"/>
    <d v="2023-05-15T15:36:25"/>
    <n v="802"/>
    <m/>
    <n v="8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0"/>
    <d v="2023-05-15T15:36:25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1"/>
    <d v="2023-05-15T15:36:25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2"/>
    <d v="2023-05-15T15:36:25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3"/>
    <d v="2023-05-15T15:36:25"/>
    <n v="59"/>
    <m/>
    <n v="59"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6"/>
    <d v="2023-05-15T15:36:25"/>
    <n v="435"/>
    <n v="0"/>
    <n v="4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7"/>
    <d v="2023-05-15T15:36:2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8"/>
    <d v="2023-05-15T15:36:25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9"/>
    <d v="2023-05-15T15:36:25"/>
    <n v="258"/>
    <n v="0"/>
    <n v="2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10"/>
    <d v="2023-05-15T15:36:25"/>
    <n v="143"/>
    <n v="0"/>
    <n v="1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11"/>
    <d v="2023-05-15T15:36:2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12"/>
    <d v="2023-05-15T15:36:25"/>
    <n v="55"/>
    <n v="9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7"/>
    <x v="0"/>
    <x v="1"/>
    <x v="129"/>
    <d v="2023-05-15T15:36:25"/>
    <n v="5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08"/>
    <d v="2023-05-15T15:36:42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77"/>
    <d v="2023-05-15T15:36:42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09"/>
    <d v="2023-05-15T15:36:4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3"/>
    <d v="2023-05-15T15:36:42"/>
    <n v="69"/>
    <m/>
    <n v="69"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78"/>
    <d v="2023-05-15T15:36:42"/>
    <n v="117"/>
    <m/>
    <n v="117"/>
    <m/>
    <n v="1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6"/>
    <d v="2023-05-15T15:36:42"/>
    <n v="175"/>
    <m/>
    <n v="175"/>
    <m/>
    <n v="1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9"/>
    <d v="2023-05-15T15:36:42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20"/>
    <d v="2023-05-15T15:36:42"/>
    <n v="267"/>
    <m/>
    <n v="267"/>
    <m/>
    <n v="2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43"/>
    <d v="2023-05-15T15:36:42"/>
    <n v="60"/>
    <m/>
    <n v="60"/>
    <m/>
    <n v="60"/>
    <n v="6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44"/>
    <d v="2023-05-15T15:36:42"/>
    <n v="349"/>
    <m/>
    <n v="3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0"/>
    <d v="2023-05-15T15:36:42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11"/>
    <d v="2023-05-15T15:36:42"/>
    <n v="4"/>
    <m/>
    <n v="4"/>
    <m/>
    <m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16"/>
    <d v="2023-05-15T15:36:42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17"/>
    <d v="2023-05-15T15:36:42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18"/>
    <d v="2023-05-15T15:36:4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19"/>
    <d v="2023-05-15T15:36:4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21"/>
    <d v="2023-05-15T15:36:4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22"/>
    <d v="2023-05-15T15:36:4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23"/>
    <d v="2023-05-15T15:36:4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6"/>
    <d v="2023-05-15T15:36:42"/>
    <n v="186"/>
    <n v="0"/>
    <n v="1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8"/>
    <d v="2023-05-15T15:36:42"/>
    <n v="60"/>
    <n v="0"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9"/>
    <d v="2023-05-15T15:36:42"/>
    <n v="175"/>
    <n v="0"/>
    <n v="1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0"/>
    <d v="2023-05-15T15:36:42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2"/>
    <d v="2023-05-15T15:36:42"/>
    <n v="43"/>
    <n v="1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29"/>
    <d v="2023-05-15T15:36:42"/>
    <n v="1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8"/>
    <x v="5"/>
    <x v="11"/>
    <x v="144"/>
    <d v="2023-05-15T15:36:42"/>
    <n v="53"/>
    <n v="16"/>
    <n v="35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30"/>
    <d v="2023-05-15T15:37:01"/>
    <n v="0"/>
    <m/>
    <m/>
    <n v="4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30"/>
    <d v="2023-05-15T15:37:01"/>
    <n v="0"/>
    <m/>
    <m/>
    <n v="4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31"/>
    <d v="2023-05-15T15:37:01"/>
    <n v="0"/>
    <m/>
    <m/>
    <n v="1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24"/>
    <d v="2023-05-15T15:37:01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32"/>
    <d v="2023-05-15T15:37:0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16"/>
    <d v="2023-05-15T16:07:04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19"/>
    <d v="2023-05-15T16:07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20"/>
    <d v="2023-05-15T16:07:04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43"/>
    <d v="2023-05-15T16:07:04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44"/>
    <d v="2023-05-15T16:07:04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0"/>
    <d v="2023-05-15T16:07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3"/>
    <d v="2023-05-15T16:07:0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6"/>
    <d v="2023-05-15T16:07:04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8"/>
    <d v="2023-05-15T16:07:04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9"/>
    <d v="2023-05-15T16:07:04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10"/>
    <d v="2023-05-15T16:07:0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12"/>
    <d v="2023-05-15T16:07:04"/>
    <n v="8"/>
    <n v="2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130"/>
    <d v="2023-05-15T16:07:2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31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152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24"/>
    <d v="2023-05-15T16:07:2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34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12"/>
    <d v="2023-05-15T15:39:09"/>
    <n v="16785"/>
    <n v="0"/>
    <n v="1678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13"/>
    <d v="2023-05-15T15:39:09"/>
    <n v="3235"/>
    <n v="0"/>
    <n v="32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14"/>
    <d v="2023-05-15T15:39:09"/>
    <n v="75"/>
    <n v="0"/>
    <n v="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15"/>
    <d v="2023-05-15T15:39:09"/>
    <n v="1260"/>
    <n v="0"/>
    <n v="12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4"/>
    <d v="2023-05-15T15:39:09"/>
    <n v="131"/>
    <n v="0"/>
    <n v="1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46"/>
    <d v="2023-05-15T15:39:09"/>
    <n v="5711"/>
    <n v="0"/>
    <n v="57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18"/>
    <d v="2023-05-15T15:39:09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19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20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21"/>
    <d v="2023-05-15T15:39:09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6"/>
    <d v="2023-05-15T15:39:09"/>
    <n v="228"/>
    <n v="0"/>
    <n v="2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25"/>
    <d v="2023-05-15T15:39:0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7"/>
    <d v="2023-05-15T15:39:09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8"/>
    <d v="2023-05-15T15:39:09"/>
    <n v="157"/>
    <n v="0"/>
    <n v="1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9"/>
    <d v="2023-05-15T15:39:09"/>
    <n v="330"/>
    <n v="0"/>
    <n v="3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47"/>
    <d v="2023-05-15T15:39:09"/>
    <n v="140"/>
    <n v="0"/>
    <n v="1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0"/>
    <d v="2023-05-15T15:39:09"/>
    <n v="120"/>
    <n v="0"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58"/>
    <d v="2023-05-15T15:39:09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1"/>
    <d v="2023-05-15T15:39:09"/>
    <n v="7"/>
    <n v="6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29"/>
    <d v="2023-05-15T15:39:09"/>
    <n v="9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44"/>
    <d v="2023-05-15T15:39:09"/>
    <n v="110"/>
    <n v="60"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107"/>
    <d v="2023-05-15T15:39:26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140"/>
    <d v="2023-05-15T15:39:26"/>
    <n v="0"/>
    <m/>
    <m/>
    <n v="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108"/>
    <d v="2023-05-15T15:39:26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141"/>
    <d v="2023-05-15T15:39:26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142"/>
    <d v="2023-05-15T15:39:26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209"/>
    <d v="2023-05-15T15:39:26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217"/>
    <d v="2023-05-15T15:39:26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240"/>
    <d v="2023-05-15T15:39:26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207"/>
    <d v="2023-05-15T15:39:26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241"/>
    <d v="2023-05-15T15:39:26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211"/>
    <d v="2023-05-15T15:39:26"/>
    <n v="9"/>
    <m/>
    <n v="9"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205"/>
    <d v="2023-05-15T15:39:26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206"/>
    <d v="2023-05-15T15:39:26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149"/>
    <d v="2023-05-15T15:39:26"/>
    <n v="16"/>
    <m/>
    <n v="16"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84"/>
    <d v="2023-05-15T15:39:26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85"/>
    <d v="2023-05-15T15:39:26"/>
    <n v="23"/>
    <n v="1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11"/>
    <d v="2023-05-15T15:39:26"/>
    <n v="9"/>
    <n v="3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3"/>
    <x v="2"/>
    <x v="113"/>
    <x v="12"/>
    <d v="2023-05-15T15:39:26"/>
    <n v="52"/>
    <n v="8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13"/>
    <d v="2023-05-15T15:39:48"/>
    <n v="115"/>
    <m/>
    <n v="115"/>
    <m/>
    <n v="1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126"/>
    <d v="2023-05-15T15:39:48"/>
    <n v="183"/>
    <m/>
    <n v="183"/>
    <m/>
    <n v="1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15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16"/>
    <d v="2023-05-15T15:39:48"/>
    <n v="65"/>
    <m/>
    <n v="65"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19"/>
    <d v="2023-05-15T15:39:48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153"/>
    <d v="2023-05-15T15:39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20"/>
    <d v="2023-05-15T15:39:48"/>
    <n v="175"/>
    <m/>
    <n v="175"/>
    <m/>
    <n v="1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21"/>
    <d v="2023-05-15T15:39:48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83"/>
    <d v="2023-05-15T15:39:4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23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1"/>
    <d v="2023-05-15T15:39:4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2"/>
    <d v="2023-05-15T15:39:4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78"/>
    <d v="2023-05-15T15:42:58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16"/>
    <d v="2023-05-15T15:42:58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18"/>
    <d v="2023-05-15T15:42:58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19"/>
    <d v="2023-05-15T15:42:58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20"/>
    <d v="2023-05-15T15:42:58"/>
    <n v="0"/>
    <m/>
    <m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21"/>
    <d v="2023-05-15T15:42:58"/>
    <n v="0"/>
    <m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26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34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35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90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37"/>
    <d v="2023-05-15T15:43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38"/>
    <d v="2023-05-15T15:43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52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54"/>
    <d v="2023-05-15T15:43:1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31"/>
    <d v="2023-05-15T15:43:1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92"/>
    <d v="2023-05-15T15:43:1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55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94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58"/>
    <d v="2023-05-15T15:43:1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59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97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98"/>
    <d v="2023-05-15T15:43:1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61"/>
    <d v="2023-05-15T15:43:1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62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55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32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02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71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72"/>
    <d v="2023-05-15T15:43:1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78"/>
    <d v="2023-05-15T15:43:17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5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6"/>
    <d v="2023-05-15T15:43:1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8"/>
    <d v="2023-05-15T15:43:17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9"/>
    <d v="2023-05-15T15:43:17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53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20"/>
    <d v="2023-05-15T15:43:17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21"/>
    <d v="2023-05-15T15:43:1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23"/>
    <d v="2023-05-15T15:43:1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44"/>
    <d v="2023-05-15T15:43:17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0"/>
    <d v="2023-05-15T15:43:1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2"/>
    <d v="2023-05-15T15:43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3"/>
    <d v="2023-05-15T15:43:17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6"/>
    <d v="2023-05-15T15:43:17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7"/>
    <d v="2023-05-15T15:43:1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9"/>
    <d v="2023-05-15T15:43:1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47"/>
    <d v="2023-05-15T15:43:17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0"/>
    <d v="2023-05-15T15:43:17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2"/>
    <d v="2023-05-15T15:43:1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29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30"/>
    <d v="2023-05-15T15:43:3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254"/>
    <d v="2023-05-15T15:43:3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31"/>
    <d v="2023-05-15T15:43:3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24"/>
    <d v="2023-05-15T15:43:34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26"/>
    <d v="2023-05-15T15:43:34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88"/>
    <d v="2023-05-15T15:43:3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35"/>
    <d v="2023-05-15T15:43:34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90"/>
    <d v="2023-05-15T15:43:34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37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38"/>
    <d v="2023-05-15T15:43:3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52"/>
    <d v="2023-05-15T15:43:3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54"/>
    <d v="2023-05-15T15:43:34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31"/>
    <d v="2023-05-15T15:43:34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92"/>
    <d v="2023-05-15T15:43:34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55"/>
    <d v="2023-05-15T15:43:34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94"/>
    <d v="2023-05-15T15:43:3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58"/>
    <d v="2023-05-15T15:43:34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59"/>
    <d v="2023-05-15T15:43:3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97"/>
    <d v="2023-05-15T15:43:3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98"/>
    <d v="2023-05-15T15:43:34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61"/>
    <d v="2023-05-15T15:43:34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62"/>
    <d v="2023-05-15T15:43:3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55"/>
    <d v="2023-05-15T15:43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02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71"/>
    <d v="2023-05-15T15:43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03"/>
    <d v="2023-05-15T15:43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3"/>
    <d v="2023-05-15T15:43:34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78"/>
    <d v="2023-05-15T15:43:3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6"/>
    <d v="2023-05-15T15:43:34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8"/>
    <d v="2023-05-15T15:43:34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9"/>
    <d v="2023-05-15T15:43:34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20"/>
    <d v="2023-05-15T15:43:34"/>
    <n v="45"/>
    <m/>
    <n v="45"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23"/>
    <d v="2023-05-15T15:43:3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44"/>
    <d v="2023-05-15T15:43:34"/>
    <n v="61"/>
    <m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0"/>
    <d v="2023-05-15T15:43:3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2"/>
    <x v="4"/>
    <x v="7"/>
    <x v="1"/>
    <d v="2023-05-15T15:43:3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50"/>
    <d v="2023-05-15T16:07:2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51"/>
    <d v="2023-05-15T16:07:2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36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38"/>
    <d v="2023-05-15T16:07:2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54"/>
    <d v="2023-05-15T16:07:2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92"/>
    <d v="2023-05-15T16:07:23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55"/>
    <d v="2023-05-15T16:07:23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56"/>
    <d v="2023-05-15T16:07:2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58"/>
    <d v="2023-05-15T16:07:23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59"/>
    <d v="2023-05-15T16:07:2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95"/>
    <d v="2023-05-15T16:07:2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60"/>
    <d v="2023-05-15T16:07:2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61"/>
    <d v="2023-05-15T16:07:2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62"/>
    <d v="2023-05-15T16:07:2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63"/>
    <d v="2023-05-15T16:07:2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64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102"/>
    <d v="2023-05-15T16:07:2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38"/>
    <d v="2023-05-15T15:44:20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52"/>
    <d v="2023-05-15T15:44:2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54"/>
    <d v="2023-05-15T15:44:20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31"/>
    <d v="2023-05-15T15:44:20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92"/>
    <d v="2023-05-15T15:44:20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91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55"/>
    <d v="2023-05-15T15:44:20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56"/>
    <d v="2023-05-15T15:44:2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94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92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58"/>
    <d v="2023-05-15T15:44:20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59"/>
    <d v="2023-05-15T15:44:2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95"/>
    <d v="2023-05-15T15:44:20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28"/>
    <d v="2023-05-15T15:44:2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60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97"/>
    <d v="2023-05-15T15:44:20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98"/>
    <d v="2023-05-15T15:44:20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61"/>
    <d v="2023-05-15T15:44:20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62"/>
    <d v="2023-05-15T15:44:2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63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64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02"/>
    <d v="2023-05-15T15:44:2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71"/>
    <d v="2023-05-15T15:44:2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235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37"/>
    <d v="2023-05-15T15:44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75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07"/>
    <d v="2023-05-15T15:44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40"/>
    <d v="2023-05-15T15:44:2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42"/>
    <d v="2023-05-15T15:44:2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3"/>
    <d v="2023-05-15T15:44:20"/>
    <n v="16"/>
    <m/>
    <n v="16"/>
    <m/>
    <n v="16"/>
    <n v="1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6"/>
    <d v="2023-05-15T15:44:20"/>
    <n v="144"/>
    <n v="65"/>
    <n v="79"/>
    <m/>
    <n v="1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46"/>
    <d v="2023-05-15T15:44:20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9"/>
    <d v="2023-05-15T15:44:20"/>
    <n v="12"/>
    <n v="3"/>
    <n v="9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82"/>
    <d v="2023-05-15T15:44:20"/>
    <n v="169"/>
    <m/>
    <n v="169"/>
    <m/>
    <n v="1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20"/>
    <d v="2023-05-15T15:44:20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21"/>
    <d v="2023-05-15T15:44:2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44"/>
    <d v="2023-05-15T15:44:20"/>
    <n v="88"/>
    <m/>
    <n v="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0"/>
    <d v="2023-05-15T15:44:2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3"/>
    <d v="2023-05-15T15:44:20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6"/>
    <d v="2023-05-15T15:44:20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9"/>
    <d v="2023-05-15T15:44:20"/>
    <n v="144"/>
    <n v="65"/>
    <n v="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0"/>
    <d v="2023-05-15T15:44:20"/>
    <n v="12"/>
    <n v="3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5"/>
    <x v="2"/>
    <x v="148"/>
    <x v="147"/>
    <d v="2023-05-15T15:44:20"/>
    <n v="49"/>
    <n v="0"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7"/>
    <x v="2"/>
    <x v="149"/>
    <x v="13"/>
    <d v="2023-05-15T15:44:40"/>
    <n v="4"/>
    <m/>
    <n v="4"/>
    <m/>
    <m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7"/>
    <x v="2"/>
    <x v="149"/>
    <x v="16"/>
    <d v="2023-05-15T15:44:4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7"/>
    <x v="2"/>
    <x v="149"/>
    <x v="20"/>
    <d v="2023-05-15T15:44:4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7"/>
    <x v="2"/>
    <x v="149"/>
    <x v="44"/>
    <d v="2023-05-15T15:44:4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7"/>
    <x v="2"/>
    <x v="149"/>
    <x v="3"/>
    <d v="2023-05-15T15:44:4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7"/>
    <x v="2"/>
    <x v="149"/>
    <x v="6"/>
    <d v="2023-05-15T15:44:40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7"/>
    <x v="2"/>
    <x v="149"/>
    <x v="9"/>
    <d v="2023-05-15T15:44:40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31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21"/>
    <d v="2023-05-15T15:45:0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83"/>
    <d v="2023-05-15T15:45:0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3"/>
    <d v="2023-05-15T15:45:0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6"/>
    <d v="2023-05-15T15:45:0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9"/>
    <d v="2023-05-15T15:45:0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12"/>
    <d v="2023-05-15T15:45:06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129"/>
    <d v="2023-05-15T15:45:06"/>
    <n v="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31"/>
    <d v="2023-05-15T15:45:2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24"/>
    <d v="2023-05-15T15:45:2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34"/>
    <d v="2023-05-15T15:45:2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197"/>
    <d v="2023-05-15T15:45:2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38"/>
    <d v="2023-05-15T15:45:2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54"/>
    <d v="2023-05-15T15:45:2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92"/>
    <d v="2023-05-15T15:45:2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55"/>
    <d v="2023-05-15T15:45:2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56"/>
    <d v="2023-05-15T15:45:2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58"/>
    <d v="2023-05-15T15:45:23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95"/>
    <d v="2023-05-15T15:45:2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60"/>
    <d v="2023-05-15T15:45:2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61"/>
    <d v="2023-05-15T15:45:2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62"/>
    <d v="2023-05-15T15:45:2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63"/>
    <d v="2023-05-15T15:45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71"/>
    <d v="2023-05-15T15:45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72"/>
    <d v="2023-05-15T15:45:2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13"/>
    <d v="2023-05-15T15:45:23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78"/>
    <d v="2023-05-15T15:45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80"/>
    <d v="2023-05-15T15:45:2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16"/>
    <d v="2023-05-15T15:45:23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20"/>
    <d v="2023-05-15T15:45:23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21"/>
    <d v="2023-05-15T15:45:2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83"/>
    <d v="2023-05-15T15:45:2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44"/>
    <d v="2023-05-15T15:45:23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3"/>
    <d v="2023-05-15T15:45:2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6"/>
    <d v="2023-05-15T15:45:2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84"/>
    <d v="2023-05-15T15:45:2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85"/>
    <d v="2023-05-15T15:45:2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9"/>
    <d v="2023-05-15T15:45:23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0"/>
    <x v="13"/>
    <x v="95"/>
    <x v="12"/>
    <d v="2023-05-15T15:45:23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31"/>
    <d v="2023-05-15T15:45:4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24"/>
    <d v="2023-05-15T15:45:4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34"/>
    <d v="2023-05-15T15:45:4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35"/>
    <d v="2023-05-15T15:45:4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38"/>
    <d v="2023-05-15T15:45:4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92"/>
    <d v="2023-05-15T15:45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55"/>
    <d v="2023-05-15T15:45:4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56"/>
    <d v="2023-05-15T15:45:4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58"/>
    <d v="2023-05-15T15:45:4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95"/>
    <d v="2023-05-15T15:45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60"/>
    <d v="2023-05-15T15:45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61"/>
    <d v="2023-05-15T15:45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102"/>
    <d v="2023-05-15T15:45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72"/>
    <d v="2023-05-15T15:45:4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13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16"/>
    <d v="2023-05-15T15:45:4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19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20"/>
    <d v="2023-05-15T15:45:41"/>
    <n v="45"/>
    <m/>
    <n v="45"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21"/>
    <d v="2023-05-15T15:45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44"/>
    <d v="2023-05-15T15:45:41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6"/>
    <d v="2023-05-15T15:45:4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9"/>
    <d v="2023-05-15T15:45:4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10"/>
    <d v="2023-05-15T15:45:4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1"/>
    <x v="13"/>
    <x v="96"/>
    <x v="12"/>
    <d v="2023-05-15T15:45:4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197"/>
    <d v="2023-05-15T15:45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127"/>
    <d v="2023-05-15T15:45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16"/>
    <d v="2023-05-15T15:45:59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19"/>
    <d v="2023-05-15T15:45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20"/>
    <d v="2023-05-15T15:45:59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21"/>
    <d v="2023-05-15T15:45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44"/>
    <d v="2023-05-15T15:45:5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0"/>
    <d v="2023-05-15T15:45:59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3"/>
    <d v="2023-05-15T15:45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84"/>
    <d v="2023-05-15T15:45:5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85"/>
    <d v="2023-05-15T15:45:5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9"/>
    <d v="2023-05-15T15:45:59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10"/>
    <d v="2023-05-15T15:45:5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129"/>
    <d v="2023-05-15T15:45:59"/>
    <n v="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3"/>
    <x v="13"/>
    <x v="97"/>
    <x v="144"/>
    <d v="2023-05-15T15:45:59"/>
    <n v="4"/>
    <n v="2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31"/>
    <d v="2023-05-15T15:46:1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24"/>
    <d v="2023-05-15T15:46:1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35"/>
    <d v="2023-05-15T15:46:1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38"/>
    <d v="2023-05-15T15:46:1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92"/>
    <d v="2023-05-15T15:46:1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55"/>
    <d v="2023-05-15T15:46:1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56"/>
    <d v="2023-05-15T15:46:17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58"/>
    <d v="2023-05-15T15:46:1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60"/>
    <d v="2023-05-15T15:46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61"/>
    <d v="2023-05-15T15:46:1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62"/>
    <d v="2023-05-15T15:46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71"/>
    <d v="2023-05-15T15:46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72"/>
    <d v="2023-05-15T15:46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13"/>
    <d v="2023-05-15T15:46:1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78"/>
    <d v="2023-05-15T15:46:1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16"/>
    <d v="2023-05-15T15:46:17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19"/>
    <d v="2023-05-15T15:46:1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20"/>
    <d v="2023-05-15T15:46:17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21"/>
    <d v="2023-05-15T15:46:1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83"/>
    <d v="2023-05-15T15:46:1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44"/>
    <d v="2023-05-15T15:46:17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6"/>
    <d v="2023-05-15T15:46:1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9"/>
    <d v="2023-05-15T15:46:17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10"/>
    <d v="2023-05-15T15:46:1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12"/>
    <d v="2023-05-15T15:46:17"/>
    <n v="14"/>
    <n v="7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70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138"/>
    <d v="2023-05-15T16:07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75"/>
    <d v="2023-05-15T16:07:2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16"/>
    <d v="2023-05-15T16:07:2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20"/>
    <d v="2023-05-15T16:07:23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43"/>
    <d v="2023-05-15T16:07:23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44"/>
    <d v="2023-05-15T16:07:23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3"/>
    <d v="2023-05-15T16:07:2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8"/>
    <d v="2023-05-15T16:07:23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9"/>
    <d v="2023-05-15T16:07:23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8"/>
    <x v="10"/>
    <x v="25"/>
    <x v="12"/>
    <d v="2023-05-15T16:07:23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31"/>
    <d v="2023-05-15T16:07:4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24"/>
    <d v="2023-05-15T16:07:4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34"/>
    <d v="2023-05-15T16:07:4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35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50"/>
    <d v="2023-05-15T16:07:4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38"/>
    <d v="2023-05-15T16:07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54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92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55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56"/>
    <d v="2023-05-15T16:07:4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58"/>
    <d v="2023-05-15T16:07:4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59"/>
    <d v="2023-05-15T16:07:4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95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28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60"/>
    <d v="2023-05-15T16:07:4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159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61"/>
    <d v="2023-05-15T16:07:4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62"/>
    <d v="2023-05-15T16:07:4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63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102"/>
    <d v="2023-05-15T16:07:4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70"/>
    <d v="2023-05-15T16:07:4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72"/>
    <d v="2023-05-15T16:07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73"/>
    <d v="2023-05-15T16:07:4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2"/>
    <x v="0"/>
    <x v="58"/>
    <x v="16"/>
    <d v="2023-05-15T15:48:1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2"/>
    <x v="0"/>
    <x v="58"/>
    <x v="20"/>
    <d v="2023-05-15T15:48:1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2"/>
    <x v="0"/>
    <x v="58"/>
    <x v="4"/>
    <d v="2023-05-15T15:48:1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2"/>
    <x v="0"/>
    <x v="58"/>
    <x v="9"/>
    <d v="2023-05-15T15:48:1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5"/>
    <x v="5"/>
    <x v="144"/>
    <x v="78"/>
    <d v="2023-05-15T15:48:3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71"/>
    <d v="2023-04-18T15:29:1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72"/>
    <d v="2023-04-18T15:29:1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13"/>
    <d v="2023-04-18T15:29:10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78"/>
    <d v="2023-04-18T15:29:1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16"/>
    <d v="2023-04-18T15:29:10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150"/>
    <d v="2023-04-18T15:29:1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82"/>
    <d v="2023-04-18T15:29:1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20"/>
    <d v="2023-04-18T15:29:10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43"/>
    <d v="2023-04-18T15:29:1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44"/>
    <d v="2023-04-18T15:29:10"/>
    <n v="69"/>
    <m/>
    <n v="69"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6"/>
    <d v="2023-04-18T15:29:10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8"/>
    <d v="2023-04-18T15:29:10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3"/>
    <x v="7"/>
    <x v="107"/>
    <x v="9"/>
    <d v="2023-04-18T15:29:10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44"/>
    <d v="2023-04-18T15:29:29"/>
    <n v="18"/>
    <m/>
    <n v="18"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1"/>
    <d v="2023-04-18T15:29:2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8"/>
    <d v="2023-04-18T15:29:2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9"/>
    <d v="2023-04-18T15:29:29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130"/>
    <d v="2023-04-18T15:29:4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31"/>
    <d v="2023-04-18T15:29:4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26"/>
    <d v="2023-04-18T15:29:4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197"/>
    <d v="2023-04-18T15:29:4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38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92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55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5"/>
    <x v="5"/>
    <x v="144"/>
    <x v="16"/>
    <d v="2023-05-15T15:48:37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5"/>
    <x v="5"/>
    <x v="144"/>
    <x v="19"/>
    <d v="2023-05-15T15:48:3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5"/>
    <x v="5"/>
    <x v="144"/>
    <x v="20"/>
    <d v="2023-05-15T15:48:37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5"/>
    <x v="5"/>
    <x v="144"/>
    <x v="21"/>
    <d v="2023-05-15T15:48:3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5"/>
    <x v="5"/>
    <x v="144"/>
    <x v="44"/>
    <d v="2023-05-15T15:48:37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5"/>
    <x v="5"/>
    <x v="144"/>
    <x v="3"/>
    <d v="2023-05-15T15:48:3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5"/>
    <x v="5"/>
    <x v="144"/>
    <x v="6"/>
    <d v="2023-05-15T15:48:37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5"/>
    <x v="5"/>
    <x v="144"/>
    <x v="9"/>
    <d v="2023-05-15T15:48:37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5"/>
    <x v="5"/>
    <x v="144"/>
    <x v="10"/>
    <d v="2023-05-15T15:48:37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7"/>
    <x v="5"/>
    <x v="13"/>
    <x v="78"/>
    <d v="2023-05-15T15:48:5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7"/>
    <x v="5"/>
    <x v="13"/>
    <x v="15"/>
    <d v="2023-05-15T15:48:5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7"/>
    <x v="5"/>
    <x v="13"/>
    <x v="16"/>
    <d v="2023-05-15T15:48:5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7"/>
    <x v="5"/>
    <x v="13"/>
    <x v="20"/>
    <d v="2023-05-15T15:48:55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7"/>
    <x v="5"/>
    <x v="13"/>
    <x v="21"/>
    <d v="2023-05-15T15:48:5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7"/>
    <x v="5"/>
    <x v="13"/>
    <x v="44"/>
    <d v="2023-05-15T15:48:55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7"/>
    <x v="5"/>
    <x v="13"/>
    <x v="3"/>
    <d v="2023-05-15T15:48:5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7"/>
    <x v="5"/>
    <x v="13"/>
    <x v="6"/>
    <d v="2023-05-15T15:48:5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7"/>
    <x v="5"/>
    <x v="13"/>
    <x v="7"/>
    <d v="2023-05-15T15:48:5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7"/>
    <x v="5"/>
    <x v="13"/>
    <x v="9"/>
    <d v="2023-05-15T15:48:55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8"/>
    <x v="5"/>
    <x v="14"/>
    <x v="126"/>
    <d v="2023-05-15T15:49:13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8"/>
    <x v="5"/>
    <x v="14"/>
    <x v="16"/>
    <d v="2023-05-15T15:49:13"/>
    <n v="12"/>
    <m/>
    <n v="12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8"/>
    <x v="5"/>
    <x v="14"/>
    <x v="20"/>
    <d v="2023-05-15T15:49:13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8"/>
    <x v="5"/>
    <x v="14"/>
    <x v="21"/>
    <d v="2023-05-15T15:49:1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8"/>
    <x v="5"/>
    <x v="14"/>
    <x v="44"/>
    <d v="2023-05-15T15:49:13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56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58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95"/>
    <d v="2023-04-18T15:29:4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61"/>
    <d v="2023-04-18T15:29:4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71"/>
    <d v="2023-04-18T15:29:4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72"/>
    <d v="2023-04-18T15:29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73"/>
    <d v="2023-04-18T15:29:4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140"/>
    <d v="2023-04-18T15:29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232"/>
    <d v="2023-04-18T15:29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13"/>
    <d v="2023-04-18T15:29:47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78"/>
    <d v="2023-04-18T15:29:4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16"/>
    <d v="2023-04-18T15:29:47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19"/>
    <d v="2023-04-18T15:29:4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149"/>
    <d v="2023-04-18T15:29:4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82"/>
    <d v="2023-04-18T15:29:4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20"/>
    <d v="2023-04-18T15:29:47"/>
    <n v="178"/>
    <m/>
    <n v="178"/>
    <m/>
    <n v="1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21"/>
    <d v="2023-04-18T15:29:4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43"/>
    <d v="2023-04-18T15:29:4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44"/>
    <d v="2023-04-18T15:29:47"/>
    <n v="28"/>
    <m/>
    <n v="28"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13"/>
    <d v="2023-04-18T15:30:0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78"/>
    <d v="2023-04-18T15:3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16"/>
    <d v="2023-04-18T15:30:0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153"/>
    <d v="2023-04-18T15:3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150"/>
    <d v="2023-04-18T15:30:0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8"/>
    <x v="5"/>
    <x v="14"/>
    <x v="3"/>
    <d v="2023-05-15T15:49:1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8"/>
    <x v="5"/>
    <x v="14"/>
    <x v="6"/>
    <d v="2023-05-15T15:49:13"/>
    <n v="62"/>
    <n v="0"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28"/>
    <x v="5"/>
    <x v="14"/>
    <x v="9"/>
    <d v="2023-05-15T15:49:13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78"/>
    <d v="2023-05-15T15:49:3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16"/>
    <d v="2023-05-15T15:49:34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19"/>
    <d v="2023-05-15T15:49:3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20"/>
    <d v="2023-05-15T15:49:34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21"/>
    <d v="2023-05-15T15:49:3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83"/>
    <d v="2023-05-15T15:49:3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44"/>
    <d v="2023-05-15T15:49:34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3"/>
    <d v="2023-05-15T15:49:3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6"/>
    <d v="2023-05-15T15:49:34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9"/>
    <d v="2023-05-15T15:49:34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0"/>
    <x v="5"/>
    <x v="15"/>
    <x v="10"/>
    <d v="2023-05-15T15:49:3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1"/>
    <x v="5"/>
    <x v="16"/>
    <x v="78"/>
    <d v="2023-05-15T15:49:53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1"/>
    <x v="5"/>
    <x v="16"/>
    <x v="16"/>
    <d v="2023-05-15T15:49:53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1"/>
    <x v="5"/>
    <x v="16"/>
    <x v="82"/>
    <d v="2023-05-15T15:49:5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1"/>
    <x v="5"/>
    <x v="16"/>
    <x v="20"/>
    <d v="2023-05-15T15:49:53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1"/>
    <x v="5"/>
    <x v="16"/>
    <x v="21"/>
    <d v="2023-05-15T15:49:5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1"/>
    <x v="5"/>
    <x v="16"/>
    <x v="44"/>
    <d v="2023-05-15T15:49:53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1"/>
    <x v="5"/>
    <x v="16"/>
    <x v="0"/>
    <d v="2023-05-15T15:49:5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1"/>
    <x v="5"/>
    <x v="16"/>
    <x v="3"/>
    <d v="2023-05-15T15:49:5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1"/>
    <x v="5"/>
    <x v="16"/>
    <x v="6"/>
    <d v="2023-05-15T15:49:53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1"/>
    <x v="5"/>
    <x v="16"/>
    <x v="9"/>
    <d v="2023-05-15T15:49:53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82"/>
    <d v="2023-04-18T15:30:0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20"/>
    <d v="2023-04-18T15:30:06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21"/>
    <d v="2023-04-18T15:3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43"/>
    <d v="2023-04-18T15:30:0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44"/>
    <d v="2023-04-18T15:30:06"/>
    <n v="11"/>
    <m/>
    <n v="11"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3"/>
    <d v="2023-04-18T15:30:0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6"/>
    <d v="2023-04-18T15:30:0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8"/>
    <d v="2023-04-18T15:30:0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9"/>
    <d v="2023-04-18T15:30:0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144"/>
    <d v="2023-04-18T15:30:06"/>
    <n v="8"/>
    <n v="0"/>
    <n v="8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130"/>
    <d v="2023-04-18T15:30:4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31"/>
    <d v="2023-04-18T15:30:4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2"/>
    <x v="9"/>
    <x v="117"/>
    <x v="9"/>
    <d v="2023-04-18T15:32:28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2"/>
    <x v="9"/>
    <x v="117"/>
    <x v="12"/>
    <d v="2023-04-18T15:32:28"/>
    <n v="4"/>
    <n v="2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127"/>
    <d v="2023-04-18T15:32:52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16"/>
    <d v="2023-04-18T15:32:52"/>
    <n v="62"/>
    <m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150"/>
    <d v="2023-04-18T15:32:5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149"/>
    <d v="2023-04-18T15:32:5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82"/>
    <d v="2023-04-18T15:32:5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21"/>
    <d v="2023-04-18T15:32:5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43"/>
    <d v="2023-04-18T15:32:5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3"/>
    <d v="2023-04-18T15:32:52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84"/>
    <d v="2023-04-18T15:32:5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85"/>
    <d v="2023-04-18T15:32:52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8"/>
    <d v="2023-04-18T15:32:5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9"/>
    <d v="2023-04-18T15:32:52"/>
    <n v="62"/>
    <n v="0"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3"/>
    <x v="9"/>
    <x v="118"/>
    <x v="12"/>
    <d v="2023-04-18T15:32:52"/>
    <n v="13"/>
    <n v="3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4"/>
    <x v="9"/>
    <x v="119"/>
    <x v="13"/>
    <d v="2023-04-18T15:33:1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4"/>
    <x v="9"/>
    <x v="119"/>
    <x v="16"/>
    <d v="2023-04-18T15:33:1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84"/>
    <d v="2023-04-18T15:34:0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85"/>
    <d v="2023-04-18T15:34:0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8"/>
    <d v="2023-04-18T15:34:05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9"/>
    <d v="2023-04-18T15:34:05"/>
    <n v="52"/>
    <n v="0"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12"/>
    <d v="2023-04-18T15:34:05"/>
    <n v="17"/>
    <n v="1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31"/>
    <d v="2023-04-18T15:34:2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34"/>
    <d v="2023-04-18T15:34:2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92"/>
    <d v="2023-04-18T15:34:2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13"/>
    <d v="2023-04-18T15:34:2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16"/>
    <d v="2023-04-18T15:34:21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19"/>
    <d v="2023-04-18T15:34:21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150"/>
    <d v="2023-04-18T15:34:2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82"/>
    <d v="2023-04-18T15:34:2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21"/>
    <d v="2023-04-18T15:34:21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43"/>
    <d v="2023-04-18T15:34:21"/>
    <n v="14"/>
    <m/>
    <n v="1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44"/>
    <d v="2023-04-18T15:34:21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145"/>
    <d v="2023-04-18T15:34:21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6"/>
    <d v="2023-04-18T15:29:47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8"/>
    <d v="2023-04-18T15:29:4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1"/>
    <d v="2023-05-15T17:06:3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2"/>
    <d v="2023-05-15T17:06:3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6"/>
    <d v="2023-05-15T17:06:34"/>
    <n v="157"/>
    <n v="0"/>
    <n v="1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8"/>
    <d v="2023-05-15T17:06:34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9"/>
    <d v="2023-05-15T17:06:34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10"/>
    <d v="2023-05-15T17:06:34"/>
    <n v="50"/>
    <n v="0"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158"/>
    <d v="2023-05-15T17:06:3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13"/>
    <d v="2023-05-15T17:06:55"/>
    <n v="15"/>
    <n v="15"/>
    <m/>
    <n v="15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80"/>
    <d v="2023-05-15T17:06:55"/>
    <n v="3"/>
    <n v="3"/>
    <n v="0"/>
    <n v="3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127"/>
    <d v="2023-05-15T17:06:55"/>
    <n v="3"/>
    <n v="3"/>
    <n v="0"/>
    <n v="3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16"/>
    <d v="2023-05-15T17:06:55"/>
    <n v="19"/>
    <n v="19"/>
    <m/>
    <n v="19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179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180"/>
    <d v="2023-05-15T17:06:55"/>
    <n v="271"/>
    <n v="271"/>
    <m/>
    <n v="271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82"/>
    <d v="2023-05-15T17:06:55"/>
    <n v="19"/>
    <n v="19"/>
    <m/>
    <n v="19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20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21"/>
    <d v="2023-05-15T17:06:55"/>
    <n v="5"/>
    <n v="5"/>
    <m/>
    <n v="5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22"/>
    <d v="2023-05-15T17:06:55"/>
    <n v="1"/>
    <n v="1"/>
    <m/>
    <n v="1"/>
    <m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6"/>
    <d v="2023-05-15T17:06:55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84"/>
    <d v="2023-05-15T17:06:55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184"/>
    <d v="2023-05-15T17:06:55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9"/>
    <d v="2023-05-15T17:06:55"/>
    <n v="19"/>
    <n v="1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128"/>
    <d v="2023-05-15T17:06:55"/>
    <n v="167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1"/>
    <x v="4"/>
    <x v="87"/>
    <x v="144"/>
    <d v="2023-05-15T17:06:55"/>
    <n v="106"/>
    <n v="41"/>
    <n v="60"/>
    <n v="5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13"/>
    <d v="2023-05-15T17:07:16"/>
    <n v="43"/>
    <n v="43"/>
    <m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9"/>
    <d v="2023-04-18T15:29:47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5"/>
    <x v="7"/>
    <x v="109"/>
    <x v="10"/>
    <d v="2023-04-18T15:29:4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31"/>
    <d v="2023-04-18T15:30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24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26"/>
    <d v="2023-04-18T15:30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197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38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92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55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56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58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95"/>
    <d v="2023-04-18T15:30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61"/>
    <d v="2023-04-18T15:30:0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102"/>
    <d v="2023-04-18T15:30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6"/>
    <x v="7"/>
    <x v="110"/>
    <x v="71"/>
    <d v="2023-04-18T15:30:0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58"/>
    <d v="2023-04-18T15:31:45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47"/>
    <d v="2023-04-18T15:31:4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1"/>
    <x v="1"/>
    <x v="116"/>
    <x v="16"/>
    <d v="2023-04-18T15:32:0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1"/>
    <x v="1"/>
    <x v="116"/>
    <x v="17"/>
    <d v="2023-04-18T15:32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1"/>
    <x v="1"/>
    <x v="116"/>
    <x v="150"/>
    <d v="2023-04-18T15:32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1"/>
    <x v="1"/>
    <x v="116"/>
    <x v="20"/>
    <d v="2023-04-18T15:32:09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1"/>
    <x v="1"/>
    <x v="116"/>
    <x v="3"/>
    <d v="2023-04-18T15:32:0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1"/>
    <x v="1"/>
    <x v="116"/>
    <x v="9"/>
    <d v="2023-04-18T15:32:09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1"/>
    <x v="1"/>
    <x v="116"/>
    <x v="158"/>
    <d v="2023-04-18T15:32:0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2"/>
    <x v="9"/>
    <x v="117"/>
    <x v="36"/>
    <d v="2023-04-18T15:32:2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79"/>
    <d v="2023-05-15T17:07:1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80"/>
    <d v="2023-05-15T17:07:16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127"/>
    <d v="2023-05-15T17:07:16"/>
    <n v="6"/>
    <n v="6"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16"/>
    <d v="2023-05-15T17:07:16"/>
    <n v="68"/>
    <n v="68"/>
    <m/>
    <m/>
    <n v="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19"/>
    <d v="2023-05-15T17:07:16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153"/>
    <d v="2023-05-15T17:07:16"/>
    <n v="4"/>
    <n v="4"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82"/>
    <d v="2023-05-15T17:07:16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20"/>
    <d v="2023-05-15T17:07:16"/>
    <n v="700"/>
    <n v="700"/>
    <m/>
    <m/>
    <n v="7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21"/>
    <d v="2023-05-15T17:07:16"/>
    <n v="211"/>
    <n v="211"/>
    <m/>
    <m/>
    <n v="2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83"/>
    <d v="2023-05-15T17:07:16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23"/>
    <d v="2023-05-15T17:07:16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3"/>
    <d v="2023-05-15T17:07:16"/>
    <n v="149"/>
    <n v="149"/>
    <m/>
    <m/>
    <n v="1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17"/>
    <x v="0"/>
    <x v="64"/>
    <x v="5"/>
    <d v="2023-05-15T17:07:16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4"/>
    <d v="2023-05-16T09:49:5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27"/>
    <d v="2023-05-16T09:49:51"/>
    <n v="1"/>
    <n v="0"/>
    <n v="1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6"/>
    <d v="2023-05-16T09:49:51"/>
    <n v="110"/>
    <m/>
    <n v="110"/>
    <m/>
    <n v="1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8"/>
    <d v="2023-05-16T09:49:5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9"/>
    <d v="2023-05-16T09:49:51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20"/>
    <d v="2023-05-16T09:49:51"/>
    <n v="237"/>
    <m/>
    <n v="237"/>
    <m/>
    <n v="2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21"/>
    <d v="2023-05-16T09:49:51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23"/>
    <d v="2023-05-16T09:49:5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43"/>
    <d v="2023-05-16T09:49:51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35"/>
    <d v="2023-04-18T16:03:07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36"/>
    <d v="2023-04-18T16:03:0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2"/>
    <x v="9"/>
    <x v="117"/>
    <x v="13"/>
    <d v="2023-04-18T15:32:28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2"/>
    <x v="9"/>
    <x v="117"/>
    <x v="16"/>
    <d v="2023-04-18T15:32:28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2"/>
    <x v="9"/>
    <x v="117"/>
    <x v="149"/>
    <d v="2023-04-18T15:32:2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2"/>
    <x v="9"/>
    <x v="117"/>
    <x v="23"/>
    <d v="2023-04-18T15:32:2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2"/>
    <x v="9"/>
    <x v="117"/>
    <x v="43"/>
    <d v="2023-04-18T15:32:2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2"/>
    <x v="9"/>
    <x v="117"/>
    <x v="6"/>
    <d v="2023-04-18T15:32:28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2"/>
    <x v="9"/>
    <x v="117"/>
    <x v="8"/>
    <d v="2023-04-18T15:32:28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4"/>
    <x v="9"/>
    <x v="119"/>
    <x v="23"/>
    <d v="2023-04-18T15:33:1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4"/>
    <x v="9"/>
    <x v="119"/>
    <x v="43"/>
    <d v="2023-04-18T15:33:1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4"/>
    <x v="9"/>
    <x v="119"/>
    <x v="3"/>
    <d v="2023-04-18T15:33:10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4"/>
    <x v="9"/>
    <x v="119"/>
    <x v="6"/>
    <d v="2023-04-18T15:33:10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7"/>
    <x v="9"/>
    <x v="22"/>
    <x v="3"/>
    <d v="2023-04-18T15:33:5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7"/>
    <x v="9"/>
    <x v="22"/>
    <x v="6"/>
    <d v="2023-04-18T15:33:5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7"/>
    <x v="9"/>
    <x v="22"/>
    <x v="9"/>
    <d v="2023-04-18T15:33:50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7"/>
    <x v="9"/>
    <x v="22"/>
    <x v="12"/>
    <d v="2023-04-18T15:33:50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13"/>
    <d v="2023-04-18T15:34:05"/>
    <n v="52"/>
    <m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127"/>
    <d v="2023-04-18T15:34:0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16"/>
    <d v="2023-04-18T15:34:05"/>
    <n v="52"/>
    <m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150"/>
    <d v="2023-04-18T15:34:05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149"/>
    <d v="2023-04-18T15:34:05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21"/>
    <d v="2023-04-18T15:34:0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43"/>
    <d v="2023-04-18T15:34:05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3"/>
    <d v="2023-04-18T15:34:05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8"/>
    <x v="9"/>
    <x v="23"/>
    <x v="6"/>
    <d v="2023-04-18T15:34:05"/>
    <n v="52"/>
    <n v="0"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24"/>
    <d v="2023-04-18T15:30:4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38"/>
    <d v="2023-04-18T16:03:0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52"/>
    <d v="2023-04-18T16:03:0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54"/>
    <d v="2023-04-18T16:03:07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131"/>
    <d v="2023-04-18T16:03:07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92"/>
    <d v="2023-04-18T16:03:07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55"/>
    <d v="2023-04-18T16:03:0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56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94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192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58"/>
    <d v="2023-04-18T16:03:07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59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95"/>
    <d v="2023-04-18T16:03:0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28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97"/>
    <d v="2023-04-18T16:03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98"/>
    <d v="2023-04-18T16:03:07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59"/>
    <d v="2023-05-16T09:50:16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60"/>
    <d v="2023-05-16T09:50:16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98"/>
    <d v="2023-05-16T09:50:16"/>
    <n v="0"/>
    <m/>
    <m/>
    <n v="4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59"/>
    <d v="2023-05-16T09:50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61"/>
    <d v="2023-05-16T09:50:16"/>
    <n v="0"/>
    <m/>
    <m/>
    <n v="3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62"/>
    <d v="2023-05-16T09:50:16"/>
    <n v="0"/>
    <m/>
    <m/>
    <n v="1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64"/>
    <d v="2023-05-16T09:50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42"/>
    <d v="2023-05-16T09:50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32"/>
    <d v="2023-05-16T09:50:1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02"/>
    <d v="2023-05-16T09:50:16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26"/>
    <d v="2023-04-18T15:30:4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197"/>
    <d v="2023-04-18T15:30:4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38"/>
    <d v="2023-04-18T15:30:4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92"/>
    <d v="2023-04-18T15:30:4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55"/>
    <d v="2023-04-18T15:30:4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56"/>
    <d v="2023-04-18T15:30:4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58"/>
    <d v="2023-04-18T15:30:4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95"/>
    <d v="2023-04-18T15:30:4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61"/>
    <d v="2023-04-18T15:30:4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102"/>
    <d v="2023-04-18T15:30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73"/>
    <d v="2023-04-18T15:30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78"/>
    <d v="2023-04-18T15:30:4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16"/>
    <d v="2023-04-18T15:30:4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20"/>
    <d v="2023-04-18T15:30:46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44"/>
    <d v="2023-04-18T15:30:46"/>
    <n v="17"/>
    <m/>
    <n v="17"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3"/>
    <d v="2023-04-18T15:30:4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6"/>
    <d v="2023-04-18T15:30:4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9"/>
    <x v="7"/>
    <x v="100"/>
    <x v="9"/>
    <d v="2023-04-18T15:30:4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26"/>
    <d v="2023-04-18T15:31:45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4"/>
    <d v="2023-04-18T15:31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6"/>
    <d v="2023-04-18T15:31:45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7"/>
    <d v="2023-04-18T15:31:45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46"/>
    <d v="2023-04-18T15:31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9"/>
    <d v="2023-04-18T15:31:45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71"/>
    <d v="2023-05-16T09:50:16"/>
    <n v="0"/>
    <m/>
    <m/>
    <n v="1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37"/>
    <d v="2023-05-16T09:50:1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72"/>
    <d v="2023-05-16T09:50:16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73"/>
    <d v="2023-05-16T09:50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74"/>
    <d v="2023-05-16T09:50:1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67"/>
    <d v="2023-05-16T09:50:16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73"/>
    <d v="2023-05-16T09:50:16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77"/>
    <d v="2023-05-16T09:50:16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3"/>
    <d v="2023-05-16T09:50:16"/>
    <n v="153"/>
    <m/>
    <n v="153"/>
    <m/>
    <n v="1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5"/>
    <d v="2023-05-16T09:50:1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204"/>
    <d v="2023-05-16T09:50:16"/>
    <n v="0"/>
    <m/>
    <m/>
    <m/>
    <m/>
    <n v="1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211"/>
    <d v="2023-05-16T09:50:16"/>
    <n v="0"/>
    <m/>
    <m/>
    <m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206"/>
    <d v="2023-05-16T09:50:16"/>
    <n v="0"/>
    <m/>
    <m/>
    <m/>
    <m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6"/>
    <d v="2023-05-16T09:50:16"/>
    <n v="300"/>
    <m/>
    <n v="300"/>
    <m/>
    <n v="3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9"/>
    <d v="2023-05-16T09:50:16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20"/>
    <d v="2023-05-16T09:50:16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23"/>
    <d v="2023-05-16T09:50:1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43"/>
    <d v="2023-05-16T09:50:16"/>
    <n v="118"/>
    <m/>
    <n v="118"/>
    <m/>
    <n v="1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44"/>
    <d v="2023-05-16T09:50:16"/>
    <n v="651"/>
    <m/>
    <n v="651"/>
    <n v="6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0"/>
    <d v="2023-05-16T09:50:16"/>
    <n v="29"/>
    <m/>
    <n v="29"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255"/>
    <d v="2023-05-16T09:50:16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"/>
    <d v="2023-05-16T09:50:1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18"/>
    <d v="2023-05-16T09:50:16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19"/>
    <d v="2023-05-16T09:50:16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20"/>
    <d v="2023-05-16T09:50:16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6"/>
    <d v="2023-05-16T09:50:16"/>
    <n v="153"/>
    <n v="0"/>
    <n v="1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7"/>
    <d v="2023-05-16T09:50:16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85"/>
    <d v="2023-05-16T09:50:16"/>
    <n v="23"/>
    <n v="2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8"/>
    <d v="2023-05-16T09:50:16"/>
    <n v="118"/>
    <n v="0"/>
    <n v="1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9"/>
    <d v="2023-05-16T09:50:16"/>
    <n v="300"/>
    <n v="0"/>
    <n v="3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0"/>
    <d v="2023-05-16T09:50:16"/>
    <n v="71"/>
    <n v="0"/>
    <n v="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2"/>
    <d v="2023-05-16T09:50:16"/>
    <n v="42"/>
    <n v="4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29"/>
    <d v="2023-05-16T09:50:16"/>
    <n v="165"/>
    <n v="16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44"/>
    <d v="2023-05-16T09:50:16"/>
    <n v="16"/>
    <n v="3"/>
    <n v="10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0"/>
    <d v="2023-04-18T12:30:48"/>
    <n v="48"/>
    <m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36"/>
    <d v="2023-04-18T12:30:48"/>
    <n v="81"/>
    <m/>
    <n v="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58"/>
    <d v="2023-04-18T12:30:48"/>
    <n v="1154"/>
    <m/>
    <n v="11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59"/>
    <d v="2023-04-18T12:30:48"/>
    <n v="135"/>
    <m/>
    <n v="1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5"/>
    <d v="2023-04-18T12:30:48"/>
    <n v="249"/>
    <m/>
    <n v="2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6"/>
    <d v="2023-04-18T12:30:48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28"/>
    <d v="2023-04-18T12:30:48"/>
    <n v="50"/>
    <m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60"/>
    <d v="2023-04-18T12:30:48"/>
    <n v="380"/>
    <m/>
    <n v="3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7"/>
    <d v="2023-04-18T12:30:4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8"/>
    <d v="2023-04-18T12:30:48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61"/>
    <d v="2023-04-18T12:30:48"/>
    <n v="745"/>
    <m/>
    <n v="7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62"/>
    <d v="2023-04-18T12:30:48"/>
    <n v="328"/>
    <m/>
    <n v="3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9"/>
    <d v="2023-04-18T12:30:48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0"/>
    <d v="2023-04-18T12:30:48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63"/>
    <d v="2023-04-18T12:30:48"/>
    <n v="125"/>
    <m/>
    <n v="1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64"/>
    <d v="2023-04-18T12:30:48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53"/>
    <d v="2023-04-18T15:31:4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20"/>
    <d v="2023-04-18T15:31:45"/>
    <n v="116"/>
    <m/>
    <n v="116"/>
    <m/>
    <n v="1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21"/>
    <d v="2023-04-18T15:31:4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23"/>
    <d v="2023-04-18T15:31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3"/>
    <d v="2023-04-18T15:31:45"/>
    <n v="16"/>
    <m/>
    <n v="16"/>
    <n v="0"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6"/>
    <d v="2023-04-18T15:31:45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25"/>
    <d v="2023-04-18T15:31:4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9"/>
    <d v="2023-04-18T15:31:45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0"/>
    <x v="1"/>
    <x v="115"/>
    <x v="10"/>
    <d v="2023-04-18T15:31:45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6"/>
    <d v="2023-04-18T16:03:07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9"/>
    <d v="2023-04-18T16:03:07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10"/>
    <d v="2023-04-18T16:03:0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29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30"/>
    <d v="2023-04-18T16:04:44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254"/>
    <d v="2023-04-18T16:04:44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31"/>
    <d v="2023-04-18T16:04:44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24"/>
    <d v="2023-04-18T16:04:44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32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26"/>
    <d v="2023-04-18T16:04:44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35"/>
    <d v="2023-04-18T16:04:44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90"/>
    <d v="2023-04-18T16:04:44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38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52"/>
    <d v="2023-04-18T16:04:4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54"/>
    <d v="2023-04-18T16:04:44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1"/>
    <d v="2023-04-18T12:30:4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2"/>
    <d v="2023-04-18T12:30:48"/>
    <n v="202"/>
    <m/>
    <n v="2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70"/>
    <d v="2023-04-18T12:30:48"/>
    <n v="135"/>
    <m/>
    <n v="1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3"/>
    <d v="2023-04-18T12:30:48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4"/>
    <d v="2023-04-18T12:30:4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72"/>
    <d v="2023-04-18T12:30:48"/>
    <n v="63"/>
    <m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5"/>
    <d v="2023-04-18T12:30:4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75"/>
    <d v="2023-04-18T12:30:48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6"/>
    <d v="2023-04-18T12:30:48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7"/>
    <d v="2023-04-18T12:30:48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8"/>
    <d v="2023-04-18T12:30:48"/>
    <n v="14"/>
    <m/>
    <n v="14"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77"/>
    <d v="2023-04-18T12:30:48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9"/>
    <d v="2023-04-18T12:30:48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10"/>
    <d v="2023-04-18T12:30:48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5"/>
    <d v="2023-04-18T12:30:4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6"/>
    <d v="2023-04-18T12:30:48"/>
    <n v="134"/>
    <m/>
    <n v="134"/>
    <m/>
    <n v="1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8"/>
    <d v="2023-04-18T12:30:48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9"/>
    <d v="2023-04-18T12:30:48"/>
    <n v="144"/>
    <m/>
    <n v="144"/>
    <m/>
    <n v="1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20"/>
    <d v="2023-04-18T12:30:48"/>
    <n v="118"/>
    <m/>
    <n v="118"/>
    <m/>
    <n v="1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23"/>
    <d v="2023-04-18T12:30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2"/>
    <d v="2023-04-18T12:37:45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29"/>
    <d v="2023-04-18T12:37:45"/>
    <n v="5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08"/>
    <d v="2023-04-18T12:38:03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3"/>
    <d v="2023-04-18T12:38:03"/>
    <n v="88"/>
    <m/>
    <n v="88"/>
    <m/>
    <n v="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26"/>
    <d v="2023-04-18T12:38:03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31"/>
    <d v="2023-04-18T16:04:44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92"/>
    <d v="2023-04-18T16:04:44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55"/>
    <d v="2023-04-18T16:04:44"/>
    <n v="0"/>
    <m/>
    <m/>
    <n v="1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94"/>
    <d v="2023-04-18T16:04:4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58"/>
    <d v="2023-04-18T16:04:44"/>
    <n v="0"/>
    <m/>
    <m/>
    <n v="4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95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60"/>
    <d v="2023-04-18T16:04:4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98"/>
    <d v="2023-04-18T16:04:44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61"/>
    <d v="2023-04-18T16:04:44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62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55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02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71"/>
    <d v="2023-04-18T16:04:4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03"/>
    <d v="2023-04-18T16:0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72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38"/>
    <d v="2023-04-18T16:0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6"/>
    <d v="2023-04-18T16:04:44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8"/>
    <d v="2023-04-18T16:04:44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9"/>
    <d v="2023-04-18T16:04:44"/>
    <n v="5"/>
    <m/>
    <n v="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20"/>
    <d v="2023-04-18T16:04:44"/>
    <n v="54"/>
    <m/>
    <n v="5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21"/>
    <d v="2023-04-18T16:04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44"/>
    <d v="2023-04-18T16:04:44"/>
    <n v="101"/>
    <m/>
    <n v="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9"/>
    <d v="2023-04-18T16:04:44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47"/>
    <d v="2023-04-18T16:04:4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0"/>
    <d v="2023-04-18T16:04:44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80"/>
    <d v="2023-04-18T12:38:0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6"/>
    <d v="2023-04-18T12:38:03"/>
    <n v="96"/>
    <m/>
    <n v="96"/>
    <m/>
    <n v="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9"/>
    <d v="2023-04-18T12:38:03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53"/>
    <d v="2023-04-18T12:38:0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82"/>
    <d v="2023-04-18T12:38:0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20"/>
    <d v="2023-04-18T12:38:03"/>
    <n v="314"/>
    <m/>
    <n v="314"/>
    <m/>
    <n v="3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21"/>
    <d v="2023-04-18T12:38:03"/>
    <n v="89"/>
    <m/>
    <n v="89"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83"/>
    <d v="2023-04-18T12:38:0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44"/>
    <d v="2023-04-18T12:38:03"/>
    <n v="164"/>
    <m/>
    <n v="1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0"/>
    <d v="2023-04-18T12:38:0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3"/>
    <d v="2023-04-18T12:38:03"/>
    <n v="84"/>
    <m/>
    <n v="84"/>
    <m/>
    <n v="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11"/>
    <d v="2023-04-18T12:38:03"/>
    <n v="1"/>
    <m/>
    <n v="1"/>
    <m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16"/>
    <d v="2023-04-18T12:38:0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6"/>
    <d v="2023-04-18T12:38:03"/>
    <n v="108"/>
    <n v="0"/>
    <n v="1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84"/>
    <d v="2023-04-18T12:38:0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85"/>
    <d v="2023-04-18T12:38:0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9"/>
    <d v="2023-04-18T12:38:03"/>
    <n v="96"/>
    <n v="0"/>
    <n v="9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0"/>
    <d v="2023-04-18T12:38:03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2"/>
    <d v="2023-04-18T12:38:0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29"/>
    <d v="2023-04-18T12:38:03"/>
    <n v="1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2"/>
    <x v="5"/>
    <x v="52"/>
    <x v="144"/>
    <d v="2023-04-18T12:38:03"/>
    <n v="11"/>
    <n v="0"/>
    <n v="11"/>
    <n v="0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9"/>
    <d v="2023-04-18T12:38:2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30"/>
    <d v="2023-04-18T12:38:28"/>
    <n v="0"/>
    <m/>
    <m/>
    <n v="2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30"/>
    <d v="2023-04-18T12:38:28"/>
    <n v="0"/>
    <m/>
    <m/>
    <n v="2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02"/>
    <x v="4"/>
    <x v="93"/>
    <x v="11"/>
    <d v="2023-04-18T16:04:44"/>
    <n v="20"/>
    <m/>
    <m/>
    <m/>
    <m/>
    <n v="9"/>
    <n v="1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9"/>
    <d v="2023-04-18T16:05:03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30"/>
    <d v="2023-04-18T16:05:03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30"/>
    <d v="2023-04-18T16:05:03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31"/>
    <d v="2023-04-18T16:05:03"/>
    <n v="0"/>
    <m/>
    <m/>
    <n v="2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17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19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153"/>
    <d v="2023-05-15T16:39:2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150"/>
    <d v="2023-05-15T16:39:2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82"/>
    <d v="2023-05-15T16:39:21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20"/>
    <d v="2023-05-15T16:39:21"/>
    <n v="826"/>
    <n v="826"/>
    <m/>
    <m/>
    <n v="8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21"/>
    <d v="2023-05-15T16:39:21"/>
    <n v="132"/>
    <n v="132"/>
    <m/>
    <m/>
    <n v="1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83"/>
    <d v="2023-05-15T16:39:21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23"/>
    <d v="2023-05-15T16:39:21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3"/>
    <d v="2023-05-15T16:39:21"/>
    <n v="96"/>
    <n v="96"/>
    <m/>
    <m/>
    <n v="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9"/>
    <d v="2023-05-15T16:39:21"/>
    <n v="54"/>
    <n v="5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10"/>
    <d v="2023-05-15T16:39:21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158"/>
    <d v="2023-05-15T16:39:21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1"/>
    <x v="0"/>
    <x v="69"/>
    <x v="86"/>
    <d v="2023-05-15T16:39:21"/>
    <n v="33"/>
    <n v="1"/>
    <n v="28"/>
    <n v="4"/>
    <n v="33"/>
    <m/>
    <n v="33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37"/>
    <x v="3"/>
    <x v="49"/>
    <x v="13"/>
    <d v="2023-05-15T16:39:38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37"/>
    <x v="3"/>
    <x v="49"/>
    <x v="80"/>
    <d v="2023-05-15T16:39:3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256"/>
    <d v="2023-05-15T16:38:0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18"/>
    <d v="2023-05-15T16:38:03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213"/>
    <d v="2023-05-15T16:38:0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19"/>
    <d v="2023-05-15T16:38:0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214"/>
    <d v="2023-05-15T16:38:0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20"/>
    <d v="2023-05-15T16:38:03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215"/>
    <d v="2023-05-15T16:38:0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21"/>
    <d v="2023-05-15T16:38:03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216"/>
    <d v="2023-05-15T16:38:03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6"/>
    <d v="2023-05-15T16:38:03"/>
    <n v="264"/>
    <n v="0"/>
    <n v="2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8"/>
    <d v="2023-05-15T16:38:03"/>
    <n v="113"/>
    <n v="0"/>
    <n v="1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9"/>
    <d v="2023-05-15T16:38:03"/>
    <n v="149"/>
    <n v="0"/>
    <n v="1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0"/>
    <d v="2023-05-15T16:38:03"/>
    <n v="82"/>
    <n v="0"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1"/>
    <d v="2023-05-15T16:38:03"/>
    <n v="9"/>
    <n v="4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2"/>
    <d v="2023-05-15T16:38:03"/>
    <n v="70"/>
    <n v="14"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29"/>
    <d v="2023-05-15T16:38:03"/>
    <n v="1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9"/>
    <d v="2023-05-15T16:38:2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30"/>
    <d v="2023-05-15T16:38:28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30"/>
    <d v="2023-05-15T16:38:28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31"/>
    <d v="2023-05-15T16:38:28"/>
    <n v="0"/>
    <m/>
    <m/>
    <n v="1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4"/>
    <d v="2023-05-15T16:38:28"/>
    <n v="0"/>
    <m/>
    <m/>
    <n v="3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32"/>
    <d v="2023-05-15T16:38:28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34"/>
    <d v="2023-05-15T16:38:28"/>
    <n v="0"/>
    <m/>
    <m/>
    <n v="2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88"/>
    <d v="2023-05-15T16:38:2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35"/>
    <d v="2023-05-15T16:38:28"/>
    <n v="0"/>
    <m/>
    <m/>
    <n v="4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90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36"/>
    <d v="2023-05-15T16:38:28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91"/>
    <d v="2023-05-15T16:38:28"/>
    <n v="0"/>
    <m/>
    <m/>
    <n v="1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37"/>
    <d v="2023-05-15T16:38:28"/>
    <n v="0"/>
    <m/>
    <m/>
    <n v="1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38"/>
    <d v="2023-05-15T16:38:28"/>
    <n v="0"/>
    <m/>
    <m/>
    <n v="2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52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53"/>
    <d v="2023-05-15T16:38:2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54"/>
    <d v="2023-05-15T16:38:28"/>
    <n v="0"/>
    <m/>
    <m/>
    <n v="3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31"/>
    <d v="2023-05-15T16:38:28"/>
    <n v="0"/>
    <m/>
    <m/>
    <n v="3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92"/>
    <d v="2023-05-15T16:38:28"/>
    <n v="0"/>
    <m/>
    <m/>
    <n v="3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91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42"/>
    <d v="2023-05-15T16:38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55"/>
    <d v="2023-05-15T16:38:28"/>
    <n v="0"/>
    <m/>
    <m/>
    <n v="2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56"/>
    <d v="2023-05-15T16:38:28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94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57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92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58"/>
    <d v="2023-05-15T16:38:28"/>
    <n v="0"/>
    <m/>
    <m/>
    <n v="5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59"/>
    <d v="2023-05-15T16:38:28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95"/>
    <d v="2023-05-15T16:38:28"/>
    <n v="0"/>
    <m/>
    <m/>
    <n v="2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8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60"/>
    <d v="2023-05-15T16:38:28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97"/>
    <d v="2023-05-15T16:38:28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98"/>
    <d v="2023-05-15T16:38:28"/>
    <n v="0"/>
    <m/>
    <m/>
    <n v="3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61"/>
    <d v="2023-05-15T16:38:28"/>
    <n v="0"/>
    <m/>
    <m/>
    <n v="4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62"/>
    <d v="2023-05-15T16:38:28"/>
    <n v="0"/>
    <m/>
    <m/>
    <n v="1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63"/>
    <d v="2023-05-15T16:38:28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53"/>
    <d v="2023-04-18T15:43:4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20"/>
    <d v="2023-04-18T15:43:43"/>
    <n v="101"/>
    <m/>
    <n v="101"/>
    <m/>
    <n v="1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21"/>
    <d v="2023-04-18T15:43:4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23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3"/>
    <d v="2023-04-18T15:43:43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6"/>
    <d v="2023-04-18T15:43:4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25"/>
    <d v="2023-04-18T15:43:4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9"/>
    <d v="2023-04-18T15:43:43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47"/>
    <d v="2023-04-18T15:43:4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0"/>
    <d v="2023-04-18T15:43:43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58"/>
    <d v="2023-04-18T15:43:4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47"/>
    <d v="2023-04-18T15:43:4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130"/>
    <d v="2023-04-20T14:55:04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1"/>
    <x v="0"/>
    <x v="70"/>
    <x v="9"/>
    <d v="2023-05-15T16:40:52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1"/>
    <x v="0"/>
    <x v="70"/>
    <x v="10"/>
    <d v="2023-05-15T16:40:52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13"/>
    <d v="2023-05-15T16:41:09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16"/>
    <d v="2023-05-15T16:41:09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17"/>
    <d v="2023-05-15T16:41:09"/>
    <n v="23"/>
    <n v="23"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19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153"/>
    <d v="2023-05-15T16:41:0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82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20"/>
    <d v="2023-05-15T16:41:09"/>
    <n v="121"/>
    <n v="121"/>
    <m/>
    <m/>
    <n v="1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21"/>
    <d v="2023-05-15T16:41:0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83"/>
    <d v="2023-05-15T16:41:09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23"/>
    <d v="2023-05-15T16:41:0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6"/>
    <d v="2023-05-15T16:41:09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9"/>
    <d v="2023-05-15T16:41:09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10"/>
    <d v="2023-05-15T16:41:0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2"/>
    <x v="0"/>
    <x v="71"/>
    <x v="158"/>
    <d v="2023-05-15T16:41:09"/>
    <n v="23"/>
    <n v="2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13"/>
    <d v="2023-05-15T16:42:32"/>
    <n v="46"/>
    <n v="46"/>
    <m/>
    <m/>
    <n v="46"/>
    <n v="4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126"/>
    <d v="2023-05-15T16:42:3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79"/>
    <d v="2023-05-15T16:42:32"/>
    <n v="40"/>
    <n v="40"/>
    <m/>
    <n v="40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16"/>
    <d v="2023-05-15T16:42:32"/>
    <n v="3"/>
    <n v="3"/>
    <m/>
    <n v="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19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150"/>
    <d v="2023-05-15T16:42:32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179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180"/>
    <d v="2023-05-15T16:42:32"/>
    <n v="1"/>
    <n v="1"/>
    <m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31"/>
    <d v="2023-04-20T14:55:04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24"/>
    <d v="2023-04-20T14:55:04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26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197"/>
    <d v="2023-04-20T14:55:04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38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13"/>
    <d v="2023-04-20T14:55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30"/>
    <d v="2023-04-18T15:45:4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31"/>
    <d v="2023-04-18T15:45:41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24"/>
    <d v="2023-04-18T15:45:41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26"/>
    <d v="2023-04-18T15:45:41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97"/>
    <d v="2023-04-18T15:45:41"/>
    <n v="0"/>
    <m/>
    <m/>
    <n v="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56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58"/>
    <d v="2023-04-20T14:55:04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95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38"/>
    <d v="2023-04-18T15:45:41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92"/>
    <d v="2023-04-18T15:45:41"/>
    <n v="0"/>
    <m/>
    <m/>
    <n v="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55"/>
    <d v="2023-04-18T15:45:41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56"/>
    <d v="2023-04-18T15:45:41"/>
    <n v="0"/>
    <m/>
    <m/>
    <n v="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58"/>
    <d v="2023-04-18T15:45:41"/>
    <n v="0"/>
    <m/>
    <m/>
    <n v="1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59"/>
    <d v="2023-04-18T15:45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95"/>
    <d v="2023-04-18T15:45:41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60"/>
    <d v="2023-04-18T15:45:4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61"/>
    <d v="2023-04-18T15:45:41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02"/>
    <d v="2023-04-18T15:45:4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71"/>
    <d v="2023-04-18T15:45:41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82"/>
    <d v="2023-05-15T16:42:32"/>
    <n v="3"/>
    <n v="3"/>
    <m/>
    <n v="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20"/>
    <d v="2023-05-15T16:42:32"/>
    <n v="1274"/>
    <n v="1274"/>
    <m/>
    <m/>
    <n v="12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21"/>
    <d v="2023-05-15T16:42:32"/>
    <n v="61"/>
    <n v="61"/>
    <m/>
    <m/>
    <n v="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3"/>
    <d v="2023-05-15T16:42:32"/>
    <n v="208"/>
    <n v="208"/>
    <m/>
    <m/>
    <n v="2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5"/>
    <d v="2023-05-15T16:42:32"/>
    <n v="40"/>
    <n v="4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6"/>
    <d v="2023-05-15T16:42:32"/>
    <n v="48"/>
    <n v="4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9"/>
    <d v="2023-05-15T16:42:32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10"/>
    <d v="2023-05-15T16:42:32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848"/>
    <x v="2"/>
    <x v="156"/>
    <x v="128"/>
    <d v="2023-05-15T16:42:32"/>
    <n v="247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79"/>
    <d v="2023-05-15T16:42:49"/>
    <n v="46"/>
    <n v="46"/>
    <m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80"/>
    <d v="2023-05-15T16:42:49"/>
    <n v="19"/>
    <n v="19"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127"/>
    <d v="2023-05-15T16:42:4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16"/>
    <d v="2023-05-15T16:42:49"/>
    <n v="52"/>
    <n v="52"/>
    <m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19"/>
    <d v="2023-05-15T16:42:49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153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150"/>
    <d v="2023-05-15T16:42:4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230"/>
    <d v="2023-05-15T16:42:4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82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20"/>
    <d v="2023-05-15T16:42:49"/>
    <n v="1474"/>
    <n v="1474"/>
    <m/>
    <m/>
    <n v="14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21"/>
    <d v="2023-05-15T16:42:49"/>
    <n v="99"/>
    <n v="99"/>
    <m/>
    <m/>
    <n v="9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83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23"/>
    <d v="2023-05-15T16:42:4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3"/>
    <d v="2023-05-15T16:42:49"/>
    <n v="39"/>
    <n v="39"/>
    <m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5"/>
    <d v="2023-05-15T16:42:49"/>
    <n v="46"/>
    <n v="4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53"/>
    <d v="2023-04-19T17:19:4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54"/>
    <d v="2023-04-19T17:19:40"/>
    <n v="0"/>
    <m/>
    <m/>
    <n v="1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31"/>
    <d v="2023-04-19T17:19:40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31"/>
    <d v="2023-04-19T17:13:08"/>
    <n v="38"/>
    <m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4"/>
    <d v="2023-04-19T17:13:08"/>
    <n v="169"/>
    <m/>
    <n v="1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32"/>
    <d v="2023-04-19T17:13:0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6"/>
    <d v="2023-04-19T17:13:08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34"/>
    <d v="2023-04-19T17:13:08"/>
    <n v="56"/>
    <m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35"/>
    <d v="2023-04-19T17:13:08"/>
    <n v="148"/>
    <m/>
    <n v="1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36"/>
    <d v="2023-04-19T17:13:0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38"/>
    <d v="2023-04-19T17:13:08"/>
    <n v="98"/>
    <m/>
    <n v="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53"/>
    <d v="2023-04-19T17:13:0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54"/>
    <d v="2023-04-19T17:13:08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57"/>
    <d v="2023-04-19T17:13:08"/>
    <n v="174"/>
    <m/>
    <n v="1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55"/>
    <d v="2023-04-19T17:13:08"/>
    <n v="91"/>
    <m/>
    <n v="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56"/>
    <d v="2023-04-19T17:13:08"/>
    <n v="174"/>
    <m/>
    <n v="1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58"/>
    <d v="2023-04-19T17:13:08"/>
    <n v="184"/>
    <m/>
    <n v="1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59"/>
    <d v="2023-04-19T17:13:08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95"/>
    <d v="2023-04-19T17:13:08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7"/>
    <d v="2023-04-19T17:13:08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8"/>
    <d v="2023-04-19T17:13:08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60"/>
    <d v="2023-04-19T17:13:08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61"/>
    <d v="2023-04-19T17:13:08"/>
    <n v="74"/>
    <m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62"/>
    <d v="2023-04-19T17:13:08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63"/>
    <d v="2023-04-19T17:13:08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84"/>
    <d v="2023-05-15T16:42:49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184"/>
    <d v="2023-05-15T16:42:49"/>
    <n v="20"/>
    <n v="6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9"/>
    <d v="2023-05-15T16:42:49"/>
    <n v="52"/>
    <n v="5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10"/>
    <d v="2023-05-15T16:42:49"/>
    <n v="11"/>
    <n v="1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928"/>
    <x v="2"/>
    <x v="133"/>
    <x v="128"/>
    <d v="2023-05-15T16:42:49"/>
    <n v="161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13"/>
    <d v="2023-05-15T16:44:31"/>
    <n v="16"/>
    <n v="9"/>
    <n v="7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79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16"/>
    <d v="2023-05-15T16:44:31"/>
    <n v="25"/>
    <n v="14"/>
    <n v="11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153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150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82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20"/>
    <d v="2023-05-15T16:44:31"/>
    <n v="383"/>
    <n v="183"/>
    <n v="200"/>
    <m/>
    <n v="3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21"/>
    <d v="2023-05-15T16:44:31"/>
    <n v="61"/>
    <n v="39"/>
    <n v="22"/>
    <m/>
    <n v="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83"/>
    <d v="2023-05-15T16:44:31"/>
    <n v="1"/>
    <n v="0"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3"/>
    <d v="2023-05-15T16:44:31"/>
    <n v="37"/>
    <n v="19"/>
    <n v="18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5"/>
    <d v="2023-05-15T16:44:3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6"/>
    <d v="2023-05-15T16:44:31"/>
    <n v="16"/>
    <n v="9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9"/>
    <d v="2023-05-15T16:44:31"/>
    <n v="25"/>
    <n v="14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1180"/>
    <x v="5"/>
    <x v="50"/>
    <x v="129"/>
    <d v="2023-05-15T16:44:31"/>
    <n v="1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31"/>
    <d v="2023-05-15T17:03:40"/>
    <n v="0"/>
    <m/>
    <m/>
    <n v="4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92"/>
    <d v="2023-05-15T17:03:40"/>
    <n v="0"/>
    <m/>
    <m/>
    <n v="4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43"/>
    <d v="2023-05-15T17:06:34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44"/>
    <d v="2023-05-15T17:06:34"/>
    <n v="237"/>
    <m/>
    <n v="2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0"/>
    <d v="2023-05-15T17:06:34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72"/>
    <d v="2023-04-18T15:45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3"/>
    <d v="2023-04-18T15:45:41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6"/>
    <d v="2023-04-18T15:45:41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8"/>
    <d v="2023-04-18T15:45:41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9"/>
    <d v="2023-04-18T15:45:41"/>
    <n v="76"/>
    <n v="0"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0"/>
    <d v="2023-04-18T15:45:4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44"/>
    <d v="2023-04-18T15:45:41"/>
    <n v="32"/>
    <n v="0"/>
    <n v="3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02"/>
    <d v="2023-04-19T17:13:08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72"/>
    <d v="2023-04-19T17:13:0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58"/>
    <d v="2023-04-19T17:13:0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59"/>
    <d v="2023-04-19T17:13:0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10"/>
    <d v="2023-04-19T17:13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3"/>
    <d v="2023-04-19T17:13:08"/>
    <n v="49"/>
    <m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26"/>
    <d v="2023-04-19T17:13:08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6"/>
    <d v="2023-04-19T17:13:08"/>
    <n v="79"/>
    <m/>
    <n v="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8"/>
    <d v="2023-04-19T17:13:08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49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0"/>
    <d v="2023-04-19T17:13:08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3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3"/>
    <d v="2023-04-19T17:13:0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45"/>
    <d v="2023-04-19T17:13:08"/>
    <n v="265"/>
    <n v="0"/>
    <n v="2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12"/>
    <d v="2023-04-19T17:13:08"/>
    <n v="803"/>
    <n v="0"/>
    <n v="80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13"/>
    <d v="2023-04-19T17:13:08"/>
    <n v="94"/>
    <n v="0"/>
    <n v="9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14"/>
    <d v="2023-04-19T17:13:08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15"/>
    <d v="2023-04-19T17:13:08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4"/>
    <d v="2023-04-19T17:13:0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46"/>
    <d v="2023-04-19T17:13:08"/>
    <n v="233"/>
    <n v="0"/>
    <n v="2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56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14"/>
    <d v="2023-04-19T17:13:0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23"/>
    <d v="2023-04-19T17:13:08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24"/>
    <d v="2023-04-19T17:13:0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6"/>
    <d v="2023-04-19T17:13:08"/>
    <n v="63"/>
    <n v="0"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130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31"/>
    <d v="2023-05-15T16:13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24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197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38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92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55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56"/>
    <d v="2023-05-15T16:13:3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58"/>
    <d v="2023-05-15T16:13:3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59"/>
    <d v="2023-05-15T16:13:3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95"/>
    <d v="2023-05-15T16:13:3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61"/>
    <d v="2023-05-15T16:13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63"/>
    <d v="2023-05-15T16:13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71"/>
    <d v="2023-05-15T16:13:3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13"/>
    <d v="2023-05-15T16:13:30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126"/>
    <d v="2023-05-15T16:13:30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78"/>
    <d v="2023-05-15T16:13:3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16"/>
    <d v="2023-05-15T16:13:3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149"/>
    <d v="2023-05-15T16:13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20"/>
    <d v="2023-05-15T16:13:30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21"/>
    <d v="2023-05-15T16:13:3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43"/>
    <d v="2023-05-15T16:13:3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44"/>
    <d v="2023-05-15T16:13:30"/>
    <n v="19"/>
    <m/>
    <n v="19"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3"/>
    <d v="2023-05-15T16:13:3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6"/>
    <d v="2023-05-15T16:13:30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8"/>
    <d v="2023-05-15T16:13:3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6"/>
    <x v="7"/>
    <x v="103"/>
    <x v="9"/>
    <d v="2023-05-15T16:13:3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30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31"/>
    <d v="2023-05-15T16:13:54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24"/>
    <d v="2023-05-15T16:13:54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26"/>
    <d v="2023-05-15T16:13:54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97"/>
    <d v="2023-05-15T16:13:54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38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92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55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56"/>
    <d v="2023-05-15T16:13:54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58"/>
    <d v="2023-05-15T16:13:54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95"/>
    <d v="2023-05-15T16:13:54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60"/>
    <d v="2023-05-15T16:13:5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61"/>
    <d v="2023-05-15T16:13:54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32"/>
    <d v="2023-05-15T16:13:5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02"/>
    <d v="2023-05-15T16:13:5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71"/>
    <d v="2023-05-15T16:13:5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40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232"/>
    <d v="2023-05-15T16:13:5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3"/>
    <d v="2023-05-15T16:13:54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78"/>
    <d v="2023-05-15T16:13:54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6"/>
    <d v="2023-05-15T16:13:54"/>
    <n v="89"/>
    <m/>
    <n v="89"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9"/>
    <d v="2023-05-15T16:13:5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50"/>
    <d v="2023-05-15T16:13:5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49"/>
    <d v="2023-05-15T16:13:5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20"/>
    <d v="2023-05-15T16:13:54"/>
    <n v="269"/>
    <m/>
    <n v="269"/>
    <m/>
    <n v="2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21"/>
    <d v="2023-05-15T16:13:5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43"/>
    <d v="2023-05-15T16:13:54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44"/>
    <d v="2023-05-15T16:13:54"/>
    <n v="94"/>
    <m/>
    <n v="94"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3"/>
    <d v="2023-05-15T16:13:5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6"/>
    <d v="2023-05-15T16:13:54"/>
    <n v="67"/>
    <n v="0"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8"/>
    <d v="2023-05-15T16:13:54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9"/>
    <d v="2023-05-15T16:13:54"/>
    <n v="89"/>
    <n v="0"/>
    <n v="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7"/>
    <x v="7"/>
    <x v="104"/>
    <x v="10"/>
    <d v="2023-05-15T16:13:54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8"/>
    <x v="1"/>
    <x v="124"/>
    <x v="17"/>
    <d v="2023-05-15T16:14:1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8"/>
    <x v="1"/>
    <x v="124"/>
    <x v="158"/>
    <d v="2023-05-15T16:14:1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13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78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127"/>
    <d v="2023-05-15T16:14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16"/>
    <d v="2023-05-15T16:14:3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82"/>
    <d v="2023-05-15T16:14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9"/>
    <x v="5"/>
    <x v="39"/>
    <x v="20"/>
    <d v="2023-05-15T16:14:38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9"/>
    <d v="2023-05-15T16:29:12"/>
    <n v="254"/>
    <n v="25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70"/>
    <d v="2023-05-15T16:29:12"/>
    <n v="8"/>
    <n v="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73"/>
    <d v="2023-05-15T16:29:12"/>
    <n v="92"/>
    <n v="9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74"/>
    <d v="2023-05-15T16:29:12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75"/>
    <d v="2023-05-15T16:29:12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3"/>
    <d v="2023-05-15T16:29:12"/>
    <n v="444"/>
    <n v="444"/>
    <m/>
    <m/>
    <n v="567"/>
    <n v="39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79"/>
    <d v="2023-05-15T16:29:12"/>
    <n v="206"/>
    <n v="206"/>
    <m/>
    <m/>
    <n v="2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77"/>
    <d v="2023-05-15T16:29:1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4"/>
    <d v="2023-05-15T16:29:12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78"/>
    <d v="2023-05-15T16:29:1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227"/>
    <d v="2023-05-15T16:29:12"/>
    <n v="29"/>
    <n v="29"/>
    <m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229"/>
    <d v="2023-05-15T16:29:12"/>
    <n v="77"/>
    <n v="77"/>
    <m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27"/>
    <d v="2023-05-15T16:29:12"/>
    <n v="40"/>
    <n v="40"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205"/>
    <d v="2023-05-15T16:29:12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"/>
    <d v="2023-05-15T16:29:12"/>
    <n v="59"/>
    <n v="59"/>
    <m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9"/>
    <d v="2023-05-15T16:29:12"/>
    <n v="23"/>
    <n v="23"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49"/>
    <d v="2023-05-15T16:29:12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16"/>
    <d v="2023-05-15T16:15:16"/>
    <n v="108"/>
    <m/>
    <n v="1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153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150"/>
    <d v="2023-05-15T16:15:16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149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21"/>
    <d v="2023-05-15T16:15:16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23"/>
    <d v="2023-05-15T16:15:16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43"/>
    <d v="2023-05-15T16:15:16"/>
    <n v="44"/>
    <m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3"/>
    <d v="2023-05-15T16:15:16"/>
    <n v="109"/>
    <m/>
    <n v="1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6"/>
    <d v="2023-05-15T16:15:16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84"/>
    <d v="2023-05-15T16:15:1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85"/>
    <d v="2023-05-15T16:15:1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8"/>
    <d v="2023-05-15T16:15:16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1"/>
    <x v="9"/>
    <x v="40"/>
    <x v="9"/>
    <d v="2023-05-15T16:15:16"/>
    <n v="108"/>
    <n v="0"/>
    <n v="1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2"/>
    <x v="9"/>
    <x v="41"/>
    <x v="13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2"/>
    <x v="9"/>
    <x v="41"/>
    <x v="127"/>
    <d v="2023-05-15T16:15:4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2"/>
    <x v="9"/>
    <x v="41"/>
    <x v="16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2"/>
    <x v="9"/>
    <x v="41"/>
    <x v="43"/>
    <d v="2023-05-15T16:15:43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2"/>
    <x v="9"/>
    <x v="41"/>
    <x v="3"/>
    <d v="2023-05-15T16:15:43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2"/>
    <x v="9"/>
    <x v="41"/>
    <x v="6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2"/>
    <x v="9"/>
    <x v="41"/>
    <x v="84"/>
    <d v="2023-05-15T16:15:4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56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58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95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61"/>
    <d v="2023-05-15T15:58:0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132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102"/>
    <d v="2023-05-15T15:58:0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140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232"/>
    <d v="2023-05-15T15:58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16"/>
    <d v="2023-05-15T15:58:0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20"/>
    <d v="2023-05-15T15:58:07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43"/>
    <d v="2023-05-15T15:58:0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44"/>
    <d v="2023-05-15T15:58:07"/>
    <n v="31"/>
    <m/>
    <n v="31"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0"/>
    <d v="2023-05-15T15:58:07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8"/>
    <d v="2023-05-15T15:58:0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9"/>
    <d v="2023-05-15T15:58:0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130"/>
    <d v="2023-05-15T15:59:3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31"/>
    <d v="2023-05-15T15:59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24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34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197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38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92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56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58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95"/>
    <d v="2023-05-15T15:59:3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61"/>
    <d v="2023-05-15T15:59:3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68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71"/>
    <d v="2023-05-15T15:59:3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72"/>
    <d v="2023-05-15T15:59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73"/>
    <d v="2023-05-15T15:59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140"/>
    <d v="2023-05-15T15:59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232"/>
    <d v="2023-05-15T15:59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13"/>
    <d v="2023-05-15T15:59:3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78"/>
    <d v="2023-05-15T15:59:31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16"/>
    <d v="2023-05-15T15:59:31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19"/>
    <d v="2023-05-15T15:59:3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149"/>
    <d v="2023-05-15T15:59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82"/>
    <d v="2023-05-15T15:59:3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20"/>
    <d v="2023-05-15T15:59:31"/>
    <n v="203"/>
    <m/>
    <n v="203"/>
    <m/>
    <n v="20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21"/>
    <d v="2023-05-15T15:59:3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43"/>
    <d v="2023-05-15T15:59:3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44"/>
    <d v="2023-05-15T15:59:31"/>
    <n v="23"/>
    <m/>
    <n v="23"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0"/>
    <d v="2023-05-15T15:59:31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6"/>
    <d v="2023-05-15T15:59:31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8"/>
    <d v="2023-05-15T15:59:3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9"/>
    <d v="2023-05-15T15:59:31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5"/>
    <x v="7"/>
    <x v="109"/>
    <x v="10"/>
    <d v="2023-05-15T15:59:3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130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31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24"/>
    <d v="2023-05-15T16:00:1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37"/>
    <d v="2023-04-20T14:09:5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38"/>
    <d v="2023-04-20T14:09:50"/>
    <n v="0"/>
    <m/>
    <m/>
    <n v="4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52"/>
    <d v="2023-04-20T14:09:5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53"/>
    <d v="2023-04-20T14:09:50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54"/>
    <d v="2023-04-20T14:09:50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92"/>
    <d v="2023-04-20T14:09:50"/>
    <n v="0"/>
    <m/>
    <m/>
    <n v="5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91"/>
    <d v="2023-04-20T14:09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42"/>
    <d v="2023-04-20T14:09:5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36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55"/>
    <d v="2023-04-20T14:09:50"/>
    <n v="0"/>
    <m/>
    <m/>
    <n v="4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56"/>
    <d v="2023-04-20T14:09:50"/>
    <n v="0"/>
    <m/>
    <m/>
    <n v="6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37"/>
    <d v="2023-04-20T14:09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94"/>
    <d v="2023-04-20T14:09:5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57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84"/>
    <d v="2023-04-19T17:17:26"/>
    <n v="20"/>
    <n v="5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9"/>
    <d v="2023-04-19T17:17:26"/>
    <n v="81"/>
    <n v="8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0"/>
    <d v="2023-04-19T17:17:26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28"/>
    <d v="2023-04-19T17:17:26"/>
    <n v="130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29"/>
    <d v="2023-04-19T17:17:26"/>
    <n v="1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224"/>
    <d v="2023-04-19T17:17:49"/>
    <n v="8"/>
    <n v="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39"/>
    <d v="2023-04-19T17:17:49"/>
    <n v="24"/>
    <n v="2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92"/>
    <d v="2023-04-19T17:19:40"/>
    <n v="0"/>
    <m/>
    <m/>
    <n v="5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91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42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55"/>
    <d v="2023-04-19T17:19:40"/>
    <n v="0"/>
    <m/>
    <m/>
    <n v="3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26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197"/>
    <d v="2023-05-15T16:00:1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38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92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55"/>
    <d v="2023-05-15T16:00:1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56"/>
    <d v="2023-05-15T16:00:1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58"/>
    <d v="2023-05-15T16:00:1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95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60"/>
    <d v="2023-05-15T16:00:1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61"/>
    <d v="2023-05-15T16:00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102"/>
    <d v="2023-05-15T16:00:1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71"/>
    <d v="2023-05-15T16:00:1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140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232"/>
    <d v="2023-05-15T16:00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13"/>
    <d v="2023-05-15T16:00:1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16"/>
    <d v="2023-05-15T16:00:10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20"/>
    <d v="2023-05-15T16:00:10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43"/>
    <d v="2023-05-15T16:00:1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44"/>
    <d v="2023-05-15T16:00:10"/>
    <n v="23"/>
    <m/>
    <n v="23"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6"/>
    <d v="2023-05-15T16:00:1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8"/>
    <d v="2023-05-15T16:00:10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7"/>
    <x v="7"/>
    <x v="98"/>
    <x v="9"/>
    <d v="2023-05-15T16:00:10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130"/>
    <d v="2023-05-15T16:00:3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31"/>
    <d v="2023-05-15T16:00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24"/>
    <d v="2023-05-15T16:00:3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26"/>
    <d v="2023-05-15T16:00:38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197"/>
    <d v="2023-05-15T16:00:38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38"/>
    <d v="2023-05-15T16:00:38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54"/>
    <d v="2023-05-15T16:00:3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92"/>
    <d v="2023-05-15T16:00:38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55"/>
    <d v="2023-05-15T16:00:3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56"/>
    <d v="2023-05-15T16:00:38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1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2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3"/>
    <d v="2023-05-15T15:51:04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6"/>
    <d v="2023-05-15T15:51:04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9"/>
    <d v="2023-05-15T15:51:04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12"/>
    <d v="2023-05-15T15:51:04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6"/>
    <x v="5"/>
    <x v="20"/>
    <x v="78"/>
    <d v="2023-05-15T15:51:23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6"/>
    <x v="5"/>
    <x v="20"/>
    <x v="16"/>
    <d v="2023-05-15T15:51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6"/>
    <x v="5"/>
    <x v="20"/>
    <x v="82"/>
    <d v="2023-05-15T15:51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6"/>
    <x v="5"/>
    <x v="20"/>
    <x v="20"/>
    <d v="2023-05-15T15:51:23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6"/>
    <x v="5"/>
    <x v="20"/>
    <x v="44"/>
    <d v="2023-05-15T15:51:23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6"/>
    <x v="5"/>
    <x v="20"/>
    <x v="3"/>
    <d v="2023-05-15T15:51:2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6"/>
    <x v="5"/>
    <x v="20"/>
    <x v="6"/>
    <d v="2023-05-15T15:51:23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6"/>
    <x v="5"/>
    <x v="20"/>
    <x v="9"/>
    <d v="2023-05-15T15:51:2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9"/>
    <x v="0"/>
    <x v="60"/>
    <x v="43"/>
    <d v="2023-05-15T15:52:0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9"/>
    <x v="0"/>
    <x v="60"/>
    <x v="8"/>
    <d v="2023-05-15T15:52:01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200"/>
    <d v="2023-05-15T15:52:27"/>
    <n v="8"/>
    <n v="0"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56"/>
    <d v="2023-04-19T17:19:40"/>
    <n v="0"/>
    <m/>
    <m/>
    <n v="4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37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94"/>
    <d v="2023-04-19T17:19:40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20"/>
    <d v="2023-04-18T15:46:35"/>
    <n v="20"/>
    <m/>
    <n v="2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21"/>
    <d v="2023-04-18T15:46:35"/>
    <n v="6"/>
    <m/>
    <n v="6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44"/>
    <d v="2023-04-18T15:46:35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145"/>
    <d v="2023-04-18T15:46:3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3"/>
    <d v="2023-04-18T15:46:35"/>
    <n v="11"/>
    <m/>
    <n v="1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6"/>
    <d v="2023-04-18T15:46:3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10"/>
    <d v="2023-04-18T15:46:3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11"/>
    <d v="2023-04-18T15:46:35"/>
    <n v="8"/>
    <m/>
    <m/>
    <m/>
    <m/>
    <n v="5"/>
    <n v="3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13"/>
    <d v="2023-04-18T15:46:53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206"/>
    <d v="2023-05-15T15:52:2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16"/>
    <d v="2023-05-15T15:52:27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153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150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82"/>
    <d v="2023-05-15T15:52:2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20"/>
    <d v="2023-05-15T15:52:27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21"/>
    <d v="2023-05-15T15:52:27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23"/>
    <d v="2023-05-15T15:52:2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43"/>
    <d v="2023-05-15T15:52:2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44"/>
    <d v="2023-05-15T15:52:27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202"/>
    <d v="2023-05-15T15:52:2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5"/>
    <d v="2023-05-15T15:52:2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6"/>
    <d v="2023-05-15T15:52:27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125"/>
    <d v="2023-05-15T15:52:2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84"/>
    <d v="2023-05-15T15:52:2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85"/>
    <d v="2023-05-15T15:52:27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8"/>
    <d v="2023-05-15T15:52:2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9"/>
    <d v="2023-05-15T15:52:27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13"/>
    <d v="2023-05-15T15:52:43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16"/>
    <d v="2023-05-15T15:52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13"/>
    <d v="2023-04-18T15:47:1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127"/>
    <d v="2023-04-18T15:47:1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16"/>
    <d v="2023-04-18T15:47:1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150"/>
    <d v="2023-04-18T15:47:1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149"/>
    <d v="2023-04-18T15:47:1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21"/>
    <d v="2023-04-18T15:47:1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3"/>
    <d v="2023-04-18T15:47:1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6"/>
    <d v="2023-04-18T15:47:1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84"/>
    <d v="2023-04-18T15:47:1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85"/>
    <d v="2023-04-18T15:47:1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2"/>
    <x v="9"/>
    <x v="41"/>
    <x v="9"/>
    <d v="2023-04-18T15:47:1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3"/>
    <x v="1"/>
    <x v="125"/>
    <x v="126"/>
    <d v="2023-04-18T15:47:32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3"/>
    <x v="1"/>
    <x v="125"/>
    <x v="80"/>
    <d v="2023-04-18T15:47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3"/>
    <x v="1"/>
    <x v="125"/>
    <x v="206"/>
    <d v="2023-04-18T15:47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3"/>
    <x v="1"/>
    <x v="125"/>
    <x v="16"/>
    <d v="2023-04-18T15:47:3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3"/>
    <x v="1"/>
    <x v="125"/>
    <x v="20"/>
    <d v="2023-04-18T15:47:32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3"/>
    <x v="1"/>
    <x v="125"/>
    <x v="21"/>
    <d v="2023-04-18T15:47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3"/>
    <x v="1"/>
    <x v="125"/>
    <x v="6"/>
    <d v="2023-04-18T15:47:32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3"/>
    <x v="1"/>
    <x v="125"/>
    <x v="84"/>
    <d v="2023-04-18T15:47:3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3"/>
    <x v="1"/>
    <x v="125"/>
    <x v="85"/>
    <d v="2023-04-18T15:47:3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3"/>
    <x v="1"/>
    <x v="125"/>
    <x v="9"/>
    <d v="2023-04-18T15:47:3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31"/>
    <d v="2023-04-18T15:48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24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7"/>
    <x v="1"/>
    <x v="150"/>
    <x v="21"/>
    <d v="2023-04-18T15:48:3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19"/>
    <d v="2023-05-15T15:52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20"/>
    <d v="2023-05-15T15:52:43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44"/>
    <d v="2023-05-15T15:52:4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145"/>
    <d v="2023-05-15T15:52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6"/>
    <d v="2023-05-15T15:52:43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9"/>
    <d v="2023-05-15T15:52:4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10"/>
    <d v="2023-05-15T15:52:4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11"/>
    <d v="2023-05-15T15:52:43"/>
    <n v="3"/>
    <m/>
    <n v="1"/>
    <m/>
    <m/>
    <n v="1"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12"/>
    <d v="2023-05-15T15:52:43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1"/>
    <x v="8"/>
    <x v="21"/>
    <x v="129"/>
    <d v="2023-05-15T15:52:43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2"/>
    <x v="12"/>
    <x v="114"/>
    <x v="16"/>
    <d v="2023-05-15T15:53:0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2"/>
    <x v="12"/>
    <x v="114"/>
    <x v="20"/>
    <d v="2023-05-15T15:53:01"/>
    <n v="39"/>
    <m/>
    <n v="39"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2"/>
    <x v="12"/>
    <x v="114"/>
    <x v="3"/>
    <d v="2023-05-15T15:53:01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2"/>
    <x v="12"/>
    <x v="114"/>
    <x v="9"/>
    <d v="2023-05-15T15:53:0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130"/>
    <d v="2023-05-15T15:57:5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260"/>
    <d v="2023-05-15T15:57:5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24"/>
    <d v="2023-05-15T15:57:50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26"/>
    <d v="2023-05-15T15:57:50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197"/>
    <d v="2023-05-15T15:57:50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38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54"/>
    <d v="2023-05-15T15:57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92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55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56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58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7"/>
    <x v="1"/>
    <x v="150"/>
    <x v="3"/>
    <d v="2023-04-18T15:48:3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7"/>
    <x v="1"/>
    <x v="150"/>
    <x v="6"/>
    <d v="2023-04-18T15:48:3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7"/>
    <x v="1"/>
    <x v="150"/>
    <x v="9"/>
    <d v="2023-04-18T15:48:3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57"/>
    <d v="2023-04-19T17:19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92"/>
    <d v="2023-04-19T17:19:4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58"/>
    <d v="2023-04-19T17:19:40"/>
    <n v="0"/>
    <m/>
    <m/>
    <n v="5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59"/>
    <d v="2023-04-19T17:19:40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95"/>
    <d v="2023-04-19T17:19:40"/>
    <n v="0"/>
    <m/>
    <m/>
    <n v="2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8"/>
    <d v="2023-04-19T17:19:4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60"/>
    <d v="2023-04-19T17:19:40"/>
    <n v="0"/>
    <m/>
    <m/>
    <n v="1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97"/>
    <d v="2023-04-19T17:19:40"/>
    <n v="0"/>
    <m/>
    <m/>
    <n v="1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98"/>
    <d v="2023-04-19T17:19:40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61"/>
    <d v="2023-04-19T17:19:40"/>
    <n v="0"/>
    <m/>
    <m/>
    <n v="5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62"/>
    <d v="2023-04-19T17:19:40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63"/>
    <d v="2023-04-19T17:19:4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64"/>
    <d v="2023-04-19T17:19:4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42"/>
    <d v="2023-04-19T17:19:4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32"/>
    <d v="2023-04-19T17:19:4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02"/>
    <d v="2023-04-19T17:19:40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71"/>
    <d v="2023-04-19T17:19:40"/>
    <n v="0"/>
    <m/>
    <m/>
    <n v="1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03"/>
    <d v="2023-04-19T17:19:4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04"/>
    <d v="2023-04-19T17:19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72"/>
    <d v="2023-04-19T17:19:40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73"/>
    <d v="2023-04-19T17:19:40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38"/>
    <d v="2023-04-19T17:19:4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95"/>
    <d v="2023-05-15T15:57:50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3"/>
    <x v="7"/>
    <x v="107"/>
    <x v="61"/>
    <d v="2023-05-15T15:57:5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58"/>
    <d v="2023-05-15T16:00:38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95"/>
    <d v="2023-05-15T16:00:38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60"/>
    <d v="2023-05-15T16:00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61"/>
    <d v="2023-05-15T16:00:3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71"/>
    <d v="2023-05-15T16:00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72"/>
    <d v="2023-05-15T16:00:3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140"/>
    <d v="2023-05-15T16:00:3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232"/>
    <d v="2023-05-15T16:00:3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13"/>
    <d v="2023-05-15T16:00:38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78"/>
    <d v="2023-05-15T16:00:38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16"/>
    <d v="2023-05-15T16:00:3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146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149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20"/>
    <d v="2023-05-15T16:00:38"/>
    <n v="143"/>
    <m/>
    <n v="143"/>
    <m/>
    <n v="1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83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43"/>
    <d v="2023-05-15T16:00:3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44"/>
    <d v="2023-05-15T16:00:38"/>
    <n v="60"/>
    <m/>
    <n v="60"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0"/>
    <d v="2023-05-15T16:00:38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1"/>
    <d v="2023-05-15T16:00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6"/>
    <d v="2023-05-15T16:00:38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8"/>
    <d v="2023-05-15T16:00:3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9"/>
    <d v="2023-05-15T16:00:38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75"/>
    <d v="2023-04-19T17:19:4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07"/>
    <d v="2023-04-19T17:19:4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40"/>
    <d v="2023-04-19T17:19:40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08"/>
    <d v="2023-04-19T17:19:40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41"/>
    <d v="2023-04-19T17:19:40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42"/>
    <d v="2023-04-19T17:19:40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3"/>
    <d v="2023-04-19T17:19:40"/>
    <n v="234"/>
    <m/>
    <n v="234"/>
    <m/>
    <n v="234"/>
    <n v="23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26"/>
    <d v="2023-04-19T17:19:40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79"/>
    <d v="2023-04-19T17:19:40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77"/>
    <d v="2023-04-19T17:19:4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78"/>
    <d v="2023-04-19T17:19:4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17"/>
    <d v="2023-04-19T17:19:40"/>
    <n v="3"/>
    <m/>
    <n v="3"/>
    <n v="3"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04"/>
    <d v="2023-04-19T17:19:40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40"/>
    <d v="2023-04-19T17:19:40"/>
    <n v="5"/>
    <m/>
    <n v="5"/>
    <n v="5"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41"/>
    <d v="2023-04-19T17:19:40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10"/>
    <d v="2023-04-19T17:19:40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11"/>
    <d v="2023-04-19T17:19:40"/>
    <n v="6"/>
    <m/>
    <n v="6"/>
    <n v="6"/>
    <m/>
    <n v="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05"/>
    <d v="2023-04-19T17:19:40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1"/>
    <d v="2023-05-15T15:31:29"/>
    <n v="12"/>
    <n v="5"/>
    <n v="7"/>
    <n v="0"/>
    <n v="0"/>
    <n v="0"/>
    <n v="0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2"/>
    <d v="2023-05-15T15:31:29"/>
    <n v="91"/>
    <n v="15"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29"/>
    <d v="2023-05-15T15:31:5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30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31"/>
    <d v="2023-05-15T15:31:50"/>
    <n v="0"/>
    <m/>
    <m/>
    <n v="4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24"/>
    <d v="2023-05-15T15:31:50"/>
    <n v="0"/>
    <m/>
    <m/>
    <n v="6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32"/>
    <d v="2023-05-15T15:31:50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34"/>
    <d v="2023-05-15T15:31:50"/>
    <n v="0"/>
    <m/>
    <m/>
    <n v="4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88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35"/>
    <d v="2023-05-15T15:31:50"/>
    <n v="0"/>
    <m/>
    <m/>
    <n v="6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90"/>
    <d v="2023-05-15T15:31:5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36"/>
    <d v="2023-05-15T15:31:50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37"/>
    <d v="2023-05-15T15:31:50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38"/>
    <d v="2023-05-15T15:31:50"/>
    <n v="0"/>
    <m/>
    <m/>
    <n v="4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52"/>
    <d v="2023-05-15T15:31:5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53"/>
    <d v="2023-05-15T15:31:50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54"/>
    <d v="2023-05-15T15:31:50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92"/>
    <d v="2023-05-15T15:31:50"/>
    <n v="0"/>
    <m/>
    <m/>
    <n v="5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91"/>
    <d v="2023-05-15T15:31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242"/>
    <d v="2023-05-15T15:31:5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124"/>
    <d v="2023-05-15T15:50:1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6"/>
    <d v="2023-05-15T15:50:11"/>
    <n v="60"/>
    <n v="0"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84"/>
    <d v="2023-05-15T15:50:1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85"/>
    <d v="2023-05-15T15:50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9"/>
    <d v="2023-05-15T15:50:11"/>
    <n v="50"/>
    <n v="0"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10"/>
    <d v="2023-05-15T15:50:1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3"/>
    <x v="8"/>
    <x v="18"/>
    <x v="13"/>
    <d v="2023-05-15T15:50:28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3"/>
    <x v="8"/>
    <x v="18"/>
    <x v="20"/>
    <d v="2023-05-15T15:50:2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3"/>
    <x v="8"/>
    <x v="18"/>
    <x v="6"/>
    <d v="2023-05-15T15:50:28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31"/>
    <d v="2023-05-15T15:50:4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34"/>
    <d v="2023-05-15T15:50:4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92"/>
    <d v="2023-05-15T15:50:4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13"/>
    <d v="2023-05-15T15:50:4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16"/>
    <d v="2023-05-15T15:50:46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19"/>
    <d v="2023-05-15T15:50:4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20"/>
    <d v="2023-05-15T15:50:46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44"/>
    <d v="2023-05-15T15:50:4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53"/>
    <d v="2023-05-15T15:32:50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54"/>
    <d v="2023-05-15T15:32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131"/>
    <d v="2023-05-15T15:32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236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55"/>
    <d v="2023-05-15T15:32:50"/>
    <n v="0"/>
    <m/>
    <m/>
    <n v="1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56"/>
    <d v="2023-05-15T15:32:50"/>
    <n v="0"/>
    <m/>
    <m/>
    <n v="2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57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58"/>
    <d v="2023-05-15T15:32:50"/>
    <n v="0"/>
    <m/>
    <m/>
    <n v="2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59"/>
    <d v="2023-05-15T15:32:5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261"/>
    <d v="2023-05-15T15:32:50"/>
    <n v="0"/>
    <m/>
    <m/>
    <n v="2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96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28"/>
    <d v="2023-05-15T15:32:5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60"/>
    <d v="2023-05-15T15:32:50"/>
    <n v="0"/>
    <m/>
    <m/>
    <n v="1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98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61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62"/>
    <d v="2023-05-15T15:32:50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63"/>
    <d v="2023-05-15T15:32:5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64"/>
    <d v="2023-05-15T15:32:5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65"/>
    <d v="2023-05-15T15:32:50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42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67"/>
    <d v="2023-05-15T15:32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68"/>
    <d v="2023-05-15T15:32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70"/>
    <d v="2023-05-15T15:32:50"/>
    <n v="0"/>
    <m/>
    <m/>
    <n v="1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72"/>
    <d v="2023-05-15T15:32:5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74"/>
    <d v="2023-05-15T15:32:5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262"/>
    <d v="2023-05-15T15:32:50"/>
    <n v="0"/>
    <m/>
    <m/>
    <n v="1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263"/>
    <d v="2023-05-15T15:32:50"/>
    <n v="0"/>
    <m/>
    <m/>
    <n v="1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77"/>
    <d v="2023-05-15T15:32:50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13"/>
    <d v="2023-05-15T15:32:50"/>
    <n v="39"/>
    <m/>
    <n v="39"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126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79"/>
    <d v="2023-05-15T15:32:5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80"/>
    <d v="2023-05-15T15:32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16"/>
    <d v="2023-05-15T15:32:50"/>
    <n v="136"/>
    <m/>
    <n v="136"/>
    <m/>
    <n v="1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19"/>
    <d v="2023-05-15T15:32:50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82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20"/>
    <d v="2023-05-15T15:32:50"/>
    <n v="143"/>
    <m/>
    <n v="143"/>
    <m/>
    <n v="1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21"/>
    <d v="2023-05-15T15:32:50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83"/>
    <d v="2023-05-15T15:32:5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23"/>
    <d v="2023-05-15T15:32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44"/>
    <d v="2023-05-15T15:32:50"/>
    <n v="320"/>
    <m/>
    <n v="3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0"/>
    <d v="2023-05-15T15:32:50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5"/>
    <d v="2023-05-15T15:32:5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6"/>
    <d v="2023-05-15T15:32:50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84"/>
    <d v="2023-05-15T15:32:5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85"/>
    <d v="2023-05-15T15:32:5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9"/>
    <d v="2023-05-15T15:32:50"/>
    <n v="136"/>
    <n v="0"/>
    <n v="1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10"/>
    <d v="2023-05-15T15:32:50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128"/>
    <d v="2023-05-15T15:32:50"/>
    <n v="152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12"/>
    <d v="2023-05-15T15:32:50"/>
    <n v="10"/>
    <n v="2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6"/>
    <x v="3"/>
    <x v="6"/>
    <x v="86"/>
    <d v="2023-05-15T15:32:50"/>
    <n v="93"/>
    <n v="35"/>
    <n v="52"/>
    <n v="6"/>
    <n v="93"/>
    <n v="3"/>
    <n v="90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29"/>
    <d v="2023-05-15T15:33:12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145"/>
    <d v="2023-05-15T15:50:4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6"/>
    <d v="2023-05-15T15:50:46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9"/>
    <d v="2023-05-15T15:50:46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10"/>
    <d v="2023-05-15T15:50:46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11"/>
    <d v="2023-05-15T15:50:46"/>
    <n v="5"/>
    <n v="1"/>
    <n v="1"/>
    <m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4"/>
    <x v="8"/>
    <x v="134"/>
    <x v="12"/>
    <d v="2023-05-15T15:50:46"/>
    <n v="7"/>
    <n v="2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13"/>
    <d v="2023-05-15T15:51:0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78"/>
    <d v="2023-05-15T15:51:04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16"/>
    <d v="2023-05-15T15:51:04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153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82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20"/>
    <d v="2023-05-15T15:51:04"/>
    <n v="96"/>
    <m/>
    <n v="96"/>
    <m/>
    <n v="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21"/>
    <d v="2023-05-15T15:51:04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83"/>
    <d v="2023-05-15T15:51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23"/>
    <d v="2023-05-15T15:51:0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44"/>
    <d v="2023-05-15T15:51:04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5"/>
    <x v="5"/>
    <x v="19"/>
    <x v="0"/>
    <d v="2023-05-15T15:51:0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92"/>
    <d v="2023-05-24T17:28:19"/>
    <n v="0"/>
    <m/>
    <m/>
    <n v="3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36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55"/>
    <d v="2023-05-24T17:28:19"/>
    <n v="0"/>
    <m/>
    <m/>
    <n v="2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56"/>
    <d v="2023-05-24T17:28:19"/>
    <n v="0"/>
    <m/>
    <m/>
    <n v="3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94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03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04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72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73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38"/>
    <d v="2023-05-24T17:28:1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56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75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06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62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09"/>
    <d v="2023-05-24T17:28:1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3"/>
    <d v="2023-05-24T17:28:19"/>
    <n v="165"/>
    <m/>
    <n v="165"/>
    <m/>
    <n v="1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26"/>
    <d v="2023-05-24T17:28:19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34"/>
    <d v="2023-05-24T17:28:1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35"/>
    <d v="2023-05-24T17:28:1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27"/>
    <d v="2023-05-24T17:28:19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6"/>
    <d v="2023-05-24T17:28:19"/>
    <n v="83"/>
    <m/>
    <n v="83"/>
    <m/>
    <n v="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7"/>
    <d v="2023-05-24T17:28:19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46"/>
    <d v="2023-05-24T17:28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9"/>
    <d v="2023-05-24T17:28:19"/>
    <n v="92"/>
    <m/>
    <n v="92"/>
    <m/>
    <n v="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0"/>
    <d v="2023-05-24T17:28:19"/>
    <n v="212"/>
    <m/>
    <n v="212"/>
    <m/>
    <n v="2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1"/>
    <d v="2023-05-24T17:28:19"/>
    <n v="54"/>
    <m/>
    <n v="54"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83"/>
    <d v="2023-05-24T17:28:1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3"/>
    <d v="2023-05-24T17:28:1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44"/>
    <d v="2023-05-24T17:28:19"/>
    <n v="538"/>
    <m/>
    <n v="538"/>
    <n v="5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0"/>
    <x v="13"/>
    <x v="147"/>
    <x v="107"/>
    <d v="2023-05-15T15:34:28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61"/>
    <d v="2023-05-15T15:33:31"/>
    <n v="0"/>
    <m/>
    <m/>
    <n v="1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62"/>
    <d v="2023-05-15T15:33:31"/>
    <n v="0"/>
    <m/>
    <m/>
    <n v="1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64"/>
    <d v="2023-05-15T15:33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57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58"/>
    <d v="2023-05-24T17:28:19"/>
    <n v="0"/>
    <m/>
    <m/>
    <n v="3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59"/>
    <d v="2023-05-24T17:28:1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34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68"/>
    <d v="2023-05-15T15:33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02"/>
    <d v="2023-05-15T15:33:31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36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70"/>
    <d v="2023-05-15T15:33:31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37"/>
    <d v="2023-05-15T15:33:3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203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75"/>
    <d v="2023-05-15T15:33:3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77"/>
    <d v="2023-05-15T15:33:31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243"/>
    <d v="2023-05-15T15:33:3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10"/>
    <d v="2023-05-15T15:33:31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3"/>
    <d v="2023-05-15T15:33:31"/>
    <n v="129"/>
    <m/>
    <n v="129"/>
    <m/>
    <n v="129"/>
    <n v="12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26"/>
    <d v="2023-05-15T15:33:31"/>
    <n v="43"/>
    <m/>
    <n v="43"/>
    <m/>
    <n v="43"/>
    <n v="4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5"/>
    <d v="2023-05-15T15:33:3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6"/>
    <d v="2023-05-15T15:33:31"/>
    <n v="122"/>
    <m/>
    <n v="122"/>
    <m/>
    <n v="1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8"/>
    <d v="2023-05-15T15:33:31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9"/>
    <d v="2023-05-15T15:33:31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20"/>
    <d v="2023-05-15T15:33:31"/>
    <n v="225"/>
    <m/>
    <n v="225"/>
    <m/>
    <n v="2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23"/>
    <d v="2023-05-15T15:33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44"/>
    <d v="2023-05-15T15:33:31"/>
    <n v="497"/>
    <m/>
    <n v="4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0"/>
    <d v="2023-05-15T15:33:3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"/>
    <d v="2023-05-15T15:33:3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2"/>
    <d v="2023-05-15T15:33:3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3"/>
    <d v="2023-05-15T15:33:31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17"/>
    <d v="2023-05-15T15:33:3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24"/>
    <d v="2023-05-15T15:33:31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6"/>
    <d v="2023-05-15T15:33:31"/>
    <n v="172"/>
    <n v="0"/>
    <n v="1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7"/>
    <d v="2023-05-15T15:33:3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9"/>
    <d v="2023-05-15T15:33:31"/>
    <n v="122"/>
    <n v="0"/>
    <n v="1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47"/>
    <d v="2023-05-15T15:33:31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10"/>
    <d v="2023-05-15T15:33:31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64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95"/>
    <d v="2023-05-24T17:28:19"/>
    <n v="0"/>
    <m/>
    <m/>
    <n v="2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0"/>
    <d v="2023-05-24T17:28:19"/>
    <n v="17"/>
    <m/>
    <n v="17"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"/>
    <d v="2023-05-24T17:28:1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"/>
    <d v="2023-05-24T17:28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3"/>
    <d v="2023-05-24T17:28:19"/>
    <n v="100"/>
    <m/>
    <n v="100"/>
    <m/>
    <n v="1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11"/>
    <d v="2023-05-24T17:28:19"/>
    <n v="0"/>
    <m/>
    <m/>
    <m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17"/>
    <d v="2023-05-24T17:28:1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5"/>
    <d v="2023-05-24T17:28:19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6"/>
    <d v="2023-05-24T17:28:19"/>
    <n v="206"/>
    <n v="0"/>
    <n v="2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84"/>
    <d v="2023-05-24T17:28:1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85"/>
    <d v="2023-05-24T17:28:1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9"/>
    <d v="2023-05-24T17:28:19"/>
    <n v="83"/>
    <n v="0"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0"/>
    <d v="2023-05-24T17:28:19"/>
    <n v="92"/>
    <n v="0"/>
    <n v="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58"/>
    <d v="2023-05-24T17:28:19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47"/>
    <d v="2023-05-24T17:28:1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2"/>
    <d v="2023-05-24T17:28:19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0"/>
    <x v="13"/>
    <x v="147"/>
    <x v="140"/>
    <d v="2023-05-15T15:34:2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30"/>
    <d v="2023-07-20T15:32:58"/>
    <n v="0"/>
    <m/>
    <m/>
    <n v="4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26"/>
    <d v="2023-05-15T15:34:47"/>
    <n v="594"/>
    <m/>
    <n v="594"/>
    <m/>
    <n v="5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78"/>
    <d v="2023-05-15T15:34:4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79"/>
    <d v="2023-05-15T15:34:4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4"/>
    <d v="2023-05-15T15:34:4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5"/>
    <d v="2023-05-15T15:34:4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27"/>
    <d v="2023-05-15T15:34:4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6"/>
    <d v="2023-05-15T15:34:47"/>
    <n v="104"/>
    <m/>
    <n v="104"/>
    <m/>
    <n v="1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8"/>
    <d v="2023-05-15T15:34:47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9"/>
    <d v="2023-05-15T15:34:47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82"/>
    <d v="2023-05-15T15:34:4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20"/>
    <d v="2023-05-15T15:34:47"/>
    <n v="624"/>
    <m/>
    <n v="624"/>
    <m/>
    <n v="6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21"/>
    <d v="2023-05-15T15:34:47"/>
    <n v="105"/>
    <m/>
    <n v="105"/>
    <m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83"/>
    <d v="2023-05-15T15:34:4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23"/>
    <d v="2023-05-15T15:34:4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43"/>
    <d v="2023-05-15T15:34:47"/>
    <n v="30"/>
    <m/>
    <n v="30"/>
    <m/>
    <n v="30"/>
    <n v="3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44"/>
    <d v="2023-05-15T15:34:47"/>
    <n v="189"/>
    <m/>
    <n v="1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55"/>
    <d v="2023-04-24T09:49:24"/>
    <n v="0"/>
    <m/>
    <m/>
    <n v="1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56"/>
    <d v="2023-04-24T09:49:24"/>
    <n v="0"/>
    <m/>
    <m/>
    <n v="2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58"/>
    <d v="2023-04-24T09:49:24"/>
    <n v="0"/>
    <m/>
    <m/>
    <n v="2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59"/>
    <d v="2023-04-24T09:49:24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95"/>
    <d v="2023-04-24T09:49:24"/>
    <n v="0"/>
    <m/>
    <m/>
    <n v="1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17"/>
    <d v="2023-05-15T16:01:18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146"/>
    <d v="2023-05-15T16:01:1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19"/>
    <d v="2023-05-15T16:01:1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82"/>
    <d v="2023-05-15T16:01:1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20"/>
    <d v="2023-05-15T16:01:18"/>
    <n v="92"/>
    <m/>
    <n v="92"/>
    <m/>
    <n v="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21"/>
    <d v="2023-05-15T16:01:18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3"/>
    <d v="2023-05-15T16:01:18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6"/>
    <d v="2023-05-15T16:01:18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9"/>
    <d v="2023-05-15T16:01:18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10"/>
    <d v="2023-05-15T16:01:18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158"/>
    <d v="2023-05-15T16:01:18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147"/>
    <d v="2023-05-15T16:01:1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1"/>
    <x v="1"/>
    <x v="116"/>
    <x v="126"/>
    <d v="2023-05-15T16:01:37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1"/>
    <x v="1"/>
    <x v="116"/>
    <x v="16"/>
    <d v="2023-05-15T16:01:3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1"/>
    <x v="1"/>
    <x v="116"/>
    <x v="17"/>
    <d v="2023-05-15T16:01:3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1"/>
    <x v="1"/>
    <x v="116"/>
    <x v="20"/>
    <d v="2023-05-15T16:01:37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1"/>
    <x v="1"/>
    <x v="116"/>
    <x v="3"/>
    <d v="2023-05-15T16:01:3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1"/>
    <x v="1"/>
    <x v="116"/>
    <x v="6"/>
    <d v="2023-05-15T16:01:37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1"/>
    <x v="1"/>
    <x v="116"/>
    <x v="9"/>
    <d v="2023-05-15T16:01:3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1"/>
    <x v="1"/>
    <x v="116"/>
    <x v="158"/>
    <d v="2023-05-15T16:01:3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13"/>
    <d v="2023-05-15T16:01:55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127"/>
    <d v="2023-05-15T16:01:5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206"/>
    <d v="2023-05-15T16:01:5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16"/>
    <d v="2023-05-15T16:01:55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94"/>
    <d v="2023-05-15T16:36:3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58"/>
    <d v="2023-05-15T16:36:34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95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27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97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98"/>
    <d v="2023-05-15T16:36:34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61"/>
    <d v="2023-05-15T16:36:3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62"/>
    <d v="2023-05-15T16:36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102"/>
    <d v="2023-05-15T16:36:3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71"/>
    <d v="2023-05-15T16:36:3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104"/>
    <d v="2023-05-15T16:36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72"/>
    <d v="2023-05-15T16:36:3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138"/>
    <d v="2023-05-15T16:36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19"/>
    <d v="2023-05-15T16:36:34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50"/>
    <d v="2023-05-15T16:37:24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51"/>
    <d v="2023-05-15T16:37:24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36"/>
    <d v="2023-05-15T16:37:2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38"/>
    <d v="2023-05-15T16:37:24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52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54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92"/>
    <d v="2023-05-15T16:37:24"/>
    <n v="0"/>
    <m/>
    <m/>
    <n v="1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55"/>
    <d v="2023-05-15T16:37:24"/>
    <n v="0"/>
    <m/>
    <m/>
    <n v="1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56"/>
    <d v="2023-05-15T16:37:24"/>
    <n v="0"/>
    <m/>
    <m/>
    <n v="1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58"/>
    <d v="2023-05-15T16:37:24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59"/>
    <d v="2023-05-15T16:37:2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149"/>
    <d v="2023-05-15T16:01:5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21"/>
    <d v="2023-05-15T16:01:5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23"/>
    <d v="2023-05-15T16:01:5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43"/>
    <d v="2023-05-15T16:01:55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3"/>
    <d v="2023-05-15T16:01:55"/>
    <n v="47"/>
    <m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6"/>
    <d v="2023-05-15T16:01:55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84"/>
    <d v="2023-05-15T16:01:5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85"/>
    <d v="2023-05-15T16:01:55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8"/>
    <d v="2023-05-15T16:01:55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2"/>
    <x v="9"/>
    <x v="117"/>
    <x v="9"/>
    <d v="2023-05-15T16:01:55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13"/>
    <d v="2023-05-15T16:02:12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127"/>
    <d v="2023-05-15T16:02:1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16"/>
    <d v="2023-05-15T16:02:12"/>
    <n v="38"/>
    <m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150"/>
    <d v="2023-05-15T16:02:1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3"/>
    <x v="9"/>
    <x v="118"/>
    <x v="149"/>
    <d v="2023-05-15T16:02:1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92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55"/>
    <d v="2023-05-15T16:16:2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56"/>
    <d v="2023-05-15T16:16:21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58"/>
    <d v="2023-05-15T16:16:2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95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61"/>
    <d v="2023-05-15T16:16:2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68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102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71"/>
    <d v="2023-05-15T16:16:2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140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95"/>
    <d v="2023-05-15T16:37:24"/>
    <n v="0"/>
    <m/>
    <m/>
    <n v="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60"/>
    <d v="2023-05-15T16:37:24"/>
    <n v="0"/>
    <m/>
    <m/>
    <n v="1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97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59"/>
    <d v="2023-05-15T16:37:2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61"/>
    <d v="2023-05-15T16:37:24"/>
    <n v="0"/>
    <m/>
    <m/>
    <n v="1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62"/>
    <d v="2023-05-15T16:37:24"/>
    <n v="0"/>
    <m/>
    <m/>
    <n v="1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0"/>
    <d v="2023-05-15T16:39:05"/>
    <n v="10"/>
    <n v="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3"/>
    <d v="2023-05-15T16:39:05"/>
    <n v="293"/>
    <n v="293"/>
    <m/>
    <m/>
    <n v="2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11"/>
    <d v="2023-05-15T16:39:05"/>
    <n v="23"/>
    <n v="23"/>
    <m/>
    <m/>
    <m/>
    <n v="2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46"/>
    <d v="2023-05-15T16:39:05"/>
    <n v="116"/>
    <n v="11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16"/>
    <d v="2023-05-15T16:39:05"/>
    <n v="354"/>
    <n v="35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5"/>
    <d v="2023-05-15T16:39:05"/>
    <n v="56"/>
    <n v="5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6"/>
    <d v="2023-05-15T16:39:05"/>
    <n v="281"/>
    <n v="28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83"/>
    <d v="2023-05-15T16:39:05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25"/>
    <d v="2023-05-15T16:39:05"/>
    <n v="25"/>
    <n v="2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84"/>
    <d v="2023-05-15T16:39:05"/>
    <n v="35"/>
    <n v="3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84"/>
    <d v="2023-05-15T16:39:05"/>
    <n v="35"/>
    <n v="23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9"/>
    <d v="2023-05-15T16:39:05"/>
    <n v="100"/>
    <n v="10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0"/>
    <d v="2023-05-15T16:39:05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47"/>
    <d v="2023-05-15T16:39:05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28"/>
    <d v="2023-05-15T16:39:05"/>
    <n v="113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44"/>
    <d v="2023-05-15T16:39:05"/>
    <n v="28"/>
    <n v="7"/>
    <n v="17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85"/>
    <d v="2023-05-15T16:39:05"/>
    <n v="28"/>
    <n v="7"/>
    <n v="17"/>
    <n v="4"/>
    <n v="28"/>
    <n v="4"/>
    <n v="24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44"/>
    <d v="2023-05-16T09:49:51"/>
    <n v="0"/>
    <m/>
    <m/>
    <n v="3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232"/>
    <d v="2023-05-15T16:16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13"/>
    <d v="2023-05-15T16:16:2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16"/>
    <d v="2023-05-15T16:16:2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20"/>
    <d v="2023-05-15T16:16:21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44"/>
    <d v="2023-05-15T16:16:21"/>
    <n v="31"/>
    <m/>
    <n v="31"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6"/>
    <d v="2023-05-15T16:16:2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9"/>
    <d v="2023-05-15T16:16:2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4"/>
    <x v="13"/>
    <x v="159"/>
    <x v="129"/>
    <d v="2023-05-15T15:46:17"/>
    <n v="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187"/>
    <d v="2023-05-15T15:46:35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13"/>
    <d v="2023-05-15T15:46:35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126"/>
    <d v="2023-05-15T15:46:35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16"/>
    <d v="2023-05-15T15:46:35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19"/>
    <d v="2023-05-15T15:46:3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82"/>
    <d v="2023-05-15T15:46:3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20"/>
    <d v="2023-05-15T15:46:35"/>
    <n v="116"/>
    <m/>
    <n v="116"/>
    <m/>
    <n v="1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43"/>
    <d v="2023-05-15T15:46:35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3"/>
    <d v="2023-05-15T15:46:35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4"/>
    <d v="2023-05-15T15:46:35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6"/>
    <d v="2023-05-15T15:46:35"/>
    <n v="83"/>
    <n v="0"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8"/>
    <d v="2023-05-15T15:46:35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9"/>
    <d v="2023-05-15T15:46:35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5"/>
    <x v="0"/>
    <x v="54"/>
    <x v="10"/>
    <d v="2023-05-15T15:46:3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6"/>
    <x v="0"/>
    <x v="55"/>
    <x v="43"/>
    <d v="2023-05-15T15:46:5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16"/>
    <x v="0"/>
    <x v="55"/>
    <x v="8"/>
    <d v="2023-05-15T15:46:5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0"/>
    <d v="2023-05-16T09:49:51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3"/>
    <d v="2023-05-16T09:49:51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16"/>
    <d v="2023-05-16T09:49:51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5"/>
    <d v="2023-05-16T09:49:51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6"/>
    <d v="2023-05-16T09:49:51"/>
    <n v="77"/>
    <n v="0"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25"/>
    <d v="2023-05-16T09:49:5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84"/>
    <d v="2023-05-16T09:49:5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85"/>
    <d v="2023-05-16T09:49:5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8"/>
    <d v="2023-05-16T09:49:51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9"/>
    <d v="2023-05-16T09:49:51"/>
    <n v="110"/>
    <n v="0"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47"/>
    <d v="2023-05-16T09:49:5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0"/>
    <d v="2023-05-16T09:49:51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92"/>
    <d v="2023-05-16T09:50:16"/>
    <n v="0"/>
    <m/>
    <m/>
    <n v="4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55"/>
    <d v="2023-05-16T09:50:16"/>
    <n v="0"/>
    <m/>
    <m/>
    <n v="2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94"/>
    <d v="2023-05-16T09:50:16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58"/>
    <d v="2023-05-16T09:50:16"/>
    <n v="0"/>
    <m/>
    <m/>
    <n v="4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38"/>
    <d v="2023-04-18T15:17:2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53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54"/>
    <d v="2023-04-18T15:17:2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92"/>
    <d v="2023-04-18T15:17:2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55"/>
    <d v="2023-04-18T15:17:2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56"/>
    <d v="2023-04-18T15:17:2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58"/>
    <d v="2023-04-18T15:17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95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85"/>
    <d v="2023-04-18T15:17:2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30"/>
    <d v="2023-05-15T16:02:48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30"/>
    <d v="2023-05-15T16:02:48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31"/>
    <d v="2023-05-15T16:02:48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24"/>
    <d v="2023-05-15T16:02:48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32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26"/>
    <d v="2023-05-15T16:02:48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34"/>
    <d v="2023-05-15T16:02:48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35"/>
    <d v="2023-05-15T16:02:48"/>
    <n v="78"/>
    <m/>
    <n v="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36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38"/>
    <d v="2023-05-15T16:02:48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54"/>
    <d v="2023-05-15T16:02:48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92"/>
    <d v="2023-05-15T16:02:48"/>
    <n v="71"/>
    <m/>
    <n v="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55"/>
    <d v="2023-05-15T16:02:48"/>
    <n v="48"/>
    <m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56"/>
    <d v="2023-05-15T16:02:48"/>
    <n v="82"/>
    <m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58"/>
    <d v="2023-05-15T16:02:48"/>
    <n v="113"/>
    <m/>
    <n v="1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59"/>
    <d v="2023-05-15T16:02:48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95"/>
    <d v="2023-05-15T16:02:48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27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28"/>
    <d v="2023-05-15T16:02:4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60"/>
    <d v="2023-05-15T16:02:48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54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61"/>
    <d v="2023-05-15T16:02:48"/>
    <n v="61"/>
    <m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62"/>
    <d v="2023-05-15T16:02:48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63"/>
    <d v="2023-05-15T16:02:48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02"/>
    <d v="2023-05-15T16:02:48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9"/>
    <d v="2023-04-18T15:17:27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29"/>
    <d v="2023-04-18T15:17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24"/>
    <d v="2023-04-18T15:17:4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34"/>
    <d v="2023-04-18T15:17:4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35"/>
    <d v="2023-04-18T15:17:44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38"/>
    <d v="2023-04-18T15:17:4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92"/>
    <d v="2023-04-18T15:17:44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55"/>
    <d v="2023-04-18T15:17:4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38"/>
    <d v="2023-04-18T15:53:12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52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54"/>
    <d v="2023-04-18T15:53:12"/>
    <n v="0"/>
    <m/>
    <m/>
    <n v="1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131"/>
    <d v="2023-04-18T15:53:12"/>
    <n v="0"/>
    <m/>
    <m/>
    <n v="1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92"/>
    <d v="2023-04-18T15:53:12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55"/>
    <d v="2023-04-18T15:53:12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94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58"/>
    <d v="2023-04-18T15:53:12"/>
    <n v="0"/>
    <m/>
    <m/>
    <n v="1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59"/>
    <d v="2023-04-18T15:53:1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95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97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98"/>
    <d v="2023-04-18T15:53:12"/>
    <n v="0"/>
    <m/>
    <m/>
    <n v="1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61"/>
    <d v="2023-04-18T15:53:12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62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132"/>
    <d v="2023-04-18T15:53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102"/>
    <d v="2023-04-18T15:53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71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40"/>
    <d v="2023-05-15T16:02:4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243"/>
    <d v="2023-05-15T16:02:48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09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10"/>
    <d v="2023-05-15T16:02:4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3"/>
    <d v="2023-05-15T16:02:48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26"/>
    <d v="2023-05-15T16:02:48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6"/>
    <d v="2023-05-15T16:02:48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8"/>
    <d v="2023-05-15T16:02:48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49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20"/>
    <d v="2023-05-15T16:02:48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23"/>
    <d v="2023-05-15T16:02:4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3"/>
    <d v="2023-05-15T16:02:4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45"/>
    <d v="2023-05-15T16:02:48"/>
    <n v="172"/>
    <n v="0"/>
    <n v="1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12"/>
    <d v="2023-05-15T16:02:48"/>
    <n v="409"/>
    <n v="0"/>
    <n v="4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13"/>
    <d v="2023-05-15T16:02:48"/>
    <n v="91"/>
    <n v="0"/>
    <n v="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14"/>
    <d v="2023-05-15T16:02:48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15"/>
    <d v="2023-05-15T16:02:48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46"/>
    <d v="2023-05-15T16:02:48"/>
    <n v="143"/>
    <n v="0"/>
    <n v="1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16"/>
    <d v="2023-05-15T16:02:4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17"/>
    <d v="2023-05-15T16:02:48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124"/>
    <d v="2023-05-15T16:02:4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6"/>
    <d v="2023-05-15T16:02:48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9"/>
    <d v="2023-05-15T16:02:48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5"/>
    <x v="9"/>
    <x v="51"/>
    <x v="47"/>
    <d v="2023-05-15T16:02:48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53"/>
    <d v="2023-04-18T15:59:31"/>
    <n v="0"/>
    <m/>
    <m/>
    <n v="1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50"/>
    <d v="2023-04-18T15:59:31"/>
    <n v="5"/>
    <n v="5"/>
    <m/>
    <n v="2"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230"/>
    <d v="2023-04-18T15:59:31"/>
    <n v="0"/>
    <m/>
    <m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80"/>
    <d v="2023-04-18T15:59:31"/>
    <n v="0"/>
    <m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82"/>
    <d v="2023-04-18T15:59:31"/>
    <n v="22"/>
    <n v="22"/>
    <m/>
    <n v="2"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20"/>
    <d v="2023-04-18T15:59:31"/>
    <n v="2889"/>
    <n v="2889"/>
    <m/>
    <n v="19"/>
    <n v="28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21"/>
    <d v="2023-04-18T15:59:31"/>
    <n v="0"/>
    <m/>
    <m/>
    <n v="1"/>
    <n v="40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83"/>
    <d v="2023-04-18T15:59:31"/>
    <n v="0"/>
    <m/>
    <m/>
    <n v="0"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23"/>
    <d v="2023-04-18T15:59:31"/>
    <n v="0"/>
    <m/>
    <m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44"/>
    <d v="2023-04-18T15:59:31"/>
    <n v="49"/>
    <n v="4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0"/>
    <d v="2023-04-18T15:59:31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3"/>
    <d v="2023-04-18T15:59:31"/>
    <n v="72"/>
    <n v="72"/>
    <m/>
    <n v="0"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81"/>
    <d v="2023-04-18T15:59:31"/>
    <n v="10"/>
    <n v="10"/>
    <m/>
    <n v="0"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201"/>
    <d v="2023-04-18T15:59:31"/>
    <n v="41"/>
    <n v="41"/>
    <m/>
    <n v="0"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116"/>
    <d v="2023-04-18T15:59:31"/>
    <n v="1376"/>
    <n v="137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5"/>
    <d v="2023-04-18T15:59:31"/>
    <n v="452"/>
    <n v="45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5"/>
    <x v="2"/>
    <x v="154"/>
    <x v="6"/>
    <d v="2023-04-18T15:59:31"/>
    <n v="149"/>
    <n v="14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61"/>
    <d v="2023-04-18T16:03:07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62"/>
    <d v="2023-04-18T16:03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63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64"/>
    <d v="2023-04-18T16:03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102"/>
    <d v="2023-04-18T16:03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71"/>
    <d v="2023-04-18T16:03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73"/>
    <x v="2"/>
    <x v="155"/>
    <x v="13"/>
    <d v="2023-04-18T16:03:07"/>
    <n v="26"/>
    <m/>
    <n v="26"/>
    <m/>
    <n v="26"/>
    <n v="2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13"/>
    <d v="2023-05-15T16:03:05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127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16"/>
    <d v="2023-05-15T16:03:05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150"/>
    <d v="2023-05-15T16:03:0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149"/>
    <d v="2023-05-15T16:03:0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23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43"/>
    <d v="2023-05-15T16:03:05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3"/>
    <d v="2023-05-15T16:03:05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55"/>
    <d v="2023-04-18T16:05:03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56"/>
    <d v="2023-04-18T16:05:03"/>
    <n v="0"/>
    <m/>
    <m/>
    <n v="3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94"/>
    <d v="2023-04-18T16:05:0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57"/>
    <d v="2023-04-18T16:05:0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31"/>
    <d v="2023-04-18T12:38:28"/>
    <n v="0"/>
    <m/>
    <m/>
    <n v="2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4"/>
    <d v="2023-04-18T12:38:28"/>
    <n v="0"/>
    <m/>
    <m/>
    <n v="2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32"/>
    <d v="2023-04-18T12:38:2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6"/>
    <d v="2023-04-18T12:38:28"/>
    <n v="0"/>
    <m/>
    <m/>
    <n v="6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34"/>
    <d v="2023-04-18T12:38:28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35"/>
    <d v="2023-04-18T12:38:28"/>
    <n v="0"/>
    <m/>
    <m/>
    <n v="5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91"/>
    <d v="2023-04-18T12:38:2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37"/>
    <d v="2023-04-18T12:38:2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38"/>
    <d v="2023-04-18T12:38:28"/>
    <n v="0"/>
    <m/>
    <m/>
    <n v="1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52"/>
    <d v="2023-04-18T12:38:28"/>
    <n v="0"/>
    <m/>
    <m/>
    <n v="1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54"/>
    <d v="2023-04-18T12:38:28"/>
    <n v="0"/>
    <m/>
    <m/>
    <n v="5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31"/>
    <d v="2023-04-18T12:38:28"/>
    <n v="0"/>
    <m/>
    <m/>
    <n v="5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92"/>
    <d v="2023-04-18T12:38:28"/>
    <n v="0"/>
    <m/>
    <m/>
    <n v="4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55"/>
    <d v="2023-04-18T12:38:28"/>
    <n v="0"/>
    <m/>
    <m/>
    <n v="9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94"/>
    <d v="2023-04-18T12:38:28"/>
    <n v="0"/>
    <m/>
    <m/>
    <n v="1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58"/>
    <d v="2023-04-18T12:38:28"/>
    <n v="0"/>
    <m/>
    <m/>
    <n v="6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59"/>
    <d v="2023-04-18T12:38:28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95"/>
    <d v="2023-04-18T12:38:2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7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60"/>
    <d v="2023-04-18T12:38:28"/>
    <n v="0"/>
    <m/>
    <m/>
    <n v="4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98"/>
    <d v="2023-04-18T12:38:28"/>
    <n v="0"/>
    <m/>
    <m/>
    <n v="5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61"/>
    <d v="2023-04-18T12:38:28"/>
    <n v="0"/>
    <m/>
    <m/>
    <n v="4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60"/>
    <d v="2023-04-18T12:40:28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98"/>
    <d v="2023-04-18T12:40:28"/>
    <n v="0"/>
    <m/>
    <m/>
    <n v="4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61"/>
    <d v="2023-04-18T12:40:28"/>
    <n v="0"/>
    <m/>
    <m/>
    <n v="3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92"/>
    <d v="2023-04-18T16:05:0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58"/>
    <d v="2023-04-18T16:05:03"/>
    <n v="0"/>
    <m/>
    <m/>
    <n v="5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59"/>
    <d v="2023-04-18T16:05:03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95"/>
    <d v="2023-04-18T16:05:03"/>
    <n v="0"/>
    <m/>
    <m/>
    <n v="2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8"/>
    <d v="2023-04-18T16:05:0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60"/>
    <d v="2023-04-18T16:05:03"/>
    <n v="0"/>
    <m/>
    <m/>
    <n v="2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97"/>
    <d v="2023-04-18T16:05:03"/>
    <n v="0"/>
    <m/>
    <m/>
    <n v="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98"/>
    <d v="2023-04-18T16:05:03"/>
    <n v="0"/>
    <m/>
    <m/>
    <n v="1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61"/>
    <d v="2023-04-18T16:05:03"/>
    <n v="0"/>
    <m/>
    <m/>
    <n v="3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62"/>
    <d v="2023-04-18T16:05:03"/>
    <n v="0"/>
    <m/>
    <m/>
    <n v="2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63"/>
    <d v="2023-04-18T16:05:03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64"/>
    <d v="2023-04-18T16:05:03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42"/>
    <d v="2023-04-18T16:05:03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32"/>
    <d v="2023-04-18T16:05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01"/>
    <d v="2023-04-18T16:05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02"/>
    <d v="2023-04-18T16:05:03"/>
    <n v="0"/>
    <m/>
    <m/>
    <n v="1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71"/>
    <d v="2023-04-18T16:05:03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03"/>
    <d v="2023-04-18T16:05:0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72"/>
    <d v="2023-04-18T16:05:0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73"/>
    <d v="2023-04-18T16:05:03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38"/>
    <d v="2023-04-18T16:05:03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75"/>
    <d v="2023-04-18T16:05:0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06"/>
    <d v="2023-04-18T16:05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76"/>
    <d v="2023-04-18T16:05:03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07"/>
    <d v="2023-04-18T16:05:0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62"/>
    <d v="2023-04-18T12:40:28"/>
    <n v="0"/>
    <m/>
    <m/>
    <n v="1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64"/>
    <d v="2023-04-18T12:40:2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42"/>
    <d v="2023-04-18T12:40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32"/>
    <d v="2023-04-18T12:40:2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02"/>
    <d v="2023-04-18T12:40:28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265"/>
    <d v="2023-04-18T12:40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71"/>
    <d v="2023-04-18T12:40:28"/>
    <n v="0"/>
    <m/>
    <m/>
    <n v="1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04"/>
    <d v="2023-04-18T12:40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37"/>
    <d v="2023-04-18T12:40:2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72"/>
    <d v="2023-04-18T12:40:28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74"/>
    <d v="2023-04-18T12:40:28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67"/>
    <d v="2023-04-18T12:40:28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73"/>
    <d v="2023-04-18T12:40:28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77"/>
    <d v="2023-04-18T12:40:28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3"/>
    <d v="2023-04-18T12:40:28"/>
    <n v="140"/>
    <m/>
    <n v="140"/>
    <m/>
    <n v="1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5"/>
    <d v="2023-04-18T12:40:28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6"/>
    <d v="2023-04-18T12:40:28"/>
    <n v="292"/>
    <m/>
    <n v="292"/>
    <m/>
    <n v="2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8"/>
    <d v="2023-04-18T12:40:28"/>
    <n v="105"/>
    <m/>
    <n v="105"/>
    <m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1"/>
    <d v="2023-04-18T12:30:48"/>
    <n v="841"/>
    <m/>
    <n v="8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38"/>
    <d v="2023-04-18T12:30:48"/>
    <n v="589"/>
    <m/>
    <n v="5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52"/>
    <d v="2023-04-18T12:30:4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54"/>
    <d v="2023-04-18T12:30:48"/>
    <n v="76"/>
    <m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2"/>
    <d v="2023-04-18T12:30:48"/>
    <n v="843"/>
    <m/>
    <n v="8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3"/>
    <d v="2023-04-18T12:30:4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55"/>
    <d v="2023-04-18T12:30:48"/>
    <n v="630"/>
    <m/>
    <n v="6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40"/>
    <d v="2023-04-18T16:05:03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08"/>
    <d v="2023-04-18T16:05:03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43"/>
    <d v="2023-04-18T16:05:03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09"/>
    <d v="2023-04-18T16:05:03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42"/>
    <d v="2023-04-18T16:05:03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3"/>
    <d v="2023-04-18T16:05:03"/>
    <n v="74"/>
    <m/>
    <n v="74"/>
    <m/>
    <n v="74"/>
    <n v="7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34"/>
    <d v="2023-04-18T16:05:0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35"/>
    <d v="2023-04-18T16:05:0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5"/>
    <d v="2023-04-18T16:05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17"/>
    <d v="2023-04-18T16:05:03"/>
    <n v="8"/>
    <m/>
    <n v="8"/>
    <n v="8"/>
    <m/>
    <n v="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04"/>
    <d v="2023-04-18T16:05:03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40"/>
    <d v="2023-04-18T16:05:03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06"/>
    <d v="2023-04-18T16:05:03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6"/>
    <d v="2023-04-18T16:05:03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9"/>
    <d v="2023-04-18T16:05:03"/>
    <n v="241"/>
    <m/>
    <n v="241"/>
    <m/>
    <n v="2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0"/>
    <d v="2023-04-18T16:05:03"/>
    <n v="308"/>
    <m/>
    <n v="308"/>
    <m/>
    <n v="3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3"/>
    <d v="2023-04-18T16:05:03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43"/>
    <d v="2023-04-18T16:05:03"/>
    <n v="79"/>
    <m/>
    <n v="79"/>
    <m/>
    <n v="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44"/>
    <d v="2023-04-18T16:05:03"/>
    <n v="680"/>
    <m/>
    <n v="6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0"/>
    <d v="2023-04-18T16:05:03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"/>
    <d v="2023-04-18T16:05:0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"/>
    <d v="2023-04-18T16:05:0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3"/>
    <d v="2023-04-18T16:05:03"/>
    <n v="79"/>
    <m/>
    <n v="79"/>
    <m/>
    <n v="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17"/>
    <d v="2023-04-18T16:05:03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56"/>
    <d v="2023-04-18T12:30:48"/>
    <n v="997"/>
    <m/>
    <n v="9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4"/>
    <d v="2023-04-18T12:30:4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3"/>
    <d v="2023-04-18T15:17:1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6"/>
    <d v="2023-04-18T15:17:10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125"/>
    <d v="2023-04-18T15:17:1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9"/>
    <d v="2023-04-18T15:17:10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31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24"/>
    <d v="2023-04-18T15:17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34"/>
    <d v="2023-04-18T15:17:2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35"/>
    <d v="2023-04-18T15:17:2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91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3"/>
    <d v="2023-05-15T16:30:29"/>
    <n v="436"/>
    <n v="436"/>
    <m/>
    <m/>
    <n v="4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81"/>
    <d v="2023-05-15T16:30:29"/>
    <n v="52"/>
    <n v="52"/>
    <m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01"/>
    <d v="2023-05-15T16:30:29"/>
    <n v="231"/>
    <n v="231"/>
    <m/>
    <m/>
    <n v="2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16"/>
    <d v="2023-05-15T16:30:29"/>
    <n v="928"/>
    <n v="92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82"/>
    <d v="2023-05-15T16:30:2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5"/>
    <d v="2023-05-15T16:30:29"/>
    <n v="66"/>
    <n v="6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6"/>
    <d v="2023-05-15T16:30:29"/>
    <n v="334"/>
    <n v="33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83"/>
    <d v="2023-05-15T16:30:2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25"/>
    <d v="2023-05-15T16:30:29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31"/>
    <d v="2023-05-15T16:30:29"/>
    <n v="42"/>
    <n v="4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84"/>
    <d v="2023-05-15T16:30:29"/>
    <n v="34"/>
    <n v="3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84"/>
    <d v="2023-05-15T16:30:29"/>
    <n v="34"/>
    <n v="6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9"/>
    <d v="2023-05-15T16:30:29"/>
    <n v="59"/>
    <n v="5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19"/>
    <d v="2023-04-18T16:05:03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23"/>
    <d v="2023-04-18T16:05:03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5"/>
    <d v="2023-04-18T16:05:03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6"/>
    <d v="2023-04-18T16:05:03"/>
    <n v="74"/>
    <n v="0"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7"/>
    <d v="2023-04-18T16:05:0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84"/>
    <d v="2023-04-18T16:05:03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85"/>
    <d v="2023-04-18T16:05:03"/>
    <n v="11"/>
    <n v="1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8"/>
    <d v="2023-04-18T16:05:03"/>
    <n v="79"/>
    <n v="0"/>
    <n v="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9"/>
    <d v="2023-04-18T16:05:03"/>
    <n v="113"/>
    <n v="0"/>
    <n v="1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0"/>
    <d v="2023-04-18T16:05:03"/>
    <n v="241"/>
    <n v="0"/>
    <n v="2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2"/>
    <d v="2023-04-18T16:05:03"/>
    <n v="54"/>
    <n v="12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9"/>
    <d v="2023-04-18T16:05:3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52"/>
    <d v="2023-04-18T16:06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24"/>
    <d v="2023-04-18T16:06:10"/>
    <n v="0"/>
    <m/>
    <m/>
    <n v="1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34"/>
    <d v="2023-04-18T16:06:10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88"/>
    <d v="2023-04-18T16:06:1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35"/>
    <d v="2023-04-18T16:06:1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50"/>
    <d v="2023-04-18T16:06:10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51"/>
    <d v="2023-04-18T16:06:1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36"/>
    <d v="2023-04-18T16:06:1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38"/>
    <d v="2023-04-18T16:06:10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54"/>
    <d v="2023-04-18T16:06:1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92"/>
    <d v="2023-04-18T16:06:10"/>
    <n v="0"/>
    <m/>
    <m/>
    <n v="1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55"/>
    <d v="2023-04-18T16:06:10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56"/>
    <d v="2023-04-18T16:06:10"/>
    <n v="0"/>
    <m/>
    <m/>
    <n v="1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0"/>
    <d v="2023-05-15T16:30:29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28"/>
    <d v="2023-05-15T16:30:29"/>
    <n v="2306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44"/>
    <d v="2023-05-15T16:30:29"/>
    <n v="402"/>
    <n v="205"/>
    <n v="122"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16"/>
    <d v="2023-05-15T16:30:47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153"/>
    <d v="2023-05-15T16:30:47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179"/>
    <d v="2023-05-15T16:30:47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82"/>
    <d v="2023-05-15T16:30:47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20"/>
    <d v="2023-05-15T16:30:47"/>
    <n v="484"/>
    <n v="484"/>
    <m/>
    <m/>
    <n v="4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21"/>
    <d v="2023-05-15T16:30:47"/>
    <n v="69"/>
    <n v="69"/>
    <m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83"/>
    <d v="2023-05-15T16:30:47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23"/>
    <d v="2023-05-15T16:30:47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3"/>
    <d v="2023-05-15T16:30:47"/>
    <n v="778"/>
    <n v="778"/>
    <m/>
    <m/>
    <n v="7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9"/>
    <d v="2023-05-15T16:30:47"/>
    <n v="27"/>
    <n v="2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105"/>
    <x v="4"/>
    <x v="92"/>
    <x v="128"/>
    <d v="2023-05-15T16:30:47"/>
    <n v="929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13"/>
    <d v="2023-05-15T16:31:11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78"/>
    <d v="2023-05-15T16:31:11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16"/>
    <d v="2023-05-15T16:31:11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19"/>
    <d v="2023-05-15T16:31:11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20"/>
    <d v="2023-05-15T16:31:11"/>
    <n v="58"/>
    <m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43"/>
    <d v="2023-05-15T16:31:11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44"/>
    <d v="2023-05-15T16:31:11"/>
    <n v="195"/>
    <m/>
    <n v="1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82"/>
    <d v="2023-05-15T16:29:12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20"/>
    <d v="2023-05-15T16:29:12"/>
    <n v="1058"/>
    <n v="1058"/>
    <m/>
    <m/>
    <n v="10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21"/>
    <d v="2023-05-15T16:29:12"/>
    <n v="739"/>
    <n v="739"/>
    <m/>
    <m/>
    <n v="7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58"/>
    <d v="2023-04-18T16:06:10"/>
    <n v="0"/>
    <m/>
    <m/>
    <n v="1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59"/>
    <d v="2023-04-18T16:06:1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95"/>
    <d v="2023-04-18T16:06:10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60"/>
    <d v="2023-04-18T16:06:10"/>
    <n v="0"/>
    <m/>
    <m/>
    <n v="1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59"/>
    <d v="2023-04-18T16:06:1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61"/>
    <d v="2023-04-18T16:06:10"/>
    <n v="0"/>
    <m/>
    <m/>
    <n v="1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62"/>
    <d v="2023-04-18T16:06:10"/>
    <n v="0"/>
    <m/>
    <m/>
    <n v="1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63"/>
    <d v="2023-04-18T16:06:1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64"/>
    <d v="2023-04-18T16:06:1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68"/>
    <d v="2023-04-18T16:06:1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02"/>
    <d v="2023-04-18T16:06:10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97"/>
    <d v="2023-05-15T17:03:40"/>
    <n v="0"/>
    <m/>
    <m/>
    <n v="1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98"/>
    <d v="2023-05-15T17:03:40"/>
    <n v="0"/>
    <m/>
    <m/>
    <n v="4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30"/>
    <d v="2023-05-15T17:07:36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31"/>
    <d v="2023-05-15T17:07:36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4"/>
    <d v="2023-05-15T17:07:36"/>
    <n v="0"/>
    <m/>
    <m/>
    <n v="3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32"/>
    <d v="2023-05-15T17:07:36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34"/>
    <d v="2023-05-15T17:07:36"/>
    <n v="0"/>
    <m/>
    <m/>
    <n v="1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88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35"/>
    <d v="2023-05-15T17:07:36"/>
    <n v="0"/>
    <m/>
    <m/>
    <n v="4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90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36"/>
    <d v="2023-05-15T17:07:36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91"/>
    <d v="2023-05-15T17:07:36"/>
    <n v="0"/>
    <m/>
    <m/>
    <n v="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37"/>
    <d v="2023-05-15T17:07:36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38"/>
    <d v="2023-05-15T17:07:36"/>
    <n v="0"/>
    <m/>
    <m/>
    <n v="2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83"/>
    <d v="2023-05-15T16:29:12"/>
    <n v="46"/>
    <n v="46"/>
    <m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22"/>
    <d v="2023-05-15T16:29:1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23"/>
    <d v="2023-05-15T16:29:12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44"/>
    <d v="2023-05-15T16:29:12"/>
    <n v="215"/>
    <n v="2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3"/>
    <d v="2023-05-15T16:29:12"/>
    <n v="1532"/>
    <n v="1532"/>
    <m/>
    <m/>
    <n v="15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81"/>
    <d v="2023-05-15T16:29:12"/>
    <n v="58"/>
    <n v="58"/>
    <m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201"/>
    <d v="2023-05-15T16:29:12"/>
    <n v="386"/>
    <n v="386"/>
    <m/>
    <m/>
    <n v="3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16"/>
    <d v="2023-05-15T16:29:12"/>
    <n v="661"/>
    <n v="66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82"/>
    <d v="2023-05-15T16:29:12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5"/>
    <d v="2023-05-15T16:29:12"/>
    <n v="206"/>
    <n v="20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6"/>
    <d v="2023-05-15T16:29:12"/>
    <n v="444"/>
    <n v="44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83"/>
    <d v="2023-05-15T16:29:12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25"/>
    <d v="2023-05-15T16:29:12"/>
    <n v="13"/>
    <n v="1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231"/>
    <d v="2023-05-15T16:29:12"/>
    <n v="106"/>
    <n v="10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84"/>
    <d v="2023-05-15T16:29:12"/>
    <n v="42"/>
    <n v="4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84"/>
    <d v="2023-05-15T16:29:12"/>
    <n v="42"/>
    <n v="3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9"/>
    <d v="2023-05-15T16:29:12"/>
    <n v="59"/>
    <n v="5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0"/>
    <d v="2023-05-15T16:29:12"/>
    <n v="23"/>
    <n v="2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28"/>
    <d v="2023-05-15T16:29:12"/>
    <n v="4363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44"/>
    <d v="2023-05-15T16:29:12"/>
    <n v="693"/>
    <n v="342"/>
    <n v="267"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97"/>
    <d v="2023-05-15T16:29:31"/>
    <n v="176"/>
    <n v="17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200"/>
    <d v="2023-05-15T16:29:3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75"/>
    <d v="2023-05-15T16:29:3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3"/>
    <d v="2023-05-15T16:29:31"/>
    <n v="203"/>
    <n v="203"/>
    <m/>
    <m/>
    <n v="20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52"/>
    <d v="2023-05-15T17:07:36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53"/>
    <d v="2023-05-15T17:07:3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54"/>
    <d v="2023-05-15T17:07:36"/>
    <n v="0"/>
    <m/>
    <m/>
    <n v="3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31"/>
    <d v="2023-05-15T17:07:36"/>
    <n v="0"/>
    <m/>
    <m/>
    <n v="3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92"/>
    <d v="2023-05-15T17:07:36"/>
    <n v="0"/>
    <m/>
    <m/>
    <n v="3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91"/>
    <d v="2023-05-15T17:07:3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42"/>
    <d v="2023-05-15T17:07:3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32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02"/>
    <d v="2023-05-15T17:07:36"/>
    <n v="0"/>
    <m/>
    <m/>
    <n v="1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71"/>
    <d v="2023-05-15T17:07:36"/>
    <n v="0"/>
    <m/>
    <m/>
    <n v="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03"/>
    <d v="2023-05-15T17:07:3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04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72"/>
    <d v="2023-05-15T17:07:36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73"/>
    <d v="2023-05-15T17:07:36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38"/>
    <d v="2023-05-15T17:07:3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75"/>
    <d v="2023-05-15T17:07:3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06"/>
    <d v="2023-05-15T17:07:3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07"/>
    <d v="2023-05-15T17:07:36"/>
    <n v="30"/>
    <n v="3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08"/>
    <d v="2023-05-15T17:07:36"/>
    <n v="41"/>
    <n v="4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41"/>
    <d v="2023-05-15T17:07:3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3"/>
    <d v="2023-05-15T17:07:36"/>
    <n v="230"/>
    <m/>
    <n v="230"/>
    <m/>
    <n v="2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26"/>
    <d v="2023-05-15T17:07:36"/>
    <n v="343"/>
    <m/>
    <n v="343"/>
    <m/>
    <n v="3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34"/>
    <d v="2023-05-15T17:07:36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35"/>
    <d v="2023-05-15T17:07:36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47"/>
    <d v="2023-05-15T17:07:36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79"/>
    <d v="2023-05-15T16:29:31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77"/>
    <d v="2023-05-15T16:29:3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4"/>
    <d v="2023-05-15T16:29:31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80"/>
    <d v="2023-05-15T16:29:31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27"/>
    <d v="2023-05-15T16:29:31"/>
    <n v="29"/>
    <n v="29"/>
    <m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6"/>
    <d v="2023-05-15T16:29:31"/>
    <n v="73"/>
    <n v="73"/>
    <m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9"/>
    <d v="2023-05-15T16:29:31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53"/>
    <d v="2023-05-15T16:29:3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82"/>
    <d v="2023-05-15T16:29:31"/>
    <n v="34"/>
    <n v="34"/>
    <m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20"/>
    <d v="2023-05-15T16:29:31"/>
    <n v="1245"/>
    <n v="1245"/>
    <m/>
    <m/>
    <n v="12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21"/>
    <d v="2023-05-15T16:29:31"/>
    <n v="858"/>
    <n v="858"/>
    <m/>
    <m/>
    <n v="8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83"/>
    <d v="2023-05-15T16:29:31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23"/>
    <d v="2023-05-15T16:29:31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3"/>
    <d v="2023-05-15T16:29:31"/>
    <n v="272"/>
    <n v="272"/>
    <m/>
    <m/>
    <n v="20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81"/>
    <d v="2023-05-15T16:29:31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201"/>
    <d v="2023-05-15T16:29:31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46"/>
    <d v="2023-05-15T16:29:31"/>
    <n v="176"/>
    <n v="17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202"/>
    <d v="2023-05-15T16:29:31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82"/>
    <d v="2023-05-15T16:29:3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5"/>
    <d v="2023-05-15T16:29:31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6"/>
    <d v="2023-05-15T16:29:31"/>
    <n v="203"/>
    <n v="20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83"/>
    <d v="2023-05-15T16:29:3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25"/>
    <d v="2023-05-15T16:29:31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84"/>
    <d v="2023-05-15T16:29:31"/>
    <n v="38"/>
    <n v="3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78"/>
    <d v="2023-05-15T17:07:3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5"/>
    <d v="2023-05-15T17:07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39"/>
    <d v="2023-04-18T16:06:59"/>
    <n v="11"/>
    <n v="1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07"/>
    <d v="2023-04-18T16:06:59"/>
    <n v="57"/>
    <n v="53"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0"/>
    <d v="2023-04-18T16:06:59"/>
    <n v="17"/>
    <n v="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1"/>
    <d v="2023-04-18T16:06:59"/>
    <n v="13"/>
    <n v="1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30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30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61"/>
    <d v="2023-05-15T17:03:40"/>
    <n v="0"/>
    <m/>
    <m/>
    <n v="2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62"/>
    <d v="2023-05-15T17:03:4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31"/>
    <d v="2023-04-18T16:05:39"/>
    <n v="0"/>
    <m/>
    <m/>
    <n v="1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4"/>
    <d v="2023-04-18T16:05:39"/>
    <n v="0"/>
    <m/>
    <m/>
    <n v="3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32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66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34"/>
    <d v="2023-04-18T16:05:39"/>
    <n v="0"/>
    <m/>
    <m/>
    <n v="1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35"/>
    <d v="2023-04-18T16:05:39"/>
    <n v="0"/>
    <m/>
    <m/>
    <n v="3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50"/>
    <d v="2023-04-18T16:05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90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36"/>
    <d v="2023-04-18T16:05:3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91"/>
    <d v="2023-04-18T16:05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37"/>
    <d v="2023-04-18T16:05:3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38"/>
    <d v="2023-04-18T16:05:39"/>
    <n v="0"/>
    <m/>
    <m/>
    <n v="2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52"/>
    <d v="2023-04-18T16:05:3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53"/>
    <d v="2023-04-18T16:05:3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54"/>
    <d v="2023-04-18T16:05:39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84"/>
    <d v="2023-05-15T16:29:31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9"/>
    <d v="2023-05-15T16:29:31"/>
    <n v="73"/>
    <n v="7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0"/>
    <d v="2023-05-15T16:29:31"/>
    <n v="26"/>
    <n v="2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29"/>
    <d v="2023-05-15T16:29:31"/>
    <n v="10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144"/>
    <d v="2023-05-15T16:29:31"/>
    <n v="8"/>
    <n v="0"/>
    <n v="7"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2"/>
    <x v="0"/>
    <x v="65"/>
    <x v="86"/>
    <d v="2023-05-15T16:29:31"/>
    <n v="369"/>
    <n v="25"/>
    <n v="300"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13"/>
    <d v="2023-05-15T16:29:50"/>
    <n v="58"/>
    <n v="58"/>
    <m/>
    <m/>
    <n v="58"/>
    <n v="5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126"/>
    <d v="2023-05-15T16:29:50"/>
    <n v="20"/>
    <n v="20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79"/>
    <d v="2023-05-15T16:29:50"/>
    <n v="32"/>
    <n v="32"/>
    <m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14"/>
    <d v="2023-05-15T16:29:50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16"/>
    <d v="2023-05-15T16:29:50"/>
    <n v="52"/>
    <n v="5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18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19"/>
    <d v="2023-05-15T16:29:50"/>
    <n v="11"/>
    <n v="1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153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150"/>
    <d v="2023-05-15T16:29:50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82"/>
    <d v="2023-05-15T16:29:50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20"/>
    <d v="2023-05-15T16:29:50"/>
    <n v="510"/>
    <n v="5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21"/>
    <d v="2023-05-15T16:29:50"/>
    <n v="55"/>
    <n v="5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83"/>
    <d v="2023-05-15T16:29:50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23"/>
    <d v="2023-05-15T16:29:50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5"/>
    <d v="2023-05-15T16:29:50"/>
    <n v="32"/>
    <n v="3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6"/>
    <d v="2023-05-15T16:29:50"/>
    <n v="78"/>
    <n v="7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125"/>
    <d v="2023-05-15T16:29:50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9"/>
    <d v="2023-05-15T16:29:50"/>
    <n v="52"/>
    <n v="5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47"/>
    <d v="2023-05-15T16:29:50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3"/>
    <x v="2"/>
    <x v="152"/>
    <x v="10"/>
    <d v="2023-05-15T16:29:50"/>
    <n v="11"/>
    <n v="1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267"/>
    <d v="2023-05-15T16:30:11"/>
    <n v="11"/>
    <n v="1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13"/>
    <d v="2023-05-15T16:30:11"/>
    <n v="30"/>
    <n v="30"/>
    <m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127"/>
    <d v="2023-05-15T16:30:11"/>
    <n v="13"/>
    <n v="1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81"/>
    <d v="2023-05-15T16:30:11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16"/>
    <d v="2023-05-15T16:30:11"/>
    <n v="38"/>
    <n v="3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19"/>
    <d v="2023-05-15T16:30:11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82"/>
    <d v="2023-05-15T16:30:11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20"/>
    <d v="2023-05-15T16:30:11"/>
    <n v="416"/>
    <n v="4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21"/>
    <d v="2023-05-15T16:30:11"/>
    <n v="78"/>
    <n v="7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83"/>
    <d v="2023-05-15T16:30:11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23"/>
    <d v="2023-05-15T16:30:11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3"/>
    <d v="2023-05-15T16:30:11"/>
    <n v="132"/>
    <n v="132"/>
    <m/>
    <m/>
    <n v="1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46"/>
    <d v="2023-05-15T16:30:11"/>
    <n v="11"/>
    <n v="1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6"/>
    <d v="2023-05-15T16:30:11"/>
    <n v="30"/>
    <n v="3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84"/>
    <d v="2023-05-15T16:30:11"/>
    <n v="16"/>
    <n v="1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200"/>
    <d v="2023-04-18T15:28:0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79"/>
    <d v="2023-04-18T15:28:0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178"/>
    <d v="2023-04-18T15:28:0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80"/>
    <d v="2023-04-18T15:28:0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16"/>
    <d v="2023-04-18T15:28:06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20"/>
    <d v="2023-04-18T15:28:06"/>
    <n v="99"/>
    <m/>
    <n v="99"/>
    <m/>
    <n v="9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21"/>
    <d v="2023-04-18T15:28:0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44"/>
    <d v="2023-04-18T15:28:06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202"/>
    <d v="2023-04-18T15:28:0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5"/>
    <d v="2023-04-18T15:28:0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38"/>
    <d v="2023-04-19T17:20:03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52"/>
    <d v="2023-04-19T17:20:0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54"/>
    <d v="2023-04-19T17:20:03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131"/>
    <d v="2023-04-19T17:20:03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97"/>
    <d v="2023-04-19T15:03:37"/>
    <n v="0"/>
    <m/>
    <m/>
    <n v="1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98"/>
    <d v="2023-04-19T15:03:37"/>
    <n v="0"/>
    <m/>
    <m/>
    <n v="5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61"/>
    <d v="2023-04-19T15:03:37"/>
    <n v="0"/>
    <m/>
    <m/>
    <n v="3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62"/>
    <d v="2023-04-19T15:03:37"/>
    <n v="0"/>
    <m/>
    <m/>
    <n v="1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63"/>
    <d v="2023-04-19T15:03:37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64"/>
    <d v="2023-04-19T15:03:3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42"/>
    <d v="2023-04-19T15:03:3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02"/>
    <d v="2023-04-19T15:03:37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71"/>
    <d v="2023-04-19T15:03:37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03"/>
    <d v="2023-04-19T15:03:3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04"/>
    <d v="2023-04-19T15:03:3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35"/>
    <d v="2023-04-19T15:03:3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72"/>
    <d v="2023-04-19T15:03:3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73"/>
    <d v="2023-04-19T15:03:37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38"/>
    <d v="2023-04-19T15:03:3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75"/>
    <d v="2023-04-19T15:03:3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06"/>
    <d v="2023-04-19T15:03:3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39"/>
    <d v="2023-04-19T15:03:37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08"/>
    <d v="2023-04-19T15:03:37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42"/>
    <d v="2023-04-19T15:03:3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3"/>
    <d v="2023-04-19T15:03:37"/>
    <n v="280"/>
    <m/>
    <n v="280"/>
    <m/>
    <n v="280"/>
    <n v="28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34"/>
    <d v="2023-04-19T15:03:37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35"/>
    <d v="2023-04-19T15:03:3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5"/>
    <d v="2023-04-19T15:03:37"/>
    <n v="7"/>
    <n v="0"/>
    <n v="7"/>
    <n v="0"/>
    <n v="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6"/>
    <d v="2023-04-19T15:03:37"/>
    <n v="448"/>
    <m/>
    <n v="448"/>
    <m/>
    <n v="4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8"/>
    <d v="2023-04-19T15:03:37"/>
    <n v="145"/>
    <m/>
    <n v="145"/>
    <m/>
    <n v="1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46"/>
    <d v="2023-04-19T15:03:37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9"/>
    <d v="2023-04-19T15:03:37"/>
    <n v="296"/>
    <m/>
    <n v="296"/>
    <m/>
    <n v="2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82"/>
    <d v="2023-04-19T15:03:3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0"/>
    <d v="2023-04-19T15:03:37"/>
    <n v="547"/>
    <m/>
    <n v="547"/>
    <m/>
    <n v="5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1"/>
    <d v="2023-04-19T15:03:37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2"/>
    <d v="2023-04-19T15:03:3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3"/>
    <d v="2023-04-19T15:03:37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43"/>
    <d v="2023-04-19T15:03:37"/>
    <n v="130"/>
    <m/>
    <n v="130"/>
    <m/>
    <n v="1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44"/>
    <d v="2023-04-19T15:03:37"/>
    <n v="770"/>
    <m/>
    <n v="7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0"/>
    <d v="2023-04-19T15:03:37"/>
    <n v="200"/>
    <m/>
    <n v="2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"/>
    <d v="2023-04-19T15:03:37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"/>
    <d v="2023-04-19T15:03:37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3"/>
    <d v="2023-04-19T15:03:37"/>
    <n v="153"/>
    <m/>
    <n v="153"/>
    <m/>
    <n v="1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19"/>
    <d v="2023-04-19T15:03:37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22"/>
    <d v="2023-04-19T15:03:37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5"/>
    <d v="2023-04-19T15:03:37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6"/>
    <d v="2023-04-19T15:03:37"/>
    <n v="280"/>
    <n v="0"/>
    <n v="2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7"/>
    <d v="2023-04-19T15:03:3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8"/>
    <d v="2023-04-19T15:03:37"/>
    <n v="130"/>
    <n v="0"/>
    <n v="1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9"/>
    <d v="2023-04-19T15:03:37"/>
    <n v="448"/>
    <n v="0"/>
    <n v="4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47"/>
    <d v="2023-04-19T15:03:37"/>
    <n v="145"/>
    <n v="0"/>
    <n v="1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0"/>
    <d v="2023-04-19T15:03:37"/>
    <n v="296"/>
    <n v="0"/>
    <n v="29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47"/>
    <d v="2023-04-19T15:03:37"/>
    <n v="48"/>
    <n v="0"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92"/>
    <d v="2023-04-19T17:20:03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55"/>
    <d v="2023-04-19T17:20:0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237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94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192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58"/>
    <d v="2023-04-19T17:20:03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59"/>
    <d v="2023-04-19T17:20:0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95"/>
    <d v="2023-04-19T17:20:03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28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60"/>
    <d v="2023-04-19T17:20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97"/>
    <d v="2023-04-19T17:20:0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98"/>
    <d v="2023-04-19T17:20:03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61"/>
    <d v="2023-04-19T17:20:03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62"/>
    <d v="2023-04-19T17:20:0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63"/>
    <d v="2023-04-19T17:20:0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64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42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102"/>
    <d v="2023-04-19T17:20:0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71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103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72"/>
    <d v="2023-04-19T17:20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73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238"/>
    <d v="2023-04-19T17:20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239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75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2"/>
    <d v="2023-04-19T15:03:37"/>
    <n v="76"/>
    <n v="10"/>
    <n v="6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9"/>
    <d v="2023-04-19T15:03:53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31"/>
    <d v="2023-04-19T15:03:53"/>
    <n v="0"/>
    <m/>
    <m/>
    <n v="4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4"/>
    <d v="2023-04-19T15:03:53"/>
    <n v="0"/>
    <m/>
    <m/>
    <n v="6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32"/>
    <d v="2023-04-19T15:03:53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34"/>
    <d v="2023-04-19T15:03:53"/>
    <n v="0"/>
    <m/>
    <m/>
    <n v="3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88"/>
    <d v="2023-04-19T15:03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35"/>
    <d v="2023-04-19T15:03:53"/>
    <n v="0"/>
    <m/>
    <m/>
    <n v="5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90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36"/>
    <d v="2023-04-19T15:03:5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37"/>
    <d v="2023-04-19T15:03:53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38"/>
    <d v="2023-04-19T15:03:53"/>
    <n v="0"/>
    <m/>
    <m/>
    <n v="4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52"/>
    <d v="2023-04-19T15:03:53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53"/>
    <d v="2023-04-19T15:03:53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54"/>
    <d v="2023-04-19T15:03:53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92"/>
    <d v="2023-04-19T15:03:53"/>
    <n v="0"/>
    <m/>
    <m/>
    <n v="5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91"/>
    <d v="2023-04-19T15:03:5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42"/>
    <d v="2023-04-19T15:03:5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36"/>
    <d v="2023-04-19T15:03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55"/>
    <d v="2023-04-19T15:03:53"/>
    <n v="0"/>
    <m/>
    <m/>
    <n v="4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56"/>
    <d v="2023-04-19T15:03:53"/>
    <n v="0"/>
    <m/>
    <m/>
    <n v="6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37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94"/>
    <d v="2023-04-19T15:03:53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92"/>
    <d v="2023-04-19T15:03:5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58"/>
    <d v="2023-04-19T15:03:53"/>
    <n v="0"/>
    <m/>
    <m/>
    <n v="7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13"/>
    <d v="2023-04-19T17:20:03"/>
    <n v="28"/>
    <m/>
    <n v="28"/>
    <m/>
    <n v="28"/>
    <n v="2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15"/>
    <d v="2023-04-19T17:20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16"/>
    <d v="2023-04-19T17:20:0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20"/>
    <d v="2023-04-19T17:20:03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44"/>
    <d v="2023-04-19T17:20:03"/>
    <n v="103"/>
    <m/>
    <n v="10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0"/>
    <d v="2023-04-19T17:20:0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1"/>
    <d v="2023-04-19T17:20:0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2"/>
    <d v="2023-04-19T17:20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3"/>
    <d v="2023-04-19T17:20:03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6"/>
    <d v="2023-04-19T17:20:03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7"/>
    <d v="2023-04-19T17:20:0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9"/>
    <d v="2023-04-19T17:20:0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9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30"/>
    <d v="2023-04-19T17:20:35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30"/>
    <d v="2023-04-19T17:20:35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31"/>
    <d v="2023-04-19T17:20:35"/>
    <n v="0"/>
    <m/>
    <m/>
    <n v="1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4"/>
    <d v="2023-04-19T17:20:35"/>
    <n v="0"/>
    <m/>
    <m/>
    <n v="3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32"/>
    <d v="2023-04-19T17:20:35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6"/>
    <d v="2023-04-19T17:20:35"/>
    <n v="0"/>
    <m/>
    <m/>
    <n v="2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34"/>
    <d v="2023-04-19T17:20:35"/>
    <n v="0"/>
    <m/>
    <m/>
    <n v="2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35"/>
    <d v="2023-04-19T17:20:35"/>
    <n v="0"/>
    <m/>
    <m/>
    <n v="4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36"/>
    <d v="2023-04-19T17:20:35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37"/>
    <d v="2023-04-19T17:20:3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38"/>
    <d v="2023-04-19T17:20:35"/>
    <n v="0"/>
    <m/>
    <m/>
    <n v="2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59"/>
    <d v="2023-04-19T15:03:53"/>
    <n v="0"/>
    <m/>
    <m/>
    <n v="1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95"/>
    <d v="2023-04-19T15:03:53"/>
    <n v="0"/>
    <m/>
    <m/>
    <n v="3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8"/>
    <d v="2023-04-19T15:03:53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60"/>
    <d v="2023-04-19T15:03:53"/>
    <n v="0"/>
    <m/>
    <m/>
    <n v="1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97"/>
    <d v="2023-04-19T15:03:53"/>
    <n v="0"/>
    <m/>
    <m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61"/>
    <d v="2023-04-19T15:03:53"/>
    <n v="0"/>
    <m/>
    <m/>
    <n v="5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62"/>
    <d v="2023-04-19T15:03:53"/>
    <n v="0"/>
    <m/>
    <m/>
    <n v="3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63"/>
    <d v="2023-04-19T15:03:53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64"/>
    <d v="2023-04-19T15:03:53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40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42"/>
    <d v="2023-04-19T15:03:53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32"/>
    <d v="2023-04-19T15:03:5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02"/>
    <d v="2023-04-19T15:03:53"/>
    <n v="0"/>
    <m/>
    <m/>
    <n v="1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71"/>
    <d v="2023-04-19T15:03:53"/>
    <n v="0"/>
    <m/>
    <m/>
    <n v="2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03"/>
    <d v="2023-04-19T15:03:5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04"/>
    <d v="2023-04-19T15:03:5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35"/>
    <d v="2023-04-19T15:03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72"/>
    <d v="2023-04-19T15:03:53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38"/>
    <d v="2023-04-19T15:03:53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39"/>
    <d v="2023-04-19T15:03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75"/>
    <d v="2023-04-19T15:03:5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06"/>
    <d v="2023-04-19T15:03:5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07"/>
    <d v="2023-04-19T15:03:53"/>
    <n v="65"/>
    <n v="6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40"/>
    <d v="2023-04-19T15:03:53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08"/>
    <d v="2023-04-19T15:03:53"/>
    <n v="31"/>
    <n v="3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77"/>
    <d v="2023-04-19T15:03:5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41"/>
    <d v="2023-04-19T15:03:5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42"/>
    <d v="2023-04-19T15:03:53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10"/>
    <d v="2023-04-19T15:03:53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3"/>
    <d v="2023-04-19T15:03:53"/>
    <n v="292"/>
    <m/>
    <n v="292"/>
    <m/>
    <n v="2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78"/>
    <d v="2023-04-19T15:03:53"/>
    <n v="248"/>
    <m/>
    <n v="248"/>
    <m/>
    <n v="2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34"/>
    <d v="2023-04-19T15:03:5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35"/>
    <d v="2023-04-19T15:03:53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68"/>
    <d v="2023-04-19T15:03:53"/>
    <m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69"/>
    <d v="2023-04-19T15:03:53"/>
    <m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70"/>
    <d v="2023-04-19T15:03:53"/>
    <m/>
    <m/>
    <n v="59"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78"/>
    <d v="2023-04-19T15:03:5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5"/>
    <d v="2023-04-19T15:03:53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6"/>
    <d v="2023-04-19T15:03:53"/>
    <n v="375"/>
    <m/>
    <n v="375"/>
    <m/>
    <n v="3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7"/>
    <d v="2023-04-19T15:03:53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8"/>
    <d v="2023-04-19T15:03:53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46"/>
    <d v="2023-04-19T15:03:5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9"/>
    <d v="2023-04-19T15:03:53"/>
    <n v="74"/>
    <m/>
    <n v="74"/>
    <m/>
    <n v="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49"/>
    <d v="2023-04-19T15:03:53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0"/>
    <d v="2023-04-19T15:03:53"/>
    <n v="1313"/>
    <m/>
    <n v="1313"/>
    <m/>
    <n v="13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43"/>
    <d v="2023-04-19T15:03:53"/>
    <n v="126"/>
    <m/>
    <n v="126"/>
    <m/>
    <n v="1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44"/>
    <d v="2023-04-19T15:03:53"/>
    <n v="1361"/>
    <m/>
    <n v="13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0"/>
    <d v="2023-04-19T15:03:53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45"/>
    <d v="2023-04-19T15:03:5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52"/>
    <d v="2023-04-19T17:20:35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53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54"/>
    <d v="2023-04-19T17:20:35"/>
    <n v="0"/>
    <m/>
    <m/>
    <n v="1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31"/>
    <d v="2023-04-19T17:20:35"/>
    <n v="0"/>
    <m/>
    <m/>
    <n v="1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92"/>
    <d v="2023-04-19T17:20:35"/>
    <n v="0"/>
    <m/>
    <m/>
    <n v="3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91"/>
    <d v="2023-04-19T17:20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42"/>
    <d v="2023-04-19T17:20:3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36"/>
    <d v="2023-04-19T17:20:35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55"/>
    <d v="2023-04-19T17:20:35"/>
    <n v="0"/>
    <m/>
    <m/>
    <n v="2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56"/>
    <d v="2023-04-19T17:20:35"/>
    <n v="0"/>
    <m/>
    <m/>
    <n v="2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94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92"/>
    <d v="2023-04-19T17:20:3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58"/>
    <d v="2023-04-19T17:20:35"/>
    <n v="0"/>
    <m/>
    <m/>
    <n v="3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59"/>
    <d v="2023-04-19T17:20:35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95"/>
    <d v="2023-04-19T17:20:35"/>
    <n v="0"/>
    <m/>
    <m/>
    <n v="1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8"/>
    <d v="2023-04-19T17:20:3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60"/>
    <d v="2023-04-19T17:20:35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97"/>
    <d v="2023-04-19T17:20:35"/>
    <n v="0"/>
    <m/>
    <m/>
    <n v="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98"/>
    <d v="2023-04-19T17:20:35"/>
    <n v="0"/>
    <m/>
    <m/>
    <n v="1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61"/>
    <d v="2023-04-19T17:20:35"/>
    <n v="0"/>
    <m/>
    <m/>
    <n v="3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62"/>
    <d v="2023-04-19T17:20:35"/>
    <n v="0"/>
    <m/>
    <m/>
    <n v="1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63"/>
    <d v="2023-04-19T17:20:35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64"/>
    <d v="2023-04-19T17:20:3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42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32"/>
    <d v="2023-04-19T17:20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"/>
    <d v="2023-04-19T15:03:53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2"/>
    <d v="2023-04-19T15:03:53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3"/>
    <d v="2023-04-19T15:03:53"/>
    <n v="132"/>
    <m/>
    <n v="132"/>
    <m/>
    <n v="1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11"/>
    <d v="2023-04-19T15:03:53"/>
    <n v="31"/>
    <n v="31"/>
    <m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16"/>
    <d v="2023-04-19T15:03:53"/>
    <n v="96"/>
    <n v="9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20"/>
    <d v="2023-04-19T15:03:5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5"/>
    <d v="2023-04-19T15:03:53"/>
    <n v="50"/>
    <n v="0"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24"/>
    <d v="2023-04-19T15:03:53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6"/>
    <d v="2023-04-19T15:03:53"/>
    <n v="540"/>
    <n v="0"/>
    <n v="5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25"/>
    <d v="2023-04-19T15:03:5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7"/>
    <d v="2023-04-19T15:03:53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8"/>
    <d v="2023-04-19T15:03:53"/>
    <n v="126"/>
    <n v="0"/>
    <n v="1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9"/>
    <d v="2023-04-19T15:03:53"/>
    <n v="375"/>
    <n v="0"/>
    <n v="3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47"/>
    <d v="2023-04-19T15:03:53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0"/>
    <d v="2023-04-19T15:03:53"/>
    <n v="74"/>
    <n v="0"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58"/>
    <d v="2023-04-19T15:03:53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47"/>
    <d v="2023-04-19T15:03:5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1"/>
    <d v="2023-04-19T15:03:53"/>
    <n v="16"/>
    <n v="1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5"/>
    <x v="2"/>
    <x v="5"/>
    <x v="12"/>
    <d v="2023-04-19T15:03:53"/>
    <n v="23"/>
    <n v="5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31"/>
    <d v="2023-04-20T17:10:29"/>
    <n v="0"/>
    <m/>
    <m/>
    <n v="1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24"/>
    <d v="2023-04-20T17:10:29"/>
    <n v="0"/>
    <m/>
    <m/>
    <n v="2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2"/>
    <d v="2023-04-19T17:29:18"/>
    <n v="29"/>
    <n v="5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187"/>
    <d v="2023-04-19T17:29:36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31"/>
    <d v="2023-05-15T17:04:04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24"/>
    <d v="2023-05-15T17:04:04"/>
    <n v="0"/>
    <m/>
    <m/>
    <n v="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32"/>
    <d v="2023-05-15T17:04:0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16"/>
    <d v="2023-04-19T17:29:36"/>
    <n v="45"/>
    <m/>
    <n v="45"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18"/>
    <d v="2023-04-19T17:29:36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153"/>
    <d v="2023-04-19T17:29:3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150"/>
    <d v="2023-04-19T17:29:3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82"/>
    <d v="2023-04-19T17:29:3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20"/>
    <d v="2023-04-19T17:29:36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21"/>
    <d v="2023-04-19T17:29:3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43"/>
    <d v="2023-04-19T17:29:36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145"/>
    <d v="2023-04-19T17:29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3"/>
    <d v="2023-04-19T17:29:3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4"/>
    <d v="2023-04-19T17:29:3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8"/>
    <d v="2023-04-19T17:29:36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9"/>
    <d v="2023-04-19T17:29:36"/>
    <n v="45"/>
    <n v="0"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7"/>
    <x v="0"/>
    <x v="61"/>
    <x v="47"/>
    <d v="2023-04-19T17:29:36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34"/>
    <d v="2023-05-15T17:04:04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35"/>
    <d v="2023-05-15T17:04:04"/>
    <n v="0"/>
    <m/>
    <m/>
    <n v="1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35"/>
    <d v="2023-05-15T17:08:15"/>
    <n v="0"/>
    <n v="0"/>
    <m/>
    <n v="3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90"/>
    <d v="2023-05-15T17:08:15"/>
    <n v="0"/>
    <n v="0"/>
    <m/>
    <n v="2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37"/>
    <d v="2023-05-15T17:08:15"/>
    <n v="0"/>
    <n v="0"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38"/>
    <d v="2023-05-15T17:08:15"/>
    <n v="0"/>
    <n v="0"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52"/>
    <d v="2023-05-15T17:08:15"/>
    <n v="0"/>
    <n v="0"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54"/>
    <d v="2023-05-15T17:08:15"/>
    <n v="0"/>
    <n v="0"/>
    <m/>
    <n v="4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31"/>
    <d v="2023-05-15T17:08:15"/>
    <n v="0"/>
    <n v="0"/>
    <m/>
    <n v="4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92"/>
    <d v="2023-05-15T17:08:15"/>
    <n v="0"/>
    <n v="0"/>
    <m/>
    <n v="3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55"/>
    <d v="2023-05-15T17:08:15"/>
    <n v="0"/>
    <n v="0"/>
    <m/>
    <n v="8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94"/>
    <d v="2023-05-15T17:08:15"/>
    <n v="0"/>
    <n v="0"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58"/>
    <d v="2023-05-15T17:08:15"/>
    <n v="0"/>
    <n v="0"/>
    <m/>
    <n v="3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59"/>
    <d v="2023-05-15T17:08:15"/>
    <n v="0"/>
    <n v="0"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27"/>
    <d v="2023-05-15T17:08:15"/>
    <n v="0"/>
    <n v="0"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28"/>
    <d v="2023-05-15T17:08:15"/>
    <n v="0"/>
    <n v="0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97"/>
    <d v="2023-05-15T17:08:15"/>
    <n v="0"/>
    <n v="0"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98"/>
    <d v="2023-05-15T17:08:15"/>
    <n v="0"/>
    <n v="0"/>
    <m/>
    <n v="4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61"/>
    <d v="2023-05-15T17:08:15"/>
    <n v="0"/>
    <n v="0"/>
    <m/>
    <n v="2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62"/>
    <d v="2023-05-15T17:08:15"/>
    <n v="0"/>
    <n v="0"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64"/>
    <d v="2023-05-15T17:08:15"/>
    <n v="0"/>
    <n v="0"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42"/>
    <d v="2023-05-15T17:08:15"/>
    <n v="0"/>
    <n v="0"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67"/>
    <d v="2023-05-15T17:08:15"/>
    <n v="0"/>
    <n v="0"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71"/>
    <d v="2023-05-15T17:08:15"/>
    <n v="0"/>
    <n v="0"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72"/>
    <d v="2023-05-15T17:08:15"/>
    <n v="0"/>
    <n v="0"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38"/>
    <d v="2023-05-15T17:08:15"/>
    <n v="0"/>
    <n v="0"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02"/>
    <d v="2023-04-19T17:20:35"/>
    <n v="0"/>
    <m/>
    <m/>
    <n v="1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50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36"/>
    <d v="2023-05-15T17:04:0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38"/>
    <d v="2023-05-15T17:04:04"/>
    <n v="0"/>
    <m/>
    <m/>
    <n v="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52"/>
    <d v="2023-05-15T17:04:04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54"/>
    <d v="2023-05-15T17:04:04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31"/>
    <d v="2023-05-15T17:04:04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92"/>
    <d v="2023-05-15T17:04:04"/>
    <n v="0"/>
    <m/>
    <m/>
    <n v="1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71"/>
    <d v="2023-04-19T17:20:35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03"/>
    <d v="2023-04-19T17:20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72"/>
    <d v="2023-04-19T17:20:35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73"/>
    <d v="2023-04-19T17:20:3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38"/>
    <d v="2023-04-19T17:20:3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75"/>
    <d v="2023-04-19T17:20:3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39"/>
    <d v="2023-04-19T17:20:35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40"/>
    <d v="2023-04-19T17:20:35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08"/>
    <d v="2023-04-19T17:20:3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41"/>
    <d v="2023-04-19T17:20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43"/>
    <d v="2023-04-19T17:20:35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09"/>
    <d v="2023-04-19T17:20:35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42"/>
    <d v="2023-04-19T17:20:35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3"/>
    <d v="2023-04-19T17:20:35"/>
    <n v="75"/>
    <m/>
    <n v="75"/>
    <m/>
    <n v="75"/>
    <n v="7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34"/>
    <d v="2023-04-19T17:20:3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35"/>
    <d v="2023-04-19T17:20:35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04"/>
    <d v="2023-04-19T17:20:35"/>
    <n v="11"/>
    <m/>
    <n v="11"/>
    <n v="11"/>
    <m/>
    <n v="1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40"/>
    <d v="2023-04-19T17:20:35"/>
    <n v="5"/>
    <m/>
    <n v="5"/>
    <n v="5"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6"/>
    <d v="2023-04-19T17:20:35"/>
    <n v="161"/>
    <m/>
    <n v="161"/>
    <m/>
    <n v="1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9"/>
    <d v="2023-04-19T17:20:35"/>
    <n v="238"/>
    <m/>
    <n v="238"/>
    <m/>
    <n v="2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49"/>
    <d v="2023-04-19T17:20:35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0"/>
    <d v="2023-04-19T17:20:35"/>
    <n v="342"/>
    <m/>
    <n v="342"/>
    <m/>
    <n v="3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23"/>
    <d v="2023-04-19T17:20:3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55"/>
    <d v="2023-05-15T17:04:04"/>
    <n v="0"/>
    <m/>
    <m/>
    <n v="1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75"/>
    <d v="2023-05-15T17:08:15"/>
    <n v="0"/>
    <n v="0"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67"/>
    <d v="2023-05-15T17:08:15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73"/>
    <d v="2023-05-15T17:08:15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10"/>
    <d v="2023-05-15T17:08:15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3"/>
    <d v="2023-05-15T17:08:15"/>
    <n v="152"/>
    <m/>
    <n v="152"/>
    <m/>
    <n v="1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78"/>
    <d v="2023-05-15T17:08:15"/>
    <n v="152"/>
    <m/>
    <n v="152"/>
    <m/>
    <n v="1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6"/>
    <d v="2023-05-15T17:08:15"/>
    <n v="177"/>
    <n v="0"/>
    <n v="177"/>
    <n v="0"/>
    <n v="17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9"/>
    <d v="2023-05-15T17:08:15"/>
    <n v="101"/>
    <n v="0"/>
    <n v="101"/>
    <n v="0"/>
    <n v="10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20"/>
    <d v="2023-05-15T17:08:15"/>
    <n v="180"/>
    <n v="0"/>
    <n v="180"/>
    <n v="0"/>
    <n v="18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23"/>
    <d v="2023-05-15T17:08:15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43"/>
    <d v="2023-05-15T17:08:15"/>
    <n v="222"/>
    <n v="0"/>
    <n v="222"/>
    <n v="0"/>
    <n v="22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"/>
    <d v="2023-05-15T17:08:15"/>
    <n v="9"/>
    <n v="0"/>
    <n v="9"/>
    <n v="0"/>
    <n v="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2"/>
    <d v="2023-05-15T17:08:15"/>
    <n v="8"/>
    <n v="0"/>
    <n v="8"/>
    <n v="0"/>
    <n v="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24"/>
    <d v="2023-05-15T17:08:15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6"/>
    <d v="2023-05-15T17:08:15"/>
    <n v="304"/>
    <n v="0"/>
    <n v="30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8"/>
    <d v="2023-05-15T17:08:15"/>
    <n v="222"/>
    <n v="0"/>
    <n v="2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9"/>
    <d v="2023-05-15T17:08:15"/>
    <n v="177"/>
    <n v="0"/>
    <n v="1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0"/>
    <d v="2023-05-15T17:08:15"/>
    <n v="101"/>
    <n v="0"/>
    <n v="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2"/>
    <d v="2023-05-15T17:08:15"/>
    <n v="33"/>
    <n v="2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30"/>
    <d v="2023-05-15T17:08:34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30"/>
    <d v="2023-05-15T17:08:34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31"/>
    <d v="2023-05-15T17:08:34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24"/>
    <d v="2023-05-15T17:08:34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32"/>
    <d v="2023-05-15T17:08:3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34"/>
    <d v="2023-05-15T17:08:34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35"/>
    <d v="2023-05-15T17:08:34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36"/>
    <d v="2023-05-15T17:08:3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37"/>
    <d v="2023-05-15T17:08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38"/>
    <d v="2023-05-15T17:08:34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52"/>
    <d v="2023-05-15T17:08:34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54"/>
    <d v="2023-05-15T17:08:34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31"/>
    <d v="2023-05-15T17:08:34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92"/>
    <d v="2023-05-15T17:08:34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55"/>
    <d v="2023-05-15T17:08:34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56"/>
    <d v="2023-05-15T17:08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94"/>
    <d v="2023-05-15T17:08:3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92"/>
    <d v="2023-05-15T17:08:3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59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95"/>
    <d v="2023-05-15T17:08:34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28"/>
    <d v="2023-05-15T17:08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9"/>
    <d v="2023-04-19T16:24:5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30"/>
    <d v="2023-04-19T16:24:57"/>
    <n v="0"/>
    <m/>
    <m/>
    <n v="2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30"/>
    <d v="2023-04-19T16:24:57"/>
    <n v="0"/>
    <m/>
    <m/>
    <n v="2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31"/>
    <d v="2023-04-19T16:24:57"/>
    <n v="0"/>
    <m/>
    <m/>
    <n v="2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4"/>
    <d v="2023-04-19T16:24:57"/>
    <n v="0"/>
    <m/>
    <m/>
    <n v="2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32"/>
    <d v="2023-04-19T16:24:5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66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88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34"/>
    <d v="2023-04-19T16:24:57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88"/>
    <d v="2023-04-19T16:24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35"/>
    <d v="2023-04-19T16:24:57"/>
    <n v="0"/>
    <m/>
    <m/>
    <n v="4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90"/>
    <d v="2023-04-19T16:24:5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36"/>
    <d v="2023-04-19T16:24:5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37"/>
    <d v="2023-04-19T16:24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38"/>
    <d v="2023-04-19T16:24:57"/>
    <n v="0"/>
    <m/>
    <m/>
    <n v="3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52"/>
    <d v="2023-04-19T16:24:57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53"/>
    <d v="2023-04-19T16:24:5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54"/>
    <d v="2023-04-19T16:24:57"/>
    <n v="0"/>
    <m/>
    <m/>
    <n v="1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31"/>
    <d v="2023-04-19T16:24:57"/>
    <n v="0"/>
    <m/>
    <m/>
    <n v="1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92"/>
    <d v="2023-04-19T16:24:57"/>
    <n v="0"/>
    <m/>
    <m/>
    <n v="4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91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42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36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55"/>
    <d v="2023-04-19T16:24:57"/>
    <n v="0"/>
    <m/>
    <m/>
    <n v="3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56"/>
    <d v="2023-04-19T16:24:57"/>
    <n v="0"/>
    <m/>
    <m/>
    <n v="3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37"/>
    <d v="2023-04-19T16:24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94"/>
    <d v="2023-04-19T16:24:57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57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92"/>
    <d v="2023-04-19T16:24:5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58"/>
    <d v="2023-04-19T16:24:57"/>
    <n v="0"/>
    <m/>
    <m/>
    <n v="5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59"/>
    <d v="2023-04-19T16:24:57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95"/>
    <d v="2023-04-19T16:24:57"/>
    <n v="0"/>
    <m/>
    <m/>
    <n v="2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8"/>
    <d v="2023-04-19T16:24:5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29"/>
    <d v="2023-04-20T14:10:11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30"/>
    <d v="2023-04-20T14:10:11"/>
    <n v="128"/>
    <m/>
    <n v="1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30"/>
    <d v="2023-04-20T14:10:11"/>
    <n v="128"/>
    <m/>
    <n v="1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31"/>
    <d v="2023-04-20T14:10:11"/>
    <n v="540"/>
    <m/>
    <n v="5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24"/>
    <d v="2023-04-20T14:10:11"/>
    <n v="851"/>
    <m/>
    <n v="8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32"/>
    <d v="2023-04-20T14:10:11"/>
    <n v="184"/>
    <m/>
    <n v="1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87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34"/>
    <d v="2023-04-20T14:10:11"/>
    <n v="592"/>
    <m/>
    <n v="5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88"/>
    <d v="2023-04-20T14:10:11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89"/>
    <d v="2023-04-20T14:10:11"/>
    <n v="83"/>
    <m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35"/>
    <d v="2023-04-20T14:10:11"/>
    <n v="975"/>
    <m/>
    <n v="9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0"/>
    <d v="2023-04-20T14:10:11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36"/>
    <d v="2023-04-20T14:10:11"/>
    <n v="65"/>
    <m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1"/>
    <d v="2023-04-20T14:10:11"/>
    <n v="851"/>
    <m/>
    <n v="8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38"/>
    <d v="2023-04-20T14:10:11"/>
    <n v="584"/>
    <m/>
    <n v="5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90"/>
    <d v="2023-04-20T14:10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52"/>
    <d v="2023-04-20T14:10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54"/>
    <d v="2023-04-20T14:10:11"/>
    <n v="52"/>
    <m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2"/>
    <d v="2023-04-20T14:10:11"/>
    <n v="852"/>
    <m/>
    <n v="8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3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55"/>
    <d v="2023-04-20T14:10:11"/>
    <n v="637"/>
    <m/>
    <n v="6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5"/>
    <d v="2023-05-15T15:31:50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6"/>
    <d v="2023-05-15T15:31:50"/>
    <n v="488"/>
    <m/>
    <n v="488"/>
    <m/>
    <n v="4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7"/>
    <d v="2023-05-15T15:31:50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8"/>
    <d v="2023-05-15T15:31:5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46"/>
    <d v="2023-05-15T15:31:50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92"/>
    <d v="2023-04-19T16:55:35"/>
    <n v="0"/>
    <m/>
    <m/>
    <n v="4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91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55"/>
    <d v="2023-04-19T16:55:35"/>
    <n v="0"/>
    <m/>
    <m/>
    <n v="3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56"/>
    <d v="2023-04-20T14:10:11"/>
    <n v="1031"/>
    <m/>
    <n v="10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4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58"/>
    <d v="2023-04-20T14:10:11"/>
    <n v="1112"/>
    <m/>
    <n v="11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59"/>
    <d v="2023-04-20T14:10:11"/>
    <n v="130"/>
    <m/>
    <n v="1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60"/>
    <d v="2023-04-19T16:24:57"/>
    <n v="0"/>
    <m/>
    <m/>
    <n v="1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97"/>
    <d v="2023-04-19T16:24:57"/>
    <n v="0"/>
    <m/>
    <m/>
    <n v="1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98"/>
    <d v="2023-04-19T16:24:57"/>
    <n v="0"/>
    <m/>
    <m/>
    <n v="1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61"/>
    <d v="2023-04-19T16:24:57"/>
    <n v="0"/>
    <m/>
    <m/>
    <n v="4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62"/>
    <d v="2023-04-19T16:24:57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63"/>
    <d v="2023-04-19T16:24:5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64"/>
    <d v="2023-04-19T16:24:57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42"/>
    <d v="2023-04-19T16:24:5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32"/>
    <d v="2023-04-19T16:24:5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02"/>
    <d v="2023-04-19T16:24:57"/>
    <n v="0"/>
    <m/>
    <m/>
    <n v="1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71"/>
    <d v="2023-04-19T16:24:57"/>
    <n v="0"/>
    <m/>
    <m/>
    <n v="1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130"/>
    <d v="2023-04-20T17:11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31"/>
    <d v="2023-04-20T17:11:0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24"/>
    <d v="2023-04-20T17:11:03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26"/>
    <d v="2023-04-20T17:11:0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197"/>
    <d v="2023-04-20T17:11:03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38"/>
    <d v="2023-04-20T17:11:03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92"/>
    <d v="2023-04-20T17:11:03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55"/>
    <d v="2023-04-20T17:11:03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56"/>
    <d v="2023-04-20T17:11:03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58"/>
    <d v="2023-04-20T17:11:03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59"/>
    <d v="2023-04-20T17:11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95"/>
    <d v="2023-04-20T17:11:03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60"/>
    <d v="2023-04-20T17:11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61"/>
    <d v="2023-04-20T17:11:0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5"/>
    <d v="2023-04-20T14:10:11"/>
    <n v="227"/>
    <m/>
    <n v="2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6"/>
    <d v="2023-04-20T14:10:11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28"/>
    <d v="2023-04-20T14:10:11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60"/>
    <d v="2023-04-20T14:10:11"/>
    <n v="387"/>
    <m/>
    <n v="3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7"/>
    <d v="2023-04-20T14:10:1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8"/>
    <d v="2023-04-20T14:10:11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61"/>
    <d v="2023-04-20T14:10:11"/>
    <n v="755"/>
    <m/>
    <n v="7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62"/>
    <d v="2023-04-20T14:10:11"/>
    <n v="351"/>
    <m/>
    <n v="3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9"/>
    <d v="2023-04-20T14:10:11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00"/>
    <d v="2023-04-20T14:10:11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63"/>
    <d v="2023-04-20T14:10:11"/>
    <n v="120"/>
    <m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64"/>
    <d v="2023-04-20T14:10:11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01"/>
    <d v="2023-04-20T14:10:11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02"/>
    <d v="2023-04-20T14:10:11"/>
    <n v="171"/>
    <m/>
    <n v="1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70"/>
    <d v="2023-04-20T14:10:11"/>
    <n v="140"/>
    <m/>
    <n v="1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03"/>
    <d v="2023-04-20T14:10:11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04"/>
    <d v="2023-04-20T14:10:1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72"/>
    <d v="2023-04-20T14:10:11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05"/>
    <d v="2023-04-20T14:10:1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75"/>
    <d v="2023-04-20T14:10:11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06"/>
    <d v="2023-04-20T14:10:11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08"/>
    <d v="2023-04-20T14:10:11"/>
    <n v="9"/>
    <m/>
    <n v="9"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77"/>
    <d v="2023-04-20T14:10:11"/>
    <n v="46"/>
    <n v="4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09"/>
    <d v="2023-04-20T14:10:11"/>
    <n v="17"/>
    <n v="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10"/>
    <d v="2023-04-20T14:10:11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43"/>
    <d v="2023-04-19T17:20:35"/>
    <n v="74"/>
    <m/>
    <n v="74"/>
    <m/>
    <n v="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44"/>
    <d v="2023-04-19T17:20:35"/>
    <n v="569"/>
    <m/>
    <n v="5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0"/>
    <d v="2023-04-19T17:20:35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"/>
    <d v="2023-04-19T17:20:3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3"/>
    <d v="2023-04-19T17:20:35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17"/>
    <d v="2023-04-19T17:20:35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19"/>
    <d v="2023-04-19T17:20:35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22"/>
    <d v="2023-04-19T17:20:35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23"/>
    <d v="2023-04-19T17:20:3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5"/>
    <d v="2023-04-19T17:20:35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6"/>
    <d v="2023-04-19T17:20:35"/>
    <n v="75"/>
    <n v="0"/>
    <n v="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84"/>
    <d v="2023-04-19T17:20:35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85"/>
    <d v="2023-04-19T17:20:35"/>
    <n v="16"/>
    <n v="2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8"/>
    <d v="2023-04-19T17:20:35"/>
    <n v="74"/>
    <n v="0"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9"/>
    <d v="2023-04-19T17:20:35"/>
    <n v="161"/>
    <n v="0"/>
    <n v="1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0"/>
    <d v="2023-04-19T17:20:35"/>
    <n v="238"/>
    <n v="0"/>
    <n v="2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4"/>
    <x v="2"/>
    <x v="129"/>
    <x v="12"/>
    <d v="2023-04-19T17:20:35"/>
    <n v="44"/>
    <n v="8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9"/>
    <d v="2023-04-19T17:21:0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30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30"/>
    <d v="2023-04-19T17:21:0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31"/>
    <d v="2023-04-19T17:21:02"/>
    <n v="0"/>
    <m/>
    <m/>
    <n v="2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4"/>
    <d v="2023-04-19T17:21:02"/>
    <n v="0"/>
    <m/>
    <m/>
    <n v="4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32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34"/>
    <d v="2023-04-19T17:21:02"/>
    <n v="0"/>
    <m/>
    <m/>
    <n v="2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63"/>
    <d v="2023-04-20T17:11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64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102"/>
    <d v="2023-04-20T17:11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72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140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232"/>
    <d v="2023-04-20T17:11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13"/>
    <d v="2023-04-20T17:11:0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78"/>
    <d v="2023-04-20T17:11:03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16"/>
    <d v="2023-04-20T17:11:03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18"/>
    <d v="2023-04-20T17:11:0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20"/>
    <d v="2023-04-20T17:11:03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21"/>
    <d v="2023-04-20T17:11:0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44"/>
    <d v="2023-04-20T17:11:03"/>
    <n v="54"/>
    <m/>
    <n v="54"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3"/>
    <d v="2023-04-20T17:11:03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6"/>
    <d v="2023-04-20T17:11:03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9"/>
    <d v="2023-04-20T17:11:03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5"/>
    <x v="7"/>
    <x v="101"/>
    <x v="47"/>
    <d v="2023-04-20T17:11:0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130"/>
    <d v="2023-04-20T17:11:2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24"/>
    <d v="2023-04-20T17:11:21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26"/>
    <d v="2023-04-20T17:11:21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197"/>
    <d v="2023-04-20T17:11:21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38"/>
    <d v="2023-04-20T17:11:2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92"/>
    <d v="2023-04-20T17:11:2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55"/>
    <d v="2023-04-20T17:11:21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56"/>
    <d v="2023-04-20T17:11:21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58"/>
    <d v="2023-04-20T17:11:2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95"/>
    <d v="2023-04-20T17:11:2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61"/>
    <d v="2023-04-20T17:11:2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102"/>
    <d v="2023-04-20T17:11:2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73"/>
    <d v="2023-04-20T17:11:2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78"/>
    <d v="2023-04-20T17:11:21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16"/>
    <d v="2023-04-20T17:11:2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82"/>
    <d v="2023-04-20T17:11:2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20"/>
    <d v="2023-04-20T17:11:21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34"/>
    <d v="2023-04-20T17:10:29"/>
    <n v="0"/>
    <m/>
    <m/>
    <n v="1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56"/>
    <d v="2023-05-15T17:04:04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50"/>
    <d v="2023-04-20T17:10:29"/>
    <n v="0"/>
    <m/>
    <m/>
    <n v="2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51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38"/>
    <d v="2023-04-20T17:10:2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54"/>
    <d v="2023-04-20T17:10:2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92"/>
    <d v="2023-04-20T17:10:29"/>
    <n v="0"/>
    <m/>
    <m/>
    <n v="1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55"/>
    <d v="2023-04-20T17:10:29"/>
    <n v="0"/>
    <m/>
    <m/>
    <n v="1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94"/>
    <d v="2023-05-15T17:04:0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92"/>
    <d v="2023-05-15T17:04:04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03"/>
    <d v="2023-04-19T16:24:5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72"/>
    <d v="2023-04-19T16:24:57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58"/>
    <d v="2023-05-15T17:04:04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59"/>
    <d v="2023-05-15T17:04:0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95"/>
    <d v="2023-05-15T17:04:04"/>
    <n v="0"/>
    <m/>
    <m/>
    <n v="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28"/>
    <d v="2023-05-15T17:04:0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60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97"/>
    <d v="2023-05-15T17:04:04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73"/>
    <d v="2023-04-19T16:24:57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38"/>
    <d v="2023-04-19T16:24:5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75"/>
    <d v="2023-04-19T16:24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39"/>
    <d v="2023-04-19T16:24:57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40"/>
    <d v="2023-04-19T16:24:57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08"/>
    <d v="2023-04-19T16:24:5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41"/>
    <d v="2023-04-19T16:24:57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3"/>
    <d v="2023-04-19T16:24:57"/>
    <n v="63"/>
    <n v="0"/>
    <n v="63"/>
    <m/>
    <n v="63"/>
    <n v="6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26"/>
    <d v="2023-04-19T16:24:57"/>
    <n v="61"/>
    <m/>
    <n v="61"/>
    <m/>
    <n v="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78"/>
    <d v="2023-04-19T16:24:57"/>
    <n v="61"/>
    <m/>
    <n v="61"/>
    <m/>
    <n v="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77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78"/>
    <d v="2023-04-19T16:24:5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17"/>
    <d v="2023-04-19T16:24:57"/>
    <n v="3"/>
    <m/>
    <n v="3"/>
    <n v="3"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04"/>
    <d v="2023-04-19T16:24:57"/>
    <n v="3"/>
    <m/>
    <n v="3"/>
    <n v="3"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40"/>
    <d v="2023-04-19T16:24:57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07"/>
    <d v="2023-04-19T16:24:57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41"/>
    <d v="2023-04-19T16:24:57"/>
    <n v="4"/>
    <m/>
    <n v="4"/>
    <n v="4"/>
    <m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11"/>
    <d v="2023-04-19T16:24:57"/>
    <n v="6"/>
    <m/>
    <n v="6"/>
    <n v="6"/>
    <m/>
    <n v="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06"/>
    <d v="2023-04-19T16:24:57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6"/>
    <d v="2023-04-19T16:24:57"/>
    <n v="188"/>
    <m/>
    <n v="188"/>
    <m/>
    <n v="1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9"/>
    <d v="2023-04-19T16:24:57"/>
    <n v="521"/>
    <m/>
    <n v="521"/>
    <m/>
    <n v="5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53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3"/>
    <d v="2023-04-20T14:10:11"/>
    <n v="172"/>
    <m/>
    <n v="172"/>
    <m/>
    <n v="1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78"/>
    <d v="2023-04-20T14:10:11"/>
    <n v="140"/>
    <m/>
    <n v="140"/>
    <m/>
    <n v="1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4"/>
    <d v="2023-04-20T14:10:1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5"/>
    <d v="2023-04-20T14:10:1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6"/>
    <d v="2023-04-20T14:10:11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8"/>
    <d v="2023-04-20T14:10:11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9"/>
    <d v="2023-04-20T14:10:11"/>
    <n v="135"/>
    <m/>
    <n v="135"/>
    <m/>
    <n v="1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20"/>
    <d v="2023-04-20T14:10:11"/>
    <n v="80"/>
    <m/>
    <n v="80"/>
    <m/>
    <n v="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83"/>
    <d v="2023-04-18T15:49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44"/>
    <d v="2023-04-18T15:49:16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0"/>
    <d v="2023-04-18T15:49:1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3"/>
    <d v="2023-04-18T15:49:16"/>
    <n v="50"/>
    <m/>
    <n v="50"/>
    <m/>
    <n v="5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46"/>
    <d v="2023-04-18T15:49:1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6"/>
    <d v="2023-04-18T15:49:16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7"/>
    <d v="2023-04-18T15:49:1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9"/>
    <d v="2023-04-18T15:49:16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12"/>
    <d v="2023-04-18T15:49:16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0"/>
    <x v="6"/>
    <x v="42"/>
    <x v="44"/>
    <d v="2023-04-18T15:49:41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0"/>
    <x v="6"/>
    <x v="42"/>
    <x v="12"/>
    <d v="2023-04-18T15:49:4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13"/>
    <d v="2023-04-18T15:49:59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16"/>
    <d v="2023-04-18T15:49:59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153"/>
    <d v="2023-04-18T15:49:5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150"/>
    <d v="2023-04-18T15:49:5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21"/>
    <d v="2023-04-18T15:49:5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43"/>
    <d v="2023-04-18T15:49:5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3"/>
    <d v="2023-04-18T15:49:59"/>
    <n v="47"/>
    <m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6"/>
    <d v="2023-04-18T15:49:59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8"/>
    <d v="2023-04-18T15:49:5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9"/>
    <d v="2023-04-18T15:49:59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1"/>
    <x v="9"/>
    <x v="43"/>
    <x v="12"/>
    <d v="2023-04-18T15:49:59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31"/>
    <d v="2023-04-18T15:50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24"/>
    <d v="2023-04-18T15:50:3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23"/>
    <d v="2023-04-20T14:10:1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44"/>
    <d v="2023-04-20T14:10:11"/>
    <n v="423"/>
    <m/>
    <n v="4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0"/>
    <d v="2023-04-20T14:10:11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"/>
    <d v="2023-04-20T14:10:1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2"/>
    <d v="2023-04-20T14:10:1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3"/>
    <d v="2023-04-20T14:10:11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11"/>
    <d v="2023-04-20T14:10:11"/>
    <n v="9"/>
    <m/>
    <n v="9"/>
    <m/>
    <m/>
    <n v="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45"/>
    <d v="2023-04-20T14:10:11"/>
    <n v="2780"/>
    <n v="0"/>
    <n v="27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12"/>
    <d v="2023-04-20T14:10:11"/>
    <n v="5123"/>
    <n v="0"/>
    <n v="51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13"/>
    <d v="2023-04-20T14:10:11"/>
    <n v="1177"/>
    <n v="0"/>
    <n v="11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14"/>
    <d v="2023-04-20T14:10:11"/>
    <n v="150"/>
    <n v="0"/>
    <n v="1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15"/>
    <d v="2023-04-20T14:10:11"/>
    <n v="402"/>
    <n v="0"/>
    <n v="4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4"/>
    <d v="2023-04-20T14:10:11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46"/>
    <d v="2023-04-20T14:10:11"/>
    <n v="1693"/>
    <n v="0"/>
    <n v="16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16"/>
    <d v="2023-04-20T14:10:1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17"/>
    <d v="2023-04-20T14:10:11"/>
    <n v="17"/>
    <n v="1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50"/>
    <d v="2023-04-19T16:24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49"/>
    <d v="2023-04-19T16:24:5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82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0"/>
    <d v="2023-04-19T16:24:57"/>
    <n v="246"/>
    <m/>
    <n v="246"/>
    <m/>
    <n v="2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1"/>
    <d v="2023-04-19T16:24:57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83"/>
    <d v="2023-04-19T16:24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23"/>
    <d v="2023-04-19T16:24:5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43"/>
    <d v="2023-04-19T16:24:57"/>
    <n v="167"/>
    <m/>
    <n v="167"/>
    <m/>
    <n v="1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45"/>
    <d v="2023-04-19T16:24:57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3"/>
    <d v="2023-04-19T16:24:57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6"/>
    <d v="2023-04-19T16:24:57"/>
    <n v="185"/>
    <n v="0"/>
    <n v="18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83"/>
    <d v="2023-04-19T16:24:5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25"/>
    <d v="2023-04-19T16:24:5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84"/>
    <d v="2023-04-19T16:24:57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85"/>
    <d v="2023-04-19T16:24:57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8"/>
    <d v="2023-04-19T16:24:57"/>
    <n v="167"/>
    <n v="0"/>
    <n v="1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9"/>
    <d v="2023-04-19T16:24:57"/>
    <n v="188"/>
    <n v="0"/>
    <n v="1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3"/>
    <x v="2"/>
    <x v="113"/>
    <x v="10"/>
    <d v="2023-04-19T16:24:57"/>
    <n v="521"/>
    <n v="0"/>
    <n v="5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97"/>
    <d v="2023-05-15T17:08:34"/>
    <n v="0"/>
    <m/>
    <m/>
    <n v="1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98"/>
    <d v="2023-05-15T17:08:34"/>
    <n v="0"/>
    <m/>
    <m/>
    <n v="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61"/>
    <d v="2023-05-15T17:08:34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62"/>
    <d v="2023-05-15T17:08:3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63"/>
    <d v="2023-05-15T17:08:3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02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71"/>
    <d v="2023-05-15T17:08:3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07"/>
    <d v="2023-05-15T17:08:3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40"/>
    <d v="2023-05-15T17:08:34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08"/>
    <d v="2023-05-15T17:08:3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41"/>
    <d v="2023-05-15T17:08:34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42"/>
    <d v="2023-05-15T17:08:3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3"/>
    <d v="2023-05-15T17:08:34"/>
    <n v="105"/>
    <n v="23"/>
    <n v="82"/>
    <m/>
    <n v="105"/>
    <n v="10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80"/>
    <d v="2023-05-15T17:08:34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34"/>
    <d v="2023-04-18T15:50:3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35"/>
    <d v="2023-04-18T15:50:3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92"/>
    <d v="2023-04-18T15:50:3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55"/>
    <d v="2023-04-18T15:50:3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56"/>
    <d v="2023-04-18T15:50:31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58"/>
    <d v="2023-04-18T15:50:31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60"/>
    <d v="2023-04-18T15:50:3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61"/>
    <d v="2023-04-18T15:50:3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62"/>
    <d v="2023-04-18T15:50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102"/>
    <d v="2023-04-18T15:50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70"/>
    <d v="2023-04-18T15:50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16"/>
    <d v="2023-04-18T15:50:3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20"/>
    <d v="2023-04-18T15:50:3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44"/>
    <d v="2023-04-18T15:50:31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0"/>
    <d v="2023-04-18T15:50:3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3"/>
    <d v="2023-04-18T15:50:3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3"/>
    <x v="13"/>
    <x v="102"/>
    <x v="9"/>
    <d v="2023-04-18T15:50:3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6"/>
    <x v="6"/>
    <x v="127"/>
    <x v="12"/>
    <d v="2023-04-18T15:51:11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8"/>
    <x v="12"/>
    <x v="128"/>
    <x v="20"/>
    <d v="2023-04-18T15:51:3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130"/>
    <d v="2023-04-18T15:51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31"/>
    <d v="2023-04-18T15:51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24"/>
    <d v="2023-04-18T15:51:48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34"/>
    <d v="2023-04-18T15:51:4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50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38"/>
    <d v="2023-04-18T15:51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21"/>
    <d v="2023-04-18T13:22:31"/>
    <n v="8"/>
    <m/>
    <n v="8"/>
    <m/>
    <n v="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83"/>
    <d v="2023-04-18T13:22:31"/>
    <n v="1"/>
    <m/>
    <n v="1"/>
    <m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44"/>
    <d v="2023-04-18T13:22:31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0"/>
    <d v="2023-04-18T13:22:3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3"/>
    <d v="2023-04-18T13:22:31"/>
    <n v="23"/>
    <m/>
    <n v="23"/>
    <m/>
    <n v="2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6"/>
    <d v="2023-04-18T13:22:31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9"/>
    <d v="2023-04-18T13:22:31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10"/>
    <d v="2023-04-18T13:22:3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12"/>
    <d v="2023-04-18T13:22:3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0"/>
    <x v="6"/>
    <x v="42"/>
    <x v="12"/>
    <d v="2023-04-18T13:22:5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13"/>
    <d v="2023-04-18T13:23:30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16"/>
    <d v="2023-04-18T13:23:30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150"/>
    <d v="2023-04-18T13:23:3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149"/>
    <d v="2023-04-18T13:23:3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21"/>
    <d v="2023-04-18T13:23:3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23"/>
    <d v="2023-04-18T13:23:3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43"/>
    <d v="2023-04-18T13:23:3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3"/>
    <d v="2023-04-18T13:23:30"/>
    <n v="83"/>
    <m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6"/>
    <d v="2023-04-18T13:23:3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8"/>
    <d v="2023-04-18T13:23:3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9"/>
    <d v="2023-04-18T13:23:30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1"/>
    <x v="9"/>
    <x v="43"/>
    <x v="144"/>
    <d v="2023-04-18T13:23:30"/>
    <n v="15"/>
    <n v="1"/>
    <n v="9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24"/>
    <d v="2023-04-18T13:24:0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34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6"/>
    <d v="2023-05-15T17:08:34"/>
    <n v="274"/>
    <n v="198"/>
    <n v="76"/>
    <m/>
    <n v="2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9"/>
    <d v="2023-05-15T17:08:34"/>
    <n v="52"/>
    <n v="4"/>
    <n v="48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53"/>
    <d v="2023-05-15T17:08:34"/>
    <n v="2"/>
    <n v="2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82"/>
    <d v="2023-05-15T17:08:3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20"/>
    <d v="2023-05-15T17:08:34"/>
    <n v="380"/>
    <n v="147"/>
    <n v="233"/>
    <m/>
    <n v="3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21"/>
    <d v="2023-05-15T17:08:34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83"/>
    <d v="2023-05-15T17:08:34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23"/>
    <d v="2023-05-15T17:08:3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44"/>
    <d v="2023-05-15T17:08:34"/>
    <n v="0"/>
    <m/>
    <m/>
    <n v="1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0"/>
    <d v="2023-05-15T17:08:3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18"/>
    <d v="2023-04-20T14:10:1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98"/>
    <d v="2023-05-15T17:04:04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61"/>
    <d v="2023-05-15T17:04:04"/>
    <n v="0"/>
    <m/>
    <m/>
    <n v="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62"/>
    <d v="2023-05-15T17:04:0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00"/>
    <d v="2023-05-15T17:04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63"/>
    <d v="2023-05-15T17:04:0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64"/>
    <d v="2023-05-15T17:04:0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02"/>
    <d v="2023-05-15T17:04:0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19"/>
    <d v="2023-04-20T14:10:11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20"/>
    <d v="2023-04-20T14:10:1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21"/>
    <d v="2023-04-20T14:10:11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22"/>
    <d v="2023-04-20T14:10:1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23"/>
    <d v="2023-04-20T14:10:11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24"/>
    <d v="2023-04-20T14:10:11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54"/>
    <d v="2023-04-18T15:51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92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55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56"/>
    <d v="2023-04-18T15:51:48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58"/>
    <d v="2023-04-18T15:51:4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95"/>
    <d v="2023-04-18T15:51:4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60"/>
    <d v="2023-04-18T15:51:4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61"/>
    <d v="2023-04-18T15:51:4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62"/>
    <d v="2023-04-18T15:51:4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63"/>
    <d v="2023-04-18T15:51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102"/>
    <d v="2023-04-18T15:51:4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72"/>
    <d v="2023-04-18T15:51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13"/>
    <d v="2023-04-18T15:51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126"/>
    <d v="2023-04-18T15:51:4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16"/>
    <d v="2023-04-18T15:51:4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19"/>
    <d v="2023-04-18T15:51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20"/>
    <d v="2023-04-18T15:51:48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43"/>
    <d v="2023-04-18T15:51:48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44"/>
    <d v="2023-04-18T15:51:48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3"/>
    <d v="2023-04-18T15:51:48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6"/>
    <d v="2023-04-18T15:51:4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8"/>
    <d v="2023-04-18T15:51:48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9"/>
    <d v="2023-04-18T15:51:48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10"/>
    <d v="2023-04-18T15:51:4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9"/>
    <x v="10"/>
    <x v="45"/>
    <x v="12"/>
    <d v="2023-04-18T15:51:4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35"/>
    <d v="2023-04-18T13:24:0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92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55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56"/>
    <d v="2023-04-18T13:24:0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58"/>
    <d v="2023-04-18T13:24:0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60"/>
    <d v="2023-04-18T13:24:0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61"/>
    <d v="2023-04-18T13:24:0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62"/>
    <d v="2023-04-18T13:24:0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41"/>
    <d v="2023-04-18T13:24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102"/>
    <d v="2023-04-18T13:24:0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79"/>
    <d v="2023-04-18T13:24:0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16"/>
    <d v="2023-04-18T13:24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20"/>
    <d v="2023-04-18T13:24:0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44"/>
    <d v="2023-04-18T13:24:01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0"/>
    <d v="2023-04-18T13:24:0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5"/>
    <d v="2023-04-18T13:24:0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3"/>
    <x v="13"/>
    <x v="102"/>
    <x v="9"/>
    <d v="2023-04-18T13:24:0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5"/>
    <x v="6"/>
    <x v="44"/>
    <x v="12"/>
    <d v="2023-04-18T13:24:3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6"/>
    <x v="6"/>
    <x v="127"/>
    <x v="12"/>
    <d v="2023-04-18T13:24:55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29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130"/>
    <d v="2023-04-18T13:29:2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31"/>
    <d v="2023-04-18T13:29:2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24"/>
    <d v="2023-04-18T13:29:2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34"/>
    <d v="2023-04-18T13:29:2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84"/>
    <d v="2023-04-18T13:15:0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6"/>
    <d v="2023-04-20T14:10:11"/>
    <n v="312"/>
    <n v="0"/>
    <n v="3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25"/>
    <d v="2023-04-20T14:10:1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7"/>
    <d v="2023-04-20T14:10:1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9"/>
    <d v="2023-04-20T14:10:11"/>
    <n v="108"/>
    <n v="0"/>
    <n v="1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47"/>
    <d v="2023-04-20T14:10:11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0"/>
    <d v="2023-04-20T14:10:11"/>
    <n v="135"/>
    <n v="0"/>
    <n v="1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7"/>
    <x v="5"/>
    <x v="8"/>
    <x v="12"/>
    <d v="2023-04-20T14:10:11"/>
    <n v="50"/>
    <n v="6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13"/>
    <d v="2023-04-20T14:26:07"/>
    <n v="38"/>
    <m/>
    <n v="38"/>
    <m/>
    <n v="38"/>
    <n v="3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79"/>
    <d v="2023-04-20T14:26:07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18"/>
    <d v="2023-04-20T14:26:07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146"/>
    <d v="2023-04-20T14:26:07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19"/>
    <d v="2023-04-20T14:26:07"/>
    <n v="78"/>
    <n v="78"/>
    <m/>
    <m/>
    <n v="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149"/>
    <d v="2023-04-20T14:26:07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82"/>
    <d v="2023-04-20T14:26:07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20"/>
    <d v="2023-04-20T14:26:07"/>
    <n v="258"/>
    <n v="258"/>
    <m/>
    <m/>
    <n v="2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21"/>
    <d v="2023-04-20T14:26:07"/>
    <n v="59"/>
    <n v="59"/>
    <m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83"/>
    <d v="2023-04-20T14:26:07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23"/>
    <d v="2023-04-20T14:26:07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3"/>
    <d v="2023-04-20T14:26:07"/>
    <n v="34"/>
    <n v="34"/>
    <m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5"/>
    <d v="2023-04-20T14:26:07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6"/>
    <d v="2023-04-20T14:26:07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47"/>
    <d v="2023-04-20T14:26:07"/>
    <n v="14"/>
    <n v="1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10"/>
    <d v="2023-04-20T14:26:07"/>
    <n v="78"/>
    <n v="7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147"/>
    <d v="2023-04-20T14:26:07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130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30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31"/>
    <d v="2023-04-18T15:52:1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24"/>
    <d v="2023-04-18T15:52:1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32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34"/>
    <d v="2023-04-18T15:52:1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35"/>
    <d v="2023-04-18T15:52:12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36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38"/>
    <d v="2023-04-18T15:52:1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92"/>
    <d v="2023-04-18T15:52:12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55"/>
    <d v="2023-04-18T15:52:1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56"/>
    <d v="2023-04-18T15:52:12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58"/>
    <d v="2023-04-18T15:52:12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95"/>
    <d v="2023-04-18T15:52:12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28"/>
    <d v="2023-04-18T15:52:1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60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154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61"/>
    <d v="2023-04-18T15:52:1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62"/>
    <d v="2023-04-18T15:52:1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65"/>
    <d v="2023-04-18T15:52:1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102"/>
    <d v="2023-04-18T15:52:1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71"/>
    <d v="2023-04-18T15:52:1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107"/>
    <d v="2023-04-18T15:52:1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13"/>
    <d v="2023-04-18T15:52:1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80"/>
    <d v="2023-04-18T15:52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3"/>
    <x v="2"/>
    <x v="151"/>
    <x v="128"/>
    <d v="2023-04-20T14:26:07"/>
    <n v="136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71"/>
    <d v="2023-05-15T17:04:0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3"/>
    <d v="2023-05-15T17:08:34"/>
    <n v="62"/>
    <n v="23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11"/>
    <d v="2023-05-15T17:08:34"/>
    <n v="0"/>
    <m/>
    <m/>
    <m/>
    <m/>
    <n v="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6"/>
    <d v="2023-05-15T17:08:34"/>
    <n v="105"/>
    <n v="23"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84"/>
    <d v="2023-05-15T17:08:3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84"/>
    <d v="2023-05-15T17:08:3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9"/>
    <d v="2023-05-15T17:08:34"/>
    <n v="274"/>
    <n v="198"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0"/>
    <d v="2023-05-15T17:08:34"/>
    <n v="52"/>
    <n v="4"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1"/>
    <x v="2"/>
    <x v="112"/>
    <x v="128"/>
    <d v="2023-05-15T17:08:34"/>
    <n v="154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30"/>
    <d v="2023-05-15T17:08:5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30"/>
    <d v="2023-05-15T17:08:53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31"/>
    <d v="2023-05-15T17:08:53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24"/>
    <d v="2023-05-15T17:08:53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32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34"/>
    <d v="2023-05-15T17:08:53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35"/>
    <d v="2023-05-15T17:08:53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50"/>
    <d v="2023-05-15T17:08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88"/>
    <d v="2023-04-20T14:27:34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98"/>
    <d v="2023-04-20T14:27:34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39"/>
    <d v="2023-04-20T14:27:34"/>
    <n v="10"/>
    <n v="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07"/>
    <d v="2023-04-20T14:27:34"/>
    <n v="84"/>
    <n v="8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60"/>
    <d v="2023-04-20T14:27:34"/>
    <n v="13"/>
    <n v="1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07"/>
    <d v="2023-05-15T17:04:04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40"/>
    <d v="2023-05-15T17:04:04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85"/>
    <d v="2023-04-18T13:15:0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8"/>
    <d v="2023-04-18T13:15:02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9"/>
    <d v="2023-04-18T13:15:02"/>
    <n v="69"/>
    <n v="0"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144"/>
    <d v="2023-04-18T13:15:02"/>
    <n v="26"/>
    <n v="1"/>
    <n v="24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13"/>
    <d v="2023-04-18T13:15:19"/>
    <n v="58"/>
    <m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16"/>
    <d v="2023-04-18T13:15:19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150"/>
    <d v="2023-04-18T13:15:1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149"/>
    <d v="2023-04-18T13:15:1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23"/>
    <d v="2023-04-18T13:15:1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43"/>
    <d v="2023-04-18T13:15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3"/>
    <d v="2023-04-18T13:15:19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6"/>
    <d v="2023-04-18T13:15:19"/>
    <n v="58"/>
    <n v="0"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8"/>
    <d v="2023-04-18T13:15:1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9"/>
    <d v="2023-04-18T13:15:19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2"/>
    <x v="9"/>
    <x v="41"/>
    <x v="144"/>
    <d v="2023-04-18T13:15:1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3"/>
    <x v="1"/>
    <x v="125"/>
    <x v="126"/>
    <d v="2023-04-18T13:16:23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3"/>
    <x v="1"/>
    <x v="125"/>
    <x v="16"/>
    <d v="2023-04-18T13:16:23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3"/>
    <x v="1"/>
    <x v="125"/>
    <x v="20"/>
    <d v="2023-04-18T13:16:23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3"/>
    <x v="1"/>
    <x v="125"/>
    <x v="3"/>
    <d v="2023-04-18T13:16:2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3"/>
    <x v="1"/>
    <x v="125"/>
    <x v="6"/>
    <d v="2023-04-18T13:16:23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3"/>
    <x v="1"/>
    <x v="125"/>
    <x v="9"/>
    <d v="2023-04-18T13:16:23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7"/>
    <x v="1"/>
    <x v="150"/>
    <x v="126"/>
    <d v="2023-04-18T13:21:1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7"/>
    <x v="1"/>
    <x v="150"/>
    <x v="16"/>
    <d v="2023-04-18T13:21:1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7"/>
    <x v="1"/>
    <x v="150"/>
    <x v="17"/>
    <d v="2023-04-18T13:21:1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16"/>
    <d v="2023-04-18T15:52:12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17"/>
    <d v="2023-04-18T15:52:12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150"/>
    <d v="2023-04-18T15:52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82"/>
    <d v="2023-04-18T15:52:1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20"/>
    <d v="2023-04-18T15:52:12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21"/>
    <d v="2023-04-18T15:52:1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44"/>
    <d v="2023-04-18T15:52:12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3"/>
    <d v="2023-04-18T15:52:12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6"/>
    <d v="2023-04-18T15:52:1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84"/>
    <d v="2023-04-18T15:52:1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85"/>
    <d v="2023-04-18T15:52:1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9"/>
    <d v="2023-04-18T15:52:12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158"/>
    <d v="2023-04-18T15:52:12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1"/>
    <x v="11"/>
    <x v="46"/>
    <x v="12"/>
    <d v="2023-04-18T15:52:12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130"/>
    <d v="2023-04-18T15:53:12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30"/>
    <d v="2023-04-18T15:53:12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31"/>
    <d v="2023-04-18T15:53:12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24"/>
    <d v="2023-04-18T15:53:1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26"/>
    <d v="2023-04-18T15:53:12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34"/>
    <d v="2023-04-18T15:53:12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35"/>
    <d v="2023-04-18T15:53:12"/>
    <n v="0"/>
    <m/>
    <m/>
    <n v="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90"/>
    <d v="2023-04-18T15:53:12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37"/>
    <d v="2023-04-18T15:53:1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93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08"/>
    <d v="2023-05-15T17:04:0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225"/>
    <d v="2023-04-20T14:27:34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61"/>
    <d v="2023-04-20T14:27:34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62"/>
    <d v="2023-04-20T14:27:34"/>
    <n v="30"/>
    <n v="3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64"/>
    <d v="2023-04-20T14:27:34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65"/>
    <d v="2023-04-20T14:27:34"/>
    <n v="44"/>
    <n v="4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66"/>
    <d v="2023-04-20T14:27:34"/>
    <n v="38"/>
    <n v="3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67"/>
    <d v="2023-04-20T14:27:34"/>
    <n v="25"/>
    <n v="2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99"/>
    <d v="2023-04-20T14:27:34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68"/>
    <d v="2023-04-20T14:27:34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69"/>
    <d v="2023-04-20T14:27:34"/>
    <n v="248"/>
    <n v="24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70"/>
    <d v="2023-04-20T14:27:34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72"/>
    <d v="2023-04-20T14:27:34"/>
    <n v="74"/>
    <n v="7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73"/>
    <d v="2023-04-20T14:27:34"/>
    <n v="124"/>
    <n v="12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3"/>
    <d v="2023-04-20T14:27:34"/>
    <n v="121"/>
    <n v="121"/>
    <m/>
    <m/>
    <n v="1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77"/>
    <d v="2023-04-20T14:27:34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4"/>
    <d v="2023-04-20T14:27:34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36"/>
    <d v="2023-05-15T17:08:5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38"/>
    <d v="2023-05-15T17:08:53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52"/>
    <d v="2023-05-15T17:08:5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54"/>
    <d v="2023-05-15T17:08:53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31"/>
    <d v="2023-05-15T17:08:53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92"/>
    <d v="2023-05-15T17:08:53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91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242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7"/>
    <x v="1"/>
    <x v="150"/>
    <x v="20"/>
    <d v="2023-04-18T13:21:1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7"/>
    <x v="1"/>
    <x v="150"/>
    <x v="21"/>
    <d v="2023-04-18T13:21:1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7"/>
    <x v="1"/>
    <x v="150"/>
    <x v="3"/>
    <d v="2023-04-18T13:21:1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2"/>
    <d v="2023-04-18T12:38:28"/>
    <n v="13"/>
    <n v="2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29"/>
    <d v="2023-04-18T12:38:28"/>
    <n v="2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44"/>
    <d v="2023-04-18T12:38:28"/>
    <n v="29"/>
    <m/>
    <n v="26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08"/>
    <d v="2023-04-18T12:39:10"/>
    <n v="8"/>
    <m/>
    <n v="8"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77"/>
    <d v="2023-04-18T12:39:10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3"/>
    <d v="2023-04-18T12:39:10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78"/>
    <d v="2023-04-18T12:39:10"/>
    <n v="97"/>
    <m/>
    <n v="97"/>
    <m/>
    <n v="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6"/>
    <d v="2023-04-18T12:39:10"/>
    <n v="173"/>
    <m/>
    <n v="173"/>
    <m/>
    <n v="1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9"/>
    <d v="2023-04-18T12:39:10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53"/>
    <d v="2023-04-18T12:39:1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4"/>
    <x v="6"/>
    <x v="10"/>
    <x v="12"/>
    <d v="2023-04-19T15:01:28"/>
    <n v="11"/>
    <n v="4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50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230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82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20"/>
    <d v="2023-04-18T12:39:10"/>
    <n v="433"/>
    <m/>
    <n v="433"/>
    <m/>
    <n v="4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21"/>
    <d v="2023-04-18T12:39:10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83"/>
    <d v="2023-04-18T12:39:1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72"/>
    <d v="2023-04-18T12:40:55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38"/>
    <d v="2023-04-18T12:40:5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40"/>
    <d v="2023-04-18T12:40:5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3"/>
    <d v="2023-04-18T12:40:55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01"/>
    <d v="2023-04-20T14:04:41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68"/>
    <d v="2023-04-20T14:04:41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69"/>
    <d v="2023-04-20T14:04:41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02"/>
    <d v="2023-04-20T14:04:41"/>
    <n v="622"/>
    <m/>
    <n v="6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94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95"/>
    <d v="2023-04-20T14:04:41"/>
    <n v="128"/>
    <m/>
    <n v="1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70"/>
    <d v="2023-04-20T14:04:41"/>
    <n v="328"/>
    <m/>
    <n v="3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03"/>
    <d v="2023-04-20T14:04:41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04"/>
    <d v="2023-04-20T14:04:41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87"/>
    <d v="2023-04-20T14:04:41"/>
    <n v="142"/>
    <m/>
    <n v="1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08"/>
    <d v="2023-04-20T14:04:41"/>
    <n v="125"/>
    <m/>
    <n v="125"/>
    <n v="1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77"/>
    <d v="2023-04-20T14:04:4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3"/>
    <d v="2023-04-20T14:04:41"/>
    <n v="196"/>
    <m/>
    <n v="196"/>
    <m/>
    <n v="1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4"/>
    <d v="2023-04-20T14:04:4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6"/>
    <d v="2023-04-20T14:04:41"/>
    <n v="406"/>
    <m/>
    <n v="406"/>
    <m/>
    <n v="4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7"/>
    <d v="2023-04-20T14:04:4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9"/>
    <d v="2023-04-20T14:04:41"/>
    <n v="359"/>
    <m/>
    <n v="359"/>
    <n v="167"/>
    <n v="1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20"/>
    <d v="2023-04-20T14:04:41"/>
    <n v="444"/>
    <m/>
    <n v="444"/>
    <m/>
    <n v="4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23"/>
    <d v="2023-04-20T14:04:41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43"/>
    <d v="2023-04-20T14:04:41"/>
    <n v="142"/>
    <m/>
    <n v="142"/>
    <m/>
    <n v="1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44"/>
    <d v="2023-04-20T14:04:41"/>
    <n v="521"/>
    <m/>
    <n v="5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0"/>
    <d v="2023-04-20T14:04:41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"/>
    <d v="2023-04-20T14:04:4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2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21"/>
    <d v="2023-04-18T15:08:51"/>
    <n v="76"/>
    <n v="73"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78"/>
    <d v="2023-04-18T12:40:55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79"/>
    <d v="2023-04-18T12:40:5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4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5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27"/>
    <d v="2023-04-18T12:40:55"/>
    <n v="2"/>
    <n v="0"/>
    <n v="2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6"/>
    <d v="2023-04-18T12:40:55"/>
    <n v="83"/>
    <m/>
    <n v="83"/>
    <m/>
    <n v="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8"/>
    <d v="2023-04-18T12:40:5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9"/>
    <d v="2023-04-18T12:40:55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20"/>
    <d v="2023-04-18T12:40:55"/>
    <n v="295"/>
    <m/>
    <n v="295"/>
    <m/>
    <n v="29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21"/>
    <d v="2023-04-18T12:40:55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23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43"/>
    <d v="2023-04-18T12:40:55"/>
    <n v="59"/>
    <m/>
    <n v="59"/>
    <n v="45"/>
    <n v="54"/>
    <n v="4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44"/>
    <d v="2023-04-18T12:40:55"/>
    <n v="0"/>
    <m/>
    <m/>
    <n v="3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31"/>
    <d v="2023-04-18T12:41:11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52"/>
    <d v="2023-04-18T12:41:1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24"/>
    <d v="2023-04-18T12:41:11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32"/>
    <d v="2023-04-18T12:41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26"/>
    <d v="2023-04-18T12:41:1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35"/>
    <d v="2023-04-18T12:41:11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90"/>
    <d v="2023-04-18T12:41:1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37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38"/>
    <d v="2023-04-18T12:41:1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52"/>
    <d v="2023-04-18T12:41:1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54"/>
    <d v="2023-04-18T12:41:11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55"/>
    <d v="2023-05-15T17:08:53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56"/>
    <d v="2023-05-15T17:08:5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94"/>
    <d v="2023-05-15T17:08:5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58"/>
    <d v="2023-05-15T17:08:53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59"/>
    <d v="2023-05-15T17:08:5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95"/>
    <d v="2023-05-15T17:08:53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28"/>
    <d v="2023-05-15T17:08:5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60"/>
    <d v="2023-05-15T17:08:5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7"/>
    <x v="2"/>
    <x v="149"/>
    <x v="126"/>
    <d v="2023-04-19T16:26:5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7"/>
    <x v="2"/>
    <x v="149"/>
    <x v="16"/>
    <d v="2023-04-19T16:26:5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7"/>
    <x v="2"/>
    <x v="149"/>
    <x v="20"/>
    <d v="2023-04-19T16:26:57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7"/>
    <x v="2"/>
    <x v="149"/>
    <x v="43"/>
    <d v="2023-04-19T16:26:5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7"/>
    <x v="2"/>
    <x v="149"/>
    <x v="6"/>
    <d v="2023-04-19T16:26:5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7"/>
    <x v="2"/>
    <x v="149"/>
    <x v="8"/>
    <d v="2023-04-19T16:26:5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41"/>
    <d v="2023-05-15T17:04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42"/>
    <d v="2023-05-15T17:04:0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7"/>
    <x v="2"/>
    <x v="149"/>
    <x v="9"/>
    <d v="2023-04-19T16:26:57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29"/>
    <d v="2023-04-19T16:33:0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30"/>
    <d v="2023-04-19T16:33:09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30"/>
    <d v="2023-04-19T16:33:09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31"/>
    <d v="2023-04-19T16:33:0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34"/>
    <d v="2023-04-19T16:33:09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35"/>
    <d v="2023-04-19T16:33:09"/>
    <n v="82"/>
    <m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92"/>
    <d v="2023-04-19T16:33:09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55"/>
    <d v="2023-04-19T16:33:09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44"/>
    <d v="2023-04-18T15:08:51"/>
    <n v="582"/>
    <m/>
    <n v="5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0"/>
    <d v="2023-04-18T15:08:51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3"/>
    <d v="2023-04-18T15:08:51"/>
    <n v="67"/>
    <n v="7"/>
    <n v="60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6"/>
    <d v="2023-04-18T15:08:51"/>
    <n v="182"/>
    <n v="2"/>
    <n v="1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7"/>
    <d v="2023-04-18T15:08:5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84"/>
    <d v="2023-04-18T15:08:5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84"/>
    <d v="2023-04-18T15:08:5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9"/>
    <d v="2023-04-18T15:08:51"/>
    <n v="145"/>
    <n v="4"/>
    <n v="1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47"/>
    <d v="2023-04-18T15:08:51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0"/>
    <d v="2023-04-18T15:08:51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34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09"/>
    <d v="2023-05-24T15:33:47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3"/>
    <d v="2023-05-24T15:33:47"/>
    <n v="161"/>
    <m/>
    <n v="161"/>
    <m/>
    <n v="1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26"/>
    <d v="2023-05-24T15:33:47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34"/>
    <d v="2023-05-24T15:33:4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35"/>
    <d v="2023-05-24T15:33:47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79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4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5"/>
    <d v="2023-05-24T15:33:4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3"/>
    <d v="2023-04-20T14:04:41"/>
    <n v="145"/>
    <m/>
    <n v="1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45"/>
    <d v="2023-04-20T14:04:41"/>
    <n v="4227"/>
    <n v="0"/>
    <n v="42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12"/>
    <d v="2023-04-20T14:04:41"/>
    <n v="18336"/>
    <n v="0"/>
    <n v="183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71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95"/>
    <d v="2023-05-24T15:33:47"/>
    <n v="0"/>
    <m/>
    <m/>
    <n v="2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31"/>
    <d v="2023-04-18T12:41:11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92"/>
    <d v="2023-04-18T12:41:11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55"/>
    <d v="2023-04-18T12:41:11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94"/>
    <d v="2023-04-18T12:41:11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58"/>
    <d v="2023-04-18T12:41:11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59"/>
    <d v="2023-04-18T12:41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09"/>
    <d v="2023-05-24T14:54:44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3"/>
    <d v="2023-05-24T14:54:44"/>
    <n v="158"/>
    <m/>
    <n v="158"/>
    <m/>
    <n v="1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34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35"/>
    <d v="2023-05-24T14:54:4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5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80"/>
    <d v="2023-05-24T14:54:44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27"/>
    <d v="2023-05-24T14:54:44"/>
    <n v="1"/>
    <m/>
    <n v="1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6"/>
    <d v="2023-05-24T14:54:44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02"/>
    <d v="2023-04-18T15:14:03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36"/>
    <d v="2023-04-18T15:14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71"/>
    <d v="2023-04-18T15:14:0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72"/>
    <d v="2023-04-18T15:14:0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60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98"/>
    <d v="2023-04-18T14:20:43"/>
    <n v="0"/>
    <m/>
    <m/>
    <n v="4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59"/>
    <d v="2023-04-18T14:20:4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61"/>
    <d v="2023-04-18T14:20:43"/>
    <n v="0"/>
    <m/>
    <m/>
    <n v="3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62"/>
    <d v="2023-04-18T14:20:43"/>
    <n v="0"/>
    <m/>
    <m/>
    <n v="1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64"/>
    <d v="2023-04-18T14:20:4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42"/>
    <d v="2023-04-18T14:20:4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7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8"/>
    <d v="2023-05-24T15:33:4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60"/>
    <d v="2023-05-24T15:33:47"/>
    <n v="0"/>
    <m/>
    <m/>
    <n v="1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57"/>
    <d v="2023-04-19T17:29:18"/>
    <n v="73"/>
    <m/>
    <n v="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55"/>
    <d v="2023-04-19T17:29:18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56"/>
    <d v="2023-04-19T17:29:18"/>
    <n v="76"/>
    <m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58"/>
    <d v="2023-04-19T17:29:18"/>
    <n v="99"/>
    <m/>
    <n v="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59"/>
    <d v="2023-04-19T17:29:18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95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7"/>
    <d v="2023-04-19T17:29:1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8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60"/>
    <d v="2023-04-19T17:29:18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61"/>
    <d v="2023-04-19T17:29:18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62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63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64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02"/>
    <d v="2023-04-19T17:29:1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72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03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59"/>
    <d v="2023-04-19T17:29:1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3"/>
    <d v="2023-04-19T17:29:18"/>
    <n v="49"/>
    <m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26"/>
    <d v="2023-04-19T17:29:18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6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7"/>
    <d v="2023-04-19T17:29:1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8"/>
    <d v="2023-04-19T17:29:18"/>
    <n v="57"/>
    <m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32"/>
    <d v="2023-04-18T14:20:4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02"/>
    <d v="2023-04-18T14:20:43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71"/>
    <d v="2023-04-18T14:20:43"/>
    <n v="0"/>
    <m/>
    <m/>
    <n v="1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37"/>
    <d v="2023-04-18T14:20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72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73"/>
    <d v="2023-04-18T14:20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74"/>
    <d v="2023-04-18T14:20:4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67"/>
    <d v="2023-04-18T14:20:43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73"/>
    <d v="2023-04-18T14:20:43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3"/>
    <d v="2023-04-18T14:20:43"/>
    <n v="124"/>
    <m/>
    <n v="124"/>
    <m/>
    <n v="1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5"/>
    <d v="2023-04-18T14:20:43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6"/>
    <d v="2023-04-18T14:20:43"/>
    <n v="264"/>
    <m/>
    <n v="264"/>
    <m/>
    <n v="2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8"/>
    <d v="2023-04-18T14:20:43"/>
    <n v="77"/>
    <m/>
    <n v="77"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20"/>
    <d v="2023-04-18T14:20:43"/>
    <n v="464"/>
    <m/>
    <n v="464"/>
    <m/>
    <n v="4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35"/>
    <d v="2023-05-24T14:54:44"/>
    <n v="0"/>
    <m/>
    <m/>
    <n v="3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90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91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37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38"/>
    <d v="2023-05-24T14:54:44"/>
    <n v="0"/>
    <m/>
    <m/>
    <n v="1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52"/>
    <d v="2023-05-24T14:54:4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53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7"/>
    <d v="2023-05-24T14:54:44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9"/>
    <d v="2023-05-24T14:54:44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49"/>
    <d v="2023-05-24T14:54:44"/>
    <n v="7"/>
    <m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82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0"/>
    <d v="2023-05-15T17:04:46"/>
    <n v="43"/>
    <n v="0"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7"/>
    <x v="0"/>
    <x v="59"/>
    <x v="16"/>
    <d v="2023-05-15T17:05:07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7"/>
    <x v="0"/>
    <x v="59"/>
    <x v="18"/>
    <d v="2023-05-15T17:05:0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7"/>
    <x v="0"/>
    <x v="59"/>
    <x v="82"/>
    <d v="2023-05-15T17:05:0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20"/>
    <d v="2023-04-18T14:38:08"/>
    <n v="68"/>
    <m/>
    <n v="68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43"/>
    <d v="2023-04-18T14:38:08"/>
    <n v="10"/>
    <m/>
    <n v="1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44"/>
    <d v="2023-04-18T14:38:0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6"/>
    <d v="2023-04-18T14:38:0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8"/>
    <d v="2023-04-18T14:38:08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9"/>
    <d v="2023-04-18T14:38:08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11"/>
    <d v="2023-04-18T14:38:08"/>
    <n v="4"/>
    <m/>
    <m/>
    <m/>
    <m/>
    <n v="2"/>
    <n v="2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7"/>
    <x v="0"/>
    <x v="59"/>
    <x v="20"/>
    <d v="2023-05-15T17:05:07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1"/>
    <x v="8"/>
    <x v="137"/>
    <x v="16"/>
    <d v="2023-04-18T14:38:30"/>
    <n v="6"/>
    <m/>
    <n v="6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1"/>
    <x v="8"/>
    <x v="137"/>
    <x v="20"/>
    <d v="2023-04-18T14:38:30"/>
    <n v="15"/>
    <m/>
    <n v="1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1"/>
    <x v="8"/>
    <x v="137"/>
    <x v="43"/>
    <d v="2023-04-18T14:38:30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1"/>
    <x v="8"/>
    <x v="137"/>
    <x v="44"/>
    <d v="2023-04-18T14:38:30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1"/>
    <x v="8"/>
    <x v="137"/>
    <x v="8"/>
    <d v="2023-04-18T14:38:30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1"/>
    <x v="8"/>
    <x v="137"/>
    <x v="9"/>
    <d v="2023-04-18T14:38:3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31"/>
    <d v="2023-04-18T14:38:48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34"/>
    <d v="2023-04-18T14:38:48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92"/>
    <d v="2023-04-18T14:38:48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16"/>
    <d v="2023-04-18T14:38:48"/>
    <n v="12"/>
    <m/>
    <n v="1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19"/>
    <d v="2023-04-18T14:38:48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149"/>
    <d v="2023-04-18T14:38:48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0"/>
    <d v="2023-05-24T14:54:44"/>
    <n v="234"/>
    <m/>
    <n v="234"/>
    <m/>
    <n v="2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1"/>
    <d v="2023-05-24T14:54:44"/>
    <n v="80"/>
    <m/>
    <n v="80"/>
    <m/>
    <n v="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83"/>
    <d v="2023-05-24T14:54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3"/>
    <d v="2023-05-24T14:54:4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44"/>
    <d v="2023-05-24T14:54:44"/>
    <n v="502"/>
    <m/>
    <n v="502"/>
    <n v="5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0"/>
    <d v="2023-05-24T14:54:44"/>
    <n v="12"/>
    <m/>
    <n v="12"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"/>
    <d v="2023-05-24T14:54:4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"/>
    <d v="2023-05-24T14:54:4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3"/>
    <d v="2023-05-24T14:54:44"/>
    <n v="128"/>
    <m/>
    <n v="128"/>
    <m/>
    <n v="1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11"/>
    <d v="2023-05-24T14:54:44"/>
    <n v="0"/>
    <m/>
    <m/>
    <m/>
    <m/>
    <n v="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17"/>
    <d v="2023-05-24T14:54:44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5"/>
    <d v="2023-05-24T14:54:44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23"/>
    <d v="2023-04-18T14:20:4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43"/>
    <d v="2023-04-18T14:20:43"/>
    <n v="121"/>
    <m/>
    <n v="121"/>
    <m/>
    <n v="1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44"/>
    <d v="2023-04-18T14:20:43"/>
    <n v="686"/>
    <m/>
    <n v="686"/>
    <n v="6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13"/>
    <d v="2023-04-18T14:18:59"/>
    <n v="81"/>
    <m/>
    <n v="81"/>
    <m/>
    <n v="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78"/>
    <d v="2023-04-18T14:18:59"/>
    <n v="132"/>
    <m/>
    <n v="132"/>
    <m/>
    <n v="1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15"/>
    <d v="2023-04-18T14:18:59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31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92"/>
    <d v="2023-05-24T14:54:44"/>
    <n v="0"/>
    <m/>
    <m/>
    <n v="3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16"/>
    <d v="2023-04-18T14:18:59"/>
    <n v="176"/>
    <m/>
    <n v="176"/>
    <m/>
    <n v="1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19"/>
    <d v="2023-04-18T14:18:59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82"/>
    <d v="2023-04-18T14:18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20"/>
    <d v="2023-04-18T14:18:59"/>
    <n v="305"/>
    <m/>
    <n v="305"/>
    <m/>
    <n v="3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21"/>
    <d v="2023-04-18T14:18:59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83"/>
    <d v="2023-04-18T14:18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44"/>
    <d v="2023-04-18T14:18:59"/>
    <n v="322"/>
    <m/>
    <n v="3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0"/>
    <d v="2023-04-18T14:18:59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1"/>
    <d v="2023-04-18T14:18:5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2"/>
    <d v="2023-04-18T14:18:5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3"/>
    <d v="2023-04-18T14:18:59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111"/>
    <d v="2023-04-18T14:18:59"/>
    <n v="7"/>
    <m/>
    <n v="7"/>
    <m/>
    <m/>
    <n v="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116"/>
    <d v="2023-04-18T14:18:59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6"/>
    <d v="2023-04-18T14:18:59"/>
    <n v="213"/>
    <n v="0"/>
    <n v="2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7"/>
    <d v="2023-04-18T14:18:59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9"/>
    <d v="2023-04-18T14:18:59"/>
    <n v="176"/>
    <n v="0"/>
    <n v="1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10"/>
    <d v="2023-04-18T14:18:59"/>
    <n v="53"/>
    <n v="0"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144"/>
    <d v="2023-04-18T14:18:59"/>
    <n v="43"/>
    <n v="1"/>
    <n v="37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83"/>
    <d v="2023-04-18T12:37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23"/>
    <d v="2023-04-18T12:37:4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44"/>
    <d v="2023-04-18T12:37:45"/>
    <n v="265"/>
    <m/>
    <n v="2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0"/>
    <d v="2023-04-18T12:37:45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"/>
    <d v="2023-04-18T12:37:4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91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2"/>
    <d v="2023-04-18T12:37:4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3"/>
    <d v="2023-04-18T12:37:45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11"/>
    <d v="2023-04-18T12:37:45"/>
    <n v="7"/>
    <m/>
    <n v="7"/>
    <m/>
    <m/>
    <n v="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16"/>
    <d v="2023-04-18T12:37:45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202"/>
    <d v="2023-04-18T12:37:4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82"/>
    <d v="2023-04-18T12:37:4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5"/>
    <d v="2023-04-18T12:37:4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3"/>
    <d v="2023-04-19T16:56:16"/>
    <n v="246"/>
    <m/>
    <n v="246"/>
    <m/>
    <n v="2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26"/>
    <d v="2023-04-19T16:56:16"/>
    <n v="0"/>
    <m/>
    <m/>
    <m/>
    <n v="1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78"/>
    <d v="2023-04-19T16:56:16"/>
    <n v="135"/>
    <m/>
    <n v="1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34"/>
    <d v="2023-04-19T16:56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35"/>
    <d v="2023-04-19T16:56:16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68"/>
    <d v="2023-04-19T16:56:16"/>
    <m/>
    <m/>
    <n v="39"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70"/>
    <d v="2023-04-19T16:56:16"/>
    <m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5"/>
    <d v="2023-04-19T16:56:1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45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6"/>
    <d v="2023-05-24T14:54:44"/>
    <n v="158"/>
    <n v="0"/>
    <n v="1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7"/>
    <d v="2023-05-24T14:54:4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84"/>
    <d v="2023-05-24T14:54:4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85"/>
    <d v="2023-05-24T14:54:4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9"/>
    <d v="2023-05-24T14:54:44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0"/>
    <d v="2023-05-24T14:54:44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58"/>
    <d v="2023-05-24T14:54:44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2"/>
    <d v="2023-05-24T14:54:44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73"/>
    <d v="2023-04-18T15:14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36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55"/>
    <d v="2023-05-24T14:54:44"/>
    <n v="0"/>
    <m/>
    <m/>
    <n v="2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56"/>
    <d v="2023-05-24T14:54:44"/>
    <n v="0"/>
    <m/>
    <m/>
    <n v="3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22"/>
    <d v="2023-05-15T16:36:50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23"/>
    <d v="2023-05-15T16:36:5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5"/>
    <d v="2023-05-15T16:36:5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6"/>
    <d v="2023-05-15T16:36:50"/>
    <n v="199"/>
    <n v="0"/>
    <n v="1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7"/>
    <d v="2023-05-15T16:36:50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84"/>
    <d v="2023-05-15T16:36:50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85"/>
    <d v="2023-05-15T16:36:50"/>
    <n v="10"/>
    <n v="1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9"/>
    <d v="2023-05-15T16:36:50"/>
    <n v="111"/>
    <n v="0"/>
    <n v="1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0"/>
    <d v="2023-05-15T16:36:50"/>
    <n v="198"/>
    <n v="0"/>
    <n v="1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2"/>
    <d v="2023-05-15T16:36:50"/>
    <n v="45"/>
    <n v="9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30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30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31"/>
    <d v="2023-05-15T16:37:07"/>
    <n v="0"/>
    <m/>
    <m/>
    <n v="2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63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102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126"/>
    <d v="2023-04-18T13:29:2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16"/>
    <d v="2023-04-18T13:29:2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82"/>
    <d v="2023-04-18T13:29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20"/>
    <d v="2023-04-18T13:29:2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43"/>
    <d v="2023-04-18T13:29:2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44"/>
    <d v="2023-04-18T13:29:2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3"/>
    <d v="2023-04-18T13:29:2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150"/>
    <d v="2023-04-18T14:53:0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149"/>
    <d v="2023-04-18T14:53:04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21"/>
    <d v="2023-04-18T14:53:0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3"/>
    <d v="2023-04-18T14:53:04"/>
    <n v="61"/>
    <m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6"/>
    <d v="2023-04-18T14:53:04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84"/>
    <d v="2023-04-18T14:53:0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85"/>
    <d v="2023-04-18T14:53:0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7"/>
    <d v="2023-04-18T14:55:2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9"/>
    <d v="2023-04-18T14:55:24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10"/>
    <d v="2023-04-18T14:55:24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130"/>
    <d v="2023-04-18T14:55:4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31"/>
    <d v="2023-04-18T14:55:4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24"/>
    <d v="2023-04-18T14:55:41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32"/>
    <d v="2023-04-18T14:55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34"/>
    <d v="2023-04-18T14:55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35"/>
    <d v="2023-04-18T14:55:41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24"/>
    <d v="2023-05-15T16:37:07"/>
    <n v="0"/>
    <m/>
    <m/>
    <n v="4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32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34"/>
    <d v="2023-05-15T16:37:07"/>
    <n v="0"/>
    <m/>
    <m/>
    <n v="2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35"/>
    <d v="2023-05-15T16:37:07"/>
    <n v="0"/>
    <m/>
    <m/>
    <n v="4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90"/>
    <d v="2023-05-15T16:37:0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36"/>
    <d v="2023-05-15T16:37:0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37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38"/>
    <d v="2023-05-15T16:37:07"/>
    <n v="0"/>
    <m/>
    <m/>
    <n v="2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52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53"/>
    <d v="2023-05-15T16:37:0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54"/>
    <d v="2023-05-15T16:37:07"/>
    <n v="0"/>
    <m/>
    <m/>
    <n v="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49"/>
    <d v="2023-04-19T17:29:1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0"/>
    <d v="2023-04-19T17:29:18"/>
    <n v="38"/>
    <m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3"/>
    <d v="2023-04-19T17:29:1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13"/>
    <d v="2023-04-20T14:04:41"/>
    <n v="3547"/>
    <n v="0"/>
    <n v="35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14"/>
    <d v="2023-04-20T14:04:41"/>
    <n v="90"/>
    <n v="0"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15"/>
    <d v="2023-04-20T14:04:41"/>
    <n v="1198"/>
    <n v="0"/>
    <n v="11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4"/>
    <d v="2023-04-20T14:04:41"/>
    <n v="145"/>
    <n v="0"/>
    <n v="1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46"/>
    <d v="2023-04-20T14:04:41"/>
    <n v="6235"/>
    <n v="0"/>
    <n v="62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16"/>
    <d v="2023-04-20T14:04:41"/>
    <n v="125"/>
    <n v="0"/>
    <n v="1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18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21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6"/>
    <d v="2023-04-20T14:04:41"/>
    <n v="196"/>
    <n v="0"/>
    <n v="19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25"/>
    <d v="2023-04-20T14:04:4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8"/>
    <d v="2023-04-20T14:04:41"/>
    <n v="142"/>
    <n v="0"/>
    <n v="1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9"/>
    <d v="2023-04-20T14:04:41"/>
    <n v="406"/>
    <n v="0"/>
    <n v="4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0"/>
    <d v="2023-04-20T14:04:41"/>
    <n v="359"/>
    <n v="0"/>
    <n v="3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58"/>
    <d v="2023-04-20T14:04:4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1"/>
    <d v="2023-04-20T14:04:41"/>
    <n v="11"/>
    <n v="8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29"/>
    <d v="2023-04-20T14:04:41"/>
    <n v="12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44"/>
    <d v="2023-04-20T14:04:41"/>
    <n v="18"/>
    <n v="4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13"/>
    <d v="2023-04-20T14:05:04"/>
    <n v="97"/>
    <m/>
    <n v="97"/>
    <m/>
    <n v="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78"/>
    <d v="2023-04-20T14:05:04"/>
    <n v="170"/>
    <m/>
    <n v="170"/>
    <m/>
    <n v="1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16"/>
    <d v="2023-04-20T14:05:04"/>
    <n v="91"/>
    <m/>
    <n v="91"/>
    <m/>
    <n v="9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19"/>
    <d v="2023-04-20T14:05:04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31"/>
    <d v="2023-05-15T16:37:07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92"/>
    <d v="2023-05-15T16:37:07"/>
    <n v="0"/>
    <m/>
    <m/>
    <n v="3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242"/>
    <d v="2023-05-15T16:37:07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55"/>
    <d v="2023-05-15T16:37:07"/>
    <n v="0"/>
    <m/>
    <m/>
    <n v="3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56"/>
    <d v="2023-05-15T16:37:07"/>
    <n v="0"/>
    <m/>
    <m/>
    <n v="4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94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92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58"/>
    <d v="2023-05-15T16:37:07"/>
    <n v="0"/>
    <m/>
    <m/>
    <n v="5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59"/>
    <d v="2023-05-15T16:37:07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246"/>
    <d v="2023-05-15T16:37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95"/>
    <d v="2023-05-15T16:37:07"/>
    <n v="0"/>
    <m/>
    <m/>
    <n v="2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28"/>
    <d v="2023-05-15T16:37:0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60"/>
    <d v="2023-05-15T16:37:07"/>
    <n v="0"/>
    <m/>
    <m/>
    <n v="2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97"/>
    <d v="2023-05-15T16:37:0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38"/>
    <d v="2023-04-18T14:55:4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52"/>
    <d v="2023-04-18T14:55:4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54"/>
    <d v="2023-04-18T14:55:41"/>
    <n v="0"/>
    <m/>
    <m/>
    <n v="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131"/>
    <d v="2023-04-18T14:55:41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92"/>
    <d v="2023-04-18T14:55:41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55"/>
    <d v="2023-04-18T14:55:41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94"/>
    <d v="2023-04-18T14:55:4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58"/>
    <d v="2023-04-18T14:55:41"/>
    <n v="0"/>
    <m/>
    <m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27"/>
    <d v="2023-04-18T14:58:10"/>
    <n v="44"/>
    <n v="44"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55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130"/>
    <d v="2023-04-20T14:55:3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83"/>
    <d v="2023-04-18T14:45:05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44"/>
    <d v="2023-04-18T14:45:05"/>
    <n v="97"/>
    <m/>
    <n v="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3"/>
    <d v="2023-04-18T14:45:05"/>
    <n v="73"/>
    <m/>
    <n v="73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6"/>
    <d v="2023-04-18T14:45:05"/>
    <n v="110"/>
    <n v="0"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125"/>
    <d v="2023-04-18T14:45:0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7"/>
    <x v="0"/>
    <x v="59"/>
    <x v="43"/>
    <d v="2023-05-15T17:05:07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7"/>
    <x v="0"/>
    <x v="59"/>
    <x v="3"/>
    <d v="2023-05-15T17:05:0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7"/>
    <x v="0"/>
    <x v="59"/>
    <x v="8"/>
    <d v="2023-05-15T17:05:07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7"/>
    <x v="0"/>
    <x v="59"/>
    <x v="9"/>
    <d v="2023-05-15T17:05:07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7"/>
    <x v="0"/>
    <x v="59"/>
    <x v="47"/>
    <d v="2023-05-15T17:05:0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9"/>
    <x v="0"/>
    <x v="60"/>
    <x v="43"/>
    <d v="2023-05-15T17:05:2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9"/>
    <x v="0"/>
    <x v="60"/>
    <x v="8"/>
    <d v="2023-05-15T17:05:2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0"/>
    <x v="0"/>
    <x v="62"/>
    <x v="187"/>
    <d v="2023-05-15T17:05:53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0"/>
    <x v="0"/>
    <x v="62"/>
    <x v="16"/>
    <d v="2023-05-15T17:05:53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0"/>
    <x v="0"/>
    <x v="62"/>
    <x v="20"/>
    <d v="2023-05-15T17:05:53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97"/>
    <d v="2023-05-24T15:33:47"/>
    <n v="0"/>
    <m/>
    <m/>
    <n v="2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54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61"/>
    <d v="2023-05-24T15:33:47"/>
    <n v="0"/>
    <m/>
    <m/>
    <n v="3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0"/>
    <x v="0"/>
    <x v="62"/>
    <x v="4"/>
    <d v="2023-05-15T17:05:5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10"/>
    <x v="0"/>
    <x v="62"/>
    <x v="9"/>
    <d v="2023-05-15T17:05:53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62"/>
    <d v="2023-05-24T15:33:47"/>
    <n v="0"/>
    <m/>
    <m/>
    <n v="1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99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00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72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94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58"/>
    <d v="2023-05-24T14:54:44"/>
    <n v="0"/>
    <m/>
    <m/>
    <n v="3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59"/>
    <d v="2023-05-24T14:54:4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34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38"/>
    <d v="2023-04-18T15:14:0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7"/>
    <x v="1"/>
    <x v="150"/>
    <x v="6"/>
    <d v="2023-04-18T13:21:14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7"/>
    <x v="1"/>
    <x v="150"/>
    <x v="9"/>
    <d v="2023-04-18T13:21:1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7"/>
    <x v="1"/>
    <x v="150"/>
    <x v="158"/>
    <d v="2023-04-18T13:21:1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127"/>
    <d v="2023-04-18T13:21:4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16"/>
    <d v="2023-04-18T13:21:4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17"/>
    <d v="2023-04-18T13:21:4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153"/>
    <d v="2023-04-24T09:49:5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20"/>
    <d v="2023-04-24T09:49:54"/>
    <n v="65"/>
    <m/>
    <n v="65"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21"/>
    <d v="2023-04-24T09:49:54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83"/>
    <d v="2023-04-24T09:49:5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44"/>
    <d v="2023-04-24T09:49:54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6"/>
    <d v="2023-04-18T12:37:45"/>
    <n v="693"/>
    <n v="0"/>
    <n v="6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25"/>
    <d v="2023-04-18T12:37:4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9"/>
    <d v="2023-04-18T12:37:45"/>
    <n v="113"/>
    <n v="0"/>
    <n v="1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0"/>
    <d v="2023-04-18T12:37:45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28"/>
    <d v="2023-04-18T12:37:45"/>
    <n v="92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27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28"/>
    <d v="2023-04-18T12:41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97"/>
    <d v="2023-04-18T12:41:1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98"/>
    <d v="2023-04-18T12:41:11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61"/>
    <d v="2023-04-18T12:41:11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62"/>
    <d v="2023-04-18T12:41:11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64"/>
    <d v="2023-04-18T12:41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02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71"/>
    <d v="2023-04-18T12:41:1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03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75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67"/>
    <d v="2023-04-18T12:41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73"/>
    <d v="2023-04-18T12:41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26"/>
    <d v="2023-04-18T12:41:11"/>
    <n v="9"/>
    <m/>
    <n v="9"/>
    <m/>
    <n v="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6"/>
    <d v="2023-04-18T12:41:11"/>
    <n v="16"/>
    <m/>
    <n v="16"/>
    <m/>
    <n v="1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9"/>
    <d v="2023-04-18T12:41:11"/>
    <n v="12"/>
    <m/>
    <n v="12"/>
    <m/>
    <n v="1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21"/>
    <d v="2023-04-18T12:41:11"/>
    <n v="1"/>
    <m/>
    <n v="1"/>
    <m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45"/>
    <d v="2023-04-20T14:09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"/>
    <d v="2023-04-20T14:09:50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"/>
    <d v="2023-04-20T14:09:5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3"/>
    <d v="2023-04-20T14:09:50"/>
    <n v="107"/>
    <m/>
    <n v="107"/>
    <m/>
    <n v="1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11"/>
    <d v="2023-04-20T14:09:50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16"/>
    <d v="2023-04-20T14:09:50"/>
    <n v="95"/>
    <n v="9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18"/>
    <d v="2023-04-20T14:09:5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19"/>
    <d v="2023-04-20T14:09:50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5"/>
    <d v="2023-04-20T14:09:50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24"/>
    <d v="2023-04-20T14:09:50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6"/>
    <d v="2023-04-20T14:09:50"/>
    <n v="460"/>
    <n v="0"/>
    <n v="4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7"/>
    <d v="2023-04-20T14:09:50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8"/>
    <d v="2023-04-20T14:09:50"/>
    <n v="92"/>
    <n v="0"/>
    <n v="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9"/>
    <d v="2023-04-20T14:09:50"/>
    <n v="446"/>
    <n v="0"/>
    <n v="4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47"/>
    <d v="2023-04-20T14:09:5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0"/>
    <d v="2023-04-20T14:09:50"/>
    <n v="133"/>
    <n v="0"/>
    <n v="1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47"/>
    <d v="2023-04-20T14:09:5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1"/>
    <d v="2023-04-20T14:09:50"/>
    <n v="29"/>
    <n v="22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2"/>
    <d v="2023-04-20T14:09:50"/>
    <n v="96"/>
    <n v="15"/>
    <n v="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58"/>
    <d v="2023-04-18T14:55:04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261"/>
    <d v="2023-04-18T14:55:04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3"/>
    <d v="2023-04-19T17:29:18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45"/>
    <d v="2023-04-19T17:29:18"/>
    <n v="140"/>
    <n v="0"/>
    <n v="1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12"/>
    <d v="2023-04-19T17:29:18"/>
    <n v="352"/>
    <n v="0"/>
    <n v="3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13"/>
    <d v="2023-04-19T17:29:18"/>
    <n v="68"/>
    <n v="0"/>
    <n v="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14"/>
    <d v="2023-04-19T17:29:18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15"/>
    <d v="2023-04-19T17:29:18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4"/>
    <d v="2023-04-19T17:29:18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46"/>
    <d v="2023-04-19T17:29:18"/>
    <n v="135"/>
    <n v="0"/>
    <n v="1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6"/>
    <d v="2023-04-19T17:29:18"/>
    <n v="82"/>
    <n v="0"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9"/>
    <d v="2023-04-19T17:29:18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47"/>
    <d v="2023-04-19T17:29:18"/>
    <n v="57"/>
    <n v="0"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58"/>
    <d v="2023-04-19T17:29:1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42"/>
    <d v="2023-04-18T12:39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32"/>
    <d v="2023-04-18T12:39:3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02"/>
    <d v="2023-04-18T12:39:32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71"/>
    <d v="2023-04-18T12:39:32"/>
    <n v="0"/>
    <m/>
    <m/>
    <n v="1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273"/>
    <d v="2023-04-18T12:39:3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04"/>
    <d v="2023-04-18T12:39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72"/>
    <d v="2023-04-18T12:39:32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73"/>
    <d v="2023-04-18T12:39:3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258"/>
    <d v="2023-04-18T12:39:32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67"/>
    <d v="2023-04-18T12:39:32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73"/>
    <d v="2023-04-18T12:39:32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09"/>
    <d v="2023-04-18T12:39:32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3"/>
    <d v="2023-04-18T12:39:32"/>
    <n v="264"/>
    <m/>
    <n v="264"/>
    <m/>
    <n v="2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5"/>
    <d v="2023-04-18T12:39:3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6"/>
    <d v="2023-04-18T12:39:32"/>
    <n v="156"/>
    <m/>
    <n v="156"/>
    <m/>
    <n v="1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16"/>
    <d v="2023-04-18T14:40:55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19"/>
    <d v="2023-04-18T14:40:5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149"/>
    <d v="2023-04-18T14:40:5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20"/>
    <d v="2023-04-18T14:40:55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43"/>
    <d v="2023-04-18T14:40:55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44"/>
    <d v="2023-04-18T14:40:55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0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21"/>
    <d v="2023-04-24T09:49:24"/>
    <n v="110"/>
    <m/>
    <n v="110"/>
    <m/>
    <n v="1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23"/>
    <d v="2023-04-24T09:49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44"/>
    <d v="2023-04-24T09:49:24"/>
    <n v="488"/>
    <m/>
    <n v="4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0"/>
    <d v="2023-04-24T09:49:24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56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58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95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60"/>
    <d v="2023-04-18T13:08:0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61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62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102"/>
    <d v="2023-04-18T13:08:0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78"/>
    <d v="2023-04-18T13:08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16"/>
    <d v="2023-04-18T13:08:0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9"/>
    <d v="2023-04-18T14:48:3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130"/>
    <d v="2023-04-18T14:48:5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31"/>
    <d v="2023-04-18T14:48:53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24"/>
    <d v="2023-04-18T14:48:53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26"/>
    <d v="2023-04-18T14:48:53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197"/>
    <d v="2023-04-18T14:48:53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24"/>
    <d v="2023-04-20T14:54:3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26"/>
    <d v="2023-04-20T14:54:39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197"/>
    <d v="2023-04-20T14:54:39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38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92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55"/>
    <d v="2023-04-20T14:54:39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56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58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59"/>
    <d v="2023-04-20T14:54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95"/>
    <d v="2023-04-20T14:54:3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"/>
    <d v="2023-04-24T09:49:2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2"/>
    <d v="2023-04-24T09:49:2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3"/>
    <d v="2023-04-24T09:49:24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17"/>
    <d v="2023-04-24T09:49:24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24"/>
    <d v="2023-04-24T09:49:24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29"/>
    <d v="2023-05-15T15:26:1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30"/>
    <d v="2023-05-15T15:26:17"/>
    <n v="0"/>
    <m/>
    <m/>
    <n v="4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30"/>
    <d v="2023-05-15T15:26:17"/>
    <n v="0"/>
    <m/>
    <m/>
    <n v="4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31"/>
    <d v="2023-05-15T15:26:17"/>
    <n v="0"/>
    <m/>
    <m/>
    <n v="2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24"/>
    <d v="2023-05-15T15:26:17"/>
    <n v="0"/>
    <m/>
    <m/>
    <n v="2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26"/>
    <d v="2023-05-15T15:26:17"/>
    <n v="0"/>
    <m/>
    <m/>
    <n v="3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34"/>
    <d v="2023-05-15T15:26:17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09"/>
    <d v="2023-05-15T15:26:17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42"/>
    <d v="2023-05-15T15:26:17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10"/>
    <d v="2023-05-15T15:26:1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3"/>
    <d v="2023-05-15T15:26:17"/>
    <n v="147"/>
    <m/>
    <n v="147"/>
    <m/>
    <n v="1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5"/>
    <d v="2023-05-15T15:26:1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204"/>
    <d v="2023-05-15T15:26:17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205"/>
    <d v="2023-05-15T15:26:17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206"/>
    <d v="2023-05-15T15:26:17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6"/>
    <d v="2023-05-15T15:26:17"/>
    <n v="117"/>
    <m/>
    <n v="1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9"/>
    <d v="2023-05-15T15:26:17"/>
    <n v="158"/>
    <m/>
    <n v="1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49"/>
    <d v="2023-05-15T15:26:17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20"/>
    <d v="2023-05-15T15:26:17"/>
    <n v="197"/>
    <m/>
    <n v="1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43"/>
    <d v="2023-05-15T15:26:17"/>
    <n v="64"/>
    <m/>
    <n v="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61"/>
    <d v="2023-04-20T14:54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63"/>
    <d v="2023-04-20T14:54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102"/>
    <d v="2023-04-20T14:54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71"/>
    <d v="2023-04-20T14:54:3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140"/>
    <d v="2023-04-20T14:54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232"/>
    <d v="2023-04-20T14:54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13"/>
    <d v="2023-04-20T14:54:39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78"/>
    <d v="2023-04-20T14:54:39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16"/>
    <d v="2023-04-20T14:54:39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19"/>
    <d v="2023-04-20T14:54:3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20"/>
    <d v="2023-04-20T14:54:39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21"/>
    <d v="2023-04-20T14:54:3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43"/>
    <d v="2023-04-20T14:54:3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44"/>
    <d v="2023-04-20T14:54:39"/>
    <n v="57"/>
    <m/>
    <n v="57"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3"/>
    <d v="2023-04-20T14:54:39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6"/>
    <d v="2023-04-20T14:54:39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8"/>
    <d v="2023-04-20T14:54:39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9"/>
    <d v="2023-04-20T14:54:39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10"/>
    <d v="2023-04-20T14:54:3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61"/>
    <d v="2023-04-20T14:55:0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71"/>
    <d v="2023-04-20T14:55:0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140"/>
    <d v="2023-04-20T14:55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232"/>
    <d v="2023-04-20T14:55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78"/>
    <d v="2023-04-20T14:55:04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74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63"/>
    <d v="2023-05-24T15:33:47"/>
    <n v="0"/>
    <m/>
    <m/>
    <n v="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84"/>
    <d v="2023-04-18T14:45:05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85"/>
    <d v="2023-04-18T14:45:05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9"/>
    <d v="2023-04-18T14:45:05"/>
    <n v="148"/>
    <n v="0"/>
    <n v="1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29"/>
    <d v="2023-04-18T14:45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130"/>
    <d v="2023-04-18T14:45:3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75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64"/>
    <d v="2023-05-24T15:33:4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65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31"/>
    <d v="2023-04-18T14:45:3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24"/>
    <d v="2023-04-18T14:45:3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34"/>
    <d v="2023-04-18T14:45:39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35"/>
    <d v="2023-04-18T14:45:3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31"/>
    <d v="2023-04-18T14:46:04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152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24"/>
    <d v="2023-04-18T14:46:0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3"/>
    <d v="2023-04-18T14:39:13"/>
    <n v="10"/>
    <m/>
    <n v="1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6"/>
    <d v="2023-04-18T14:39:13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8"/>
    <d v="2023-04-18T14:39:13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9"/>
    <d v="2023-04-18T14:39:13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47"/>
    <d v="2023-04-18T14:39:13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13"/>
    <d v="2023-04-18T14:39:30"/>
    <n v="12"/>
    <m/>
    <n v="1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16"/>
    <d v="2023-04-18T14:39:30"/>
    <n v="23"/>
    <m/>
    <n v="2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153"/>
    <d v="2023-04-18T14:39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20"/>
    <d v="2023-04-18T14:39:30"/>
    <n v="43"/>
    <m/>
    <n v="43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21"/>
    <d v="2023-04-18T14:39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43"/>
    <d v="2023-04-18T14:39:30"/>
    <n v="11"/>
    <m/>
    <n v="1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3"/>
    <d v="2023-04-18T14:39:30"/>
    <n v="8"/>
    <m/>
    <n v="8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6"/>
    <d v="2023-04-18T14:39:30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8"/>
    <d v="2023-04-18T14:39:3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9"/>
    <d v="2023-04-18T14:39:30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4"/>
    <x v="8"/>
    <x v="140"/>
    <x v="11"/>
    <d v="2023-04-18T14:39:30"/>
    <n v="13"/>
    <m/>
    <m/>
    <m/>
    <m/>
    <n v="9"/>
    <n v="4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31"/>
    <d v="2023-04-18T14:39:5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34"/>
    <d v="2023-04-18T14:39:5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92"/>
    <d v="2023-04-18T14:39:5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16"/>
    <d v="2023-04-18T14:39:51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19"/>
    <d v="2023-04-18T14:39:51"/>
    <n v="10"/>
    <m/>
    <n v="1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20"/>
    <d v="2023-04-18T14:39:51"/>
    <n v="9"/>
    <m/>
    <n v="9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44"/>
    <d v="2023-04-18T14:39:51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145"/>
    <d v="2023-04-18T14:39:51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3"/>
    <d v="2023-04-18T14:39:51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9"/>
    <d v="2023-04-18T14:39:5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10"/>
    <d v="2023-04-18T14:39:5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5"/>
    <x v="8"/>
    <x v="141"/>
    <x v="11"/>
    <d v="2023-04-18T14:39:51"/>
    <n v="5"/>
    <m/>
    <m/>
    <n v="1"/>
    <m/>
    <n v="1"/>
    <n v="3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6"/>
    <x v="8"/>
    <x v="142"/>
    <x v="13"/>
    <d v="2023-04-18T14:40:35"/>
    <n v="5"/>
    <m/>
    <n v="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6"/>
    <x v="8"/>
    <x v="142"/>
    <x v="16"/>
    <d v="2023-04-18T14:40:35"/>
    <n v="5"/>
    <m/>
    <n v="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6"/>
    <x v="8"/>
    <x v="142"/>
    <x v="149"/>
    <d v="2023-04-18T14:40:3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6"/>
    <x v="8"/>
    <x v="142"/>
    <x v="20"/>
    <d v="2023-04-18T14:40:35"/>
    <n v="23"/>
    <m/>
    <n v="2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16"/>
    <d v="2023-04-20T14:55:0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149"/>
    <d v="2023-04-20T14:55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20"/>
    <d v="2023-04-20T14:55:04"/>
    <n v="130"/>
    <m/>
    <n v="130"/>
    <m/>
    <n v="1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21"/>
    <d v="2023-04-20T14:55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43"/>
    <d v="2023-04-20T14:55:04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44"/>
    <d v="2023-04-20T14:55:04"/>
    <n v="54"/>
    <m/>
    <n v="54"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0"/>
    <d v="2023-04-20T14:55:04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3"/>
    <d v="2023-04-20T14:55:0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6"/>
    <d v="2023-04-20T14:55:04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8"/>
    <d v="2023-04-20T14:55:04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9"/>
    <d v="2023-04-20T14:55:04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16"/>
    <d v="2023-04-20T14:55:3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20"/>
    <d v="2023-04-20T14:55:31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21"/>
    <d v="2023-04-20T14:55:3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83"/>
    <d v="2023-04-20T14:55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38"/>
    <d v="2023-04-18T14:48:53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54"/>
    <d v="2023-04-18T14:48:5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92"/>
    <d v="2023-04-18T14:48:53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55"/>
    <d v="2023-04-18T14:48:53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56"/>
    <d v="2023-04-18T14:48:53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58"/>
    <d v="2023-04-18T14:48:53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95"/>
    <d v="2023-04-18T14:48:53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60"/>
    <d v="2023-04-18T14:48:5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61"/>
    <d v="2023-04-18T14:48:5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63"/>
    <d v="2023-04-18T14:48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102"/>
    <d v="2023-04-18T14:48:5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71"/>
    <d v="2023-04-18T14:48:5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72"/>
    <d v="2023-04-18T14:48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140"/>
    <d v="2023-04-18T14:48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232"/>
    <d v="2023-04-18T14:48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13"/>
    <d v="2023-04-18T14:48:53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78"/>
    <d v="2023-04-18T14:48:5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16"/>
    <d v="2023-04-18T14:48:53"/>
    <n v="73"/>
    <m/>
    <n v="73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19"/>
    <d v="2023-04-18T14:48:53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153"/>
    <d v="2023-04-18T14:48:5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150"/>
    <d v="2023-04-18T14:48:5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82"/>
    <d v="2023-04-18T14:48:5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20"/>
    <d v="2023-04-18T14:48:53"/>
    <n v="163"/>
    <m/>
    <n v="163"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21"/>
    <d v="2023-04-18T14:48:53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22"/>
    <d v="2023-04-18T14:42:0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43"/>
    <d v="2023-04-20T14:55:3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44"/>
    <d v="2023-04-20T14:55:31"/>
    <n v="33"/>
    <m/>
    <n v="33"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6"/>
    <d v="2023-04-20T14:55:3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8"/>
    <d v="2023-04-20T14:55:3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9"/>
    <d v="2023-04-20T14:55:3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130"/>
    <d v="2023-04-20T15:15:3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31"/>
    <d v="2023-04-20T15:15:3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24"/>
    <d v="2023-04-20T15:15:3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26"/>
    <d v="2023-04-20T15:15:3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197"/>
    <d v="2023-04-20T15:15:33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38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6"/>
    <d v="2023-04-19T17:21:02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8"/>
    <d v="2023-04-19T17:21:02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9"/>
    <d v="2023-04-19T17:21:02"/>
    <n v="189"/>
    <n v="1"/>
    <n v="188"/>
    <n v="1"/>
    <n v="18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49"/>
    <d v="2023-04-19T17:21:02"/>
    <n v="8"/>
    <n v="0"/>
    <n v="8"/>
    <n v="8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82"/>
    <d v="2023-04-19T17:21:02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0"/>
    <d v="2023-04-19T17:21:02"/>
    <n v="143"/>
    <m/>
    <n v="143"/>
    <m/>
    <n v="1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1"/>
    <d v="2023-04-19T17:21:02"/>
    <n v="41"/>
    <n v="19"/>
    <n v="22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3"/>
    <d v="2023-04-19T17:21:0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43"/>
    <d v="2023-04-19T17:21:02"/>
    <n v="84"/>
    <n v="0"/>
    <n v="84"/>
    <n v="0"/>
    <n v="8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44"/>
    <d v="2023-04-19T17:21:02"/>
    <n v="559"/>
    <n v="0"/>
    <n v="559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0"/>
    <d v="2023-04-19T17:21:02"/>
    <n v="5"/>
    <n v="0"/>
    <n v="5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"/>
    <d v="2023-04-19T17:21:02"/>
    <n v="2"/>
    <n v="0"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"/>
    <d v="2023-04-19T17:21:02"/>
    <n v="1"/>
    <n v="0"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43"/>
    <d v="2023-04-18T14:42:0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44"/>
    <d v="2023-04-18T14:42:06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3"/>
    <d v="2023-04-18T14:42:0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6"/>
    <d v="2023-04-18T14:42:0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8"/>
    <d v="2023-04-18T14:42:0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9"/>
    <d v="2023-04-18T14:42:06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10"/>
    <d v="2023-04-18T14:42:06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12"/>
    <d v="2023-04-18T14:42:06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31"/>
    <d v="2023-04-20T14:55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24"/>
    <d v="2023-04-20T14:55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26"/>
    <d v="2023-04-20T14:55:3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197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38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92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55"/>
    <d v="2023-04-20T14:55:3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56"/>
    <d v="2023-04-20T14:55:3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58"/>
    <d v="2023-04-20T14:55:3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95"/>
    <d v="2023-04-20T14:55:3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61"/>
    <d v="2023-04-20T14:55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102"/>
    <d v="2023-04-20T14:55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71"/>
    <d v="2023-04-20T14:55:3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504"/>
    <x v="7"/>
    <x v="106"/>
    <x v="72"/>
    <d v="2023-04-20T14:55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98"/>
    <d v="2023-05-15T16:37:07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61"/>
    <d v="2023-05-15T16:37:07"/>
    <n v="0"/>
    <m/>
    <m/>
    <n v="4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62"/>
    <d v="2023-05-15T16:37:07"/>
    <n v="0"/>
    <m/>
    <m/>
    <n v="3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63"/>
    <d v="2023-05-15T16:37:07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64"/>
    <d v="2023-05-15T16:37:07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02"/>
    <d v="2023-05-15T16:37:07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71"/>
    <d v="2023-05-15T16:37:07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04"/>
    <d v="2023-05-15T16:37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73"/>
    <d v="2023-05-15T16:37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75"/>
    <d v="2023-05-15T16:37:0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06"/>
    <d v="2023-05-15T16:37:0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249"/>
    <d v="2023-05-15T16:37:07"/>
    <n v="1"/>
    <n v="1"/>
    <n v="0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3"/>
    <d v="2023-05-15T16:37:07"/>
    <n v="93"/>
    <n v="10"/>
    <n v="83"/>
    <m/>
    <n v="93"/>
    <n v="9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26"/>
    <d v="2023-05-15T16:37:07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34"/>
    <d v="2023-05-15T16:37:07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35"/>
    <d v="2023-05-15T16:37:0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79"/>
    <d v="2023-05-15T16:37:07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5"/>
    <d v="2023-05-15T16:37:0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80"/>
    <d v="2023-05-15T16:37:07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6"/>
    <d v="2023-05-15T16:37:07"/>
    <n v="124"/>
    <n v="31"/>
    <n v="93"/>
    <m/>
    <n v="1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7"/>
    <d v="2023-05-15T16:37:0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8"/>
    <d v="2023-05-15T16:37:07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9"/>
    <d v="2023-05-15T16:37:07"/>
    <n v="193"/>
    <n v="9"/>
    <n v="184"/>
    <m/>
    <n v="1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53"/>
    <d v="2023-05-15T16:37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38"/>
    <d v="2023-04-18T15:49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52"/>
    <d v="2023-04-18T15:49:1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54"/>
    <d v="2023-04-18T15:49:16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131"/>
    <d v="2023-04-18T15:49:16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92"/>
    <d v="2023-04-18T15:49:16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55"/>
    <d v="2023-04-18T15:49:1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94"/>
    <d v="2023-04-18T15:49:1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58"/>
    <d v="2023-04-18T15:49:16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97"/>
    <d v="2023-04-18T15:49:1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"/>
    <d v="2023-04-18T14:58:10"/>
    <n v="72"/>
    <n v="72"/>
    <m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9"/>
    <d v="2023-04-18T14:58:10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31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24"/>
    <d v="2023-04-18T14:42:2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35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50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38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92"/>
    <d v="2023-04-18T14:42:2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55"/>
    <d v="2023-04-18T14:42:2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56"/>
    <d v="2023-04-18T14:42:2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58"/>
    <d v="2023-04-18T14:42:2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95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20"/>
    <d v="2023-04-18T13:08:06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21"/>
    <d v="2023-04-18T13:08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44"/>
    <d v="2023-04-18T13:08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6"/>
    <d v="2023-04-18T13:08:0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9"/>
    <d v="2023-04-18T13:08:0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0"/>
    <x v="8"/>
    <x v="143"/>
    <x v="82"/>
    <d v="2023-04-18T13:14:4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0"/>
    <x v="8"/>
    <x v="143"/>
    <x v="20"/>
    <d v="2023-04-18T13:14:42"/>
    <n v="9"/>
    <m/>
    <n v="9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0"/>
    <x v="8"/>
    <x v="143"/>
    <x v="145"/>
    <d v="2023-04-18T13:14:42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0"/>
    <x v="8"/>
    <x v="143"/>
    <x v="3"/>
    <d v="2023-04-18T13:14:42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0"/>
    <x v="8"/>
    <x v="143"/>
    <x v="6"/>
    <d v="2023-04-18T13:14:4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0"/>
    <x v="8"/>
    <x v="143"/>
    <x v="9"/>
    <d v="2023-04-18T13:14:4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0"/>
    <x v="8"/>
    <x v="143"/>
    <x v="11"/>
    <d v="2023-04-18T13:14:42"/>
    <n v="3"/>
    <m/>
    <n v="1"/>
    <m/>
    <m/>
    <n v="1"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0"/>
    <x v="8"/>
    <x v="143"/>
    <x v="12"/>
    <d v="2023-04-18T13:14:4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13"/>
    <d v="2023-04-18T13:15:02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127"/>
    <d v="2023-04-18T13:15:0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16"/>
    <d v="2023-04-18T13:15:02"/>
    <n v="69"/>
    <m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149"/>
    <d v="2023-04-18T13:15:0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21"/>
    <d v="2023-04-18T13:15:0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23"/>
    <d v="2023-04-18T13:15:0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43"/>
    <d v="2023-04-18T13:15:02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3"/>
    <d v="2023-04-18T13:15:02"/>
    <n v="101"/>
    <m/>
    <n v="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1"/>
    <x v="9"/>
    <x v="40"/>
    <x v="6"/>
    <d v="2023-04-18T13:15:02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95"/>
    <d v="2023-04-18T13:08:2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60"/>
    <d v="2023-04-18T13:08:22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55"/>
    <d v="2023-05-15T17:04:46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56"/>
    <d v="2023-05-15T17:04:4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94"/>
    <d v="2023-05-15T17:04:4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92"/>
    <d v="2023-05-15T17:04:4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11"/>
    <d v="2023-05-15T17:09:54"/>
    <n v="0"/>
    <m/>
    <m/>
    <m/>
    <m/>
    <n v="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6"/>
    <d v="2023-05-15T17:09:54"/>
    <n v="105"/>
    <n v="23"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84"/>
    <d v="2023-05-15T17:09:5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84"/>
    <d v="2023-05-15T17:09:5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3"/>
    <d v="2023-04-19T17:21:02"/>
    <n v="166"/>
    <n v="150"/>
    <n v="16"/>
    <n v="1"/>
    <n v="16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5"/>
    <d v="2023-04-19T17:21:02"/>
    <n v="40"/>
    <n v="2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6"/>
    <d v="2023-04-19T17:21:02"/>
    <n v="266"/>
    <n v="17"/>
    <n v="2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84"/>
    <d v="2023-04-19T17:21:02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85"/>
    <d v="2023-04-19T17:21:02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8"/>
    <d v="2023-04-19T17:21:02"/>
    <n v="84"/>
    <n v="0"/>
    <n v="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4"/>
    <d v="2023-04-18T16:05:03"/>
    <n v="0"/>
    <m/>
    <m/>
    <n v="5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32"/>
    <d v="2023-04-18T16:05:0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6"/>
    <d v="2023-04-18T16:05:03"/>
    <n v="0"/>
    <m/>
    <m/>
    <n v="2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34"/>
    <d v="2023-04-18T16:05:03"/>
    <n v="0"/>
    <m/>
    <m/>
    <n v="2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35"/>
    <d v="2023-04-18T16:05:03"/>
    <n v="0"/>
    <m/>
    <m/>
    <n v="4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36"/>
    <d v="2023-04-18T16:05:0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37"/>
    <d v="2023-04-18T16:05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38"/>
    <d v="2023-04-18T16:05:03"/>
    <n v="0"/>
    <m/>
    <m/>
    <n v="2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52"/>
    <d v="2023-04-18T16:05:03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53"/>
    <d v="2023-04-18T16:05:03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54"/>
    <d v="2023-04-18T16:05:03"/>
    <n v="0"/>
    <m/>
    <m/>
    <n v="1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31"/>
    <d v="2023-04-18T16:05:03"/>
    <n v="0"/>
    <m/>
    <m/>
    <n v="1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92"/>
    <d v="2023-04-18T16:05:03"/>
    <n v="0"/>
    <m/>
    <m/>
    <n v="3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191"/>
    <d v="2023-04-18T16:05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42"/>
    <d v="2023-04-18T16:05:0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4"/>
    <x v="2"/>
    <x v="129"/>
    <x v="236"/>
    <d v="2023-04-18T16:05:03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70"/>
    <d v="2023-04-18T13:12:0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102"/>
    <d v="2023-04-18T14:56:0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71"/>
    <d v="2023-04-18T14:56:02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137"/>
    <d v="2023-04-18T14:56:0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13"/>
    <d v="2023-04-18T14:56:0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126"/>
    <d v="2023-04-18T14:56:02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16"/>
    <d v="2023-04-18T14:56:02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20"/>
    <d v="2023-04-18T14:56:02"/>
    <n v="53"/>
    <m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44"/>
    <d v="2023-04-18T14:56:02"/>
    <n v="129"/>
    <m/>
    <n v="1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9"/>
    <d v="2023-04-19T17:21:02"/>
    <n v="113"/>
    <n v="0"/>
    <n v="1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47"/>
    <d v="2023-04-19T17:21:02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0"/>
    <d v="2023-04-19T17:21:02"/>
    <n v="189"/>
    <n v="1"/>
    <n v="1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28"/>
    <d v="2023-04-19T17:21:02"/>
    <n v="64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1"/>
    <d v="2023-04-19T17:21:02"/>
    <n v="4"/>
    <n v="2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2"/>
    <d v="2023-04-19T17:21:02"/>
    <n v="40"/>
    <n v="9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13"/>
    <d v="2023-04-19T17:22:54"/>
    <n v="23"/>
    <n v="23"/>
    <m/>
    <n v="0"/>
    <n v="23"/>
    <n v="2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79"/>
    <d v="2023-04-19T17:22:54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16"/>
    <d v="2023-04-19T17:22:54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146"/>
    <d v="2023-04-19T17:22:54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19"/>
    <d v="2023-04-19T17:22:54"/>
    <n v="6"/>
    <n v="6"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230"/>
    <d v="2023-04-19T17:22:54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82"/>
    <d v="2023-04-19T17:22:54"/>
    <n v="7"/>
    <n v="7"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20"/>
    <d v="2023-04-19T17:22:54"/>
    <n v="999"/>
    <n v="999"/>
    <m/>
    <m/>
    <n v="99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21"/>
    <d v="2023-04-19T17:22:54"/>
    <n v="88"/>
    <n v="88"/>
    <m/>
    <m/>
    <n v="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83"/>
    <d v="2023-04-19T17:22:5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3"/>
    <d v="2023-04-19T17:22:54"/>
    <n v="188"/>
    <n v="188"/>
    <m/>
    <m/>
    <n v="1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5"/>
    <d v="2023-04-19T17:22:54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9"/>
    <d v="2023-05-15T17:09:54"/>
    <n v="274"/>
    <n v="198"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0"/>
    <d v="2023-05-15T17:09:54"/>
    <n v="52"/>
    <n v="4"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30"/>
    <d v="2023-05-15T17:10:11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30"/>
    <d v="2023-05-15T17:10:1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7"/>
    <x v="2"/>
    <x v="149"/>
    <x v="13"/>
    <d v="2023-04-18T15:15:47"/>
    <n v="8"/>
    <m/>
    <n v="8"/>
    <m/>
    <n v="8"/>
    <n v="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7"/>
    <x v="2"/>
    <x v="149"/>
    <x v="126"/>
    <d v="2023-04-18T15:15:47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0"/>
    <d v="2023-04-18T14:56:0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3"/>
    <d v="2023-04-18T14:56:02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6"/>
    <d v="2023-04-18T14:56:02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9"/>
    <d v="2023-04-18T14:56:02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13"/>
    <d v="2023-04-18T14:56:33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80"/>
    <d v="2023-04-18T14:56:33"/>
    <n v="3"/>
    <n v="3"/>
    <n v="0"/>
    <n v="3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3"/>
    <x v="1"/>
    <x v="122"/>
    <x v="3"/>
    <d v="2023-04-18T14:47:5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36"/>
    <d v="2023-04-18T14:45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38"/>
    <d v="2023-04-18T14:45:3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92"/>
    <d v="2023-04-18T14:45:39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55"/>
    <d v="2023-04-18T14:45:3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58"/>
    <d v="2023-04-18T14:45:3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261"/>
    <d v="2023-04-18T14:45:3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95"/>
    <d v="2023-04-18T14:45:3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27"/>
    <d v="2023-04-18T14:45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60"/>
    <d v="2023-04-18T14:45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61"/>
    <d v="2023-04-18T14:45:3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62"/>
    <d v="2023-04-18T14:45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63"/>
    <d v="2023-04-18T14:45:3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102"/>
    <d v="2023-04-18T14:45:3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71"/>
    <d v="2023-04-18T14:45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72"/>
    <d v="2023-04-18T14:45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126"/>
    <d v="2023-04-18T14:45:39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16"/>
    <d v="2023-04-18T14:45:39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7"/>
    <x v="2"/>
    <x v="149"/>
    <x v="16"/>
    <d v="2023-04-18T15:15:47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7"/>
    <x v="2"/>
    <x v="149"/>
    <x v="82"/>
    <d v="2023-04-18T15:15:4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7"/>
    <x v="2"/>
    <x v="149"/>
    <x v="20"/>
    <d v="2023-04-18T15:15:47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58"/>
    <d v="2023-05-15T17:04:46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59"/>
    <d v="2023-05-15T17:04:4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95"/>
    <d v="2023-05-15T17:04:46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7"/>
    <x v="2"/>
    <x v="149"/>
    <x v="6"/>
    <d v="2023-04-18T15:15:47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7"/>
    <x v="2"/>
    <x v="149"/>
    <x v="9"/>
    <d v="2023-04-18T15:15:47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31"/>
    <d v="2023-04-18T15:17:1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24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61"/>
    <d v="2023-04-18T13:08:22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62"/>
    <d v="2023-04-18T13:08:2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63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65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68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102"/>
    <d v="2023-04-18T13:08:2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70"/>
    <d v="2023-04-18T13:08:2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103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72"/>
    <d v="2023-04-18T13:08:2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6"/>
    <d v="2023-04-19T17:22:54"/>
    <n v="23"/>
    <n v="2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9"/>
    <d v="2023-04-19T17:22:54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10"/>
    <d v="2023-04-19T17:22:54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147"/>
    <d v="2023-04-19T17:22:54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848"/>
    <x v="2"/>
    <x v="156"/>
    <x v="128"/>
    <d v="2023-04-19T17:22:54"/>
    <n v="206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13"/>
    <d v="2023-04-19T17:23:16"/>
    <n v="47"/>
    <n v="47"/>
    <m/>
    <m/>
    <n v="47"/>
    <n v="4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44"/>
    <d v="2023-05-15T15:26:17"/>
    <n v="0"/>
    <m/>
    <m/>
    <n v="29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0"/>
    <d v="2023-05-15T15:26:1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45"/>
    <d v="2023-05-15T15:26:17"/>
    <n v="3"/>
    <m/>
    <n v="3"/>
    <m/>
    <n v="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17"/>
    <d v="2023-05-15T15:26:17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18"/>
    <d v="2023-05-15T15:26:1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19"/>
    <d v="2023-05-15T15:26:17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20"/>
    <d v="2023-05-15T15:26:1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22"/>
    <d v="2023-05-15T15:26:1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23"/>
    <d v="2023-05-15T15:26:1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24"/>
    <d v="2023-05-15T15:26:1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6"/>
    <d v="2023-05-15T15:26:17"/>
    <n v="147"/>
    <n v="0"/>
    <n v="1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7"/>
    <d v="2023-05-15T15:26:1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60"/>
    <d v="2023-04-20T17:13:5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61"/>
    <d v="2023-04-20T17:13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70"/>
    <d v="2023-04-20T17:13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127"/>
    <d v="2023-04-20T17:13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16"/>
    <d v="2023-04-20T17:13:53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20"/>
    <d v="2023-04-20T17:13:53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21"/>
    <d v="2023-04-20T17:13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84"/>
    <d v="2023-04-20T17:13:5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85"/>
    <d v="2023-04-20T17:13:5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9"/>
    <d v="2023-04-20T17:13:53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29"/>
    <d v="2023-04-21T09:35:2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20"/>
    <d v="2023-04-21T11:08:11"/>
    <n v="177"/>
    <n v="177"/>
    <m/>
    <m/>
    <n v="1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79"/>
    <d v="2023-04-19T17:23:16"/>
    <n v="16"/>
    <n v="16"/>
    <m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276"/>
    <d v="2023-04-19T17:23:16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80"/>
    <d v="2023-04-19T17:23:16"/>
    <n v="23"/>
    <n v="23"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206"/>
    <d v="2023-04-19T17:23:16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16"/>
    <d v="2023-04-19T17:23:16"/>
    <n v="95"/>
    <n v="95"/>
    <m/>
    <m/>
    <n v="9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92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55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56"/>
    <d v="2023-04-20T15:15:3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58"/>
    <d v="2023-04-20T15:15:3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95"/>
    <d v="2023-04-20T15:15:3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61"/>
    <d v="2023-04-20T15:15:3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140"/>
    <d v="2023-04-20T15:15:3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232"/>
    <d v="2023-04-20T15:15:3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13"/>
    <d v="2023-04-20T15:15:33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78"/>
    <d v="2023-04-20T15:15:33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16"/>
    <d v="2023-04-20T15:15:33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20"/>
    <d v="2023-04-20T15:15:33"/>
    <n v="43"/>
    <m/>
    <n v="43"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21"/>
    <d v="2023-04-20T15:15:3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73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78"/>
    <d v="2023-04-18T13:08:2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16"/>
    <d v="2023-04-18T13:08:22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149"/>
    <d v="2023-04-18T13:08:2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20"/>
    <d v="2023-04-18T13:08:22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43"/>
    <d v="2023-04-18T13:08:2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21"/>
    <d v="2023-04-21T11:08:11"/>
    <n v="41"/>
    <n v="41"/>
    <m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83"/>
    <d v="2023-04-21T11:08:1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23"/>
    <d v="2023-04-21T11:08:1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3"/>
    <d v="2023-04-21T11:08:11"/>
    <n v="57"/>
    <n v="57"/>
    <m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6"/>
    <d v="2023-04-21T11:08:11"/>
    <n v="107"/>
    <n v="10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9"/>
    <d v="2023-04-21T11:08:11"/>
    <n v="21"/>
    <n v="2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10"/>
    <d v="2023-04-21T11:08:1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13"/>
    <d v="2023-04-21T11:08:36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78"/>
    <d v="2023-04-21T11:08:36"/>
    <n v="30"/>
    <n v="30"/>
    <m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16"/>
    <d v="2023-04-21T11:08:36"/>
    <n v="21"/>
    <n v="21"/>
    <m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153"/>
    <d v="2023-04-21T11:08:3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82"/>
    <d v="2023-04-21T11:08:3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20"/>
    <d v="2023-04-21T11:08:36"/>
    <n v="188"/>
    <n v="188"/>
    <m/>
    <m/>
    <n v="1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21"/>
    <d v="2023-04-21T11:08:36"/>
    <n v="49"/>
    <n v="49"/>
    <m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83"/>
    <d v="2023-04-21T11:08:3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3"/>
    <d v="2023-04-21T11:08:36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6"/>
    <d v="2023-04-21T11:08:36"/>
    <n v="43"/>
    <n v="4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9"/>
    <d v="2023-04-21T11:08:36"/>
    <n v="21"/>
    <n v="2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1180"/>
    <x v="5"/>
    <x v="50"/>
    <x v="129"/>
    <d v="2023-04-21T11:08:36"/>
    <n v="1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175"/>
    <d v="2023-04-21T11:09:10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13"/>
    <d v="2023-04-21T11:09:10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79"/>
    <d v="2023-04-21T11:09:10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16"/>
    <d v="2023-04-21T11:09:10"/>
    <n v="31"/>
    <n v="16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153"/>
    <d v="2023-04-21T11:09:10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32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68"/>
    <d v="2023-05-24T17:28:1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69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02"/>
    <d v="2023-05-24T17:28:19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70"/>
    <d v="2023-05-24T17:28:1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23"/>
    <d v="2023-05-15T15:36:0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90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91"/>
    <d v="2023-05-24T17:28:1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37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38"/>
    <d v="2023-05-24T17:28:19"/>
    <n v="0"/>
    <m/>
    <m/>
    <n v="2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52"/>
    <d v="2023-05-24T17:28:1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53"/>
    <d v="2023-05-24T17:28:1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31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43"/>
    <d v="2023-05-15T15:36:0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44"/>
    <d v="2023-05-15T15:36:08"/>
    <n v="260"/>
    <m/>
    <n v="2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20"/>
    <d v="2023-05-15T15:37:01"/>
    <n v="236"/>
    <m/>
    <n v="236"/>
    <m/>
    <n v="2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23"/>
    <d v="2023-05-15T15:37:01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43"/>
    <d v="2023-05-15T15:37:01"/>
    <n v="114"/>
    <m/>
    <n v="114"/>
    <m/>
    <n v="1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44"/>
    <d v="2023-05-15T15:37:01"/>
    <n v="1269"/>
    <m/>
    <n v="1269"/>
    <n v="12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0"/>
    <d v="2023-05-15T15:37:01"/>
    <n v="32"/>
    <m/>
    <n v="32"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"/>
    <d v="2023-05-15T15:37:0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3"/>
    <d v="2023-05-15T15:37:01"/>
    <n v="65"/>
    <m/>
    <n v="65"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18"/>
    <d v="2023-05-15T15:37:0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19"/>
    <d v="2023-05-15T15:37:01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6"/>
    <d v="2023-05-15T15:37:01"/>
    <n v="236"/>
    <n v="0"/>
    <n v="2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44"/>
    <d v="2023-04-18T13:08:22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3"/>
    <d v="2023-04-18T13:08:2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6"/>
    <d v="2023-04-18T13:08:2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8"/>
    <d v="2023-04-18T13:08:2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9"/>
    <d v="2023-04-18T13:08:2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29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31"/>
    <d v="2023-04-18T13:08:4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24"/>
    <d v="2023-04-18T13:08:40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34"/>
    <d v="2023-04-18T13:08:40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88"/>
    <d v="2023-04-18T13:08:4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35"/>
    <d v="2023-04-18T13:08:4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50"/>
    <d v="2023-04-18T13:08:40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38"/>
    <d v="2023-04-18T13:08:40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92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55"/>
    <d v="2023-04-18T13:08:40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56"/>
    <d v="2023-04-18T13:08:40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58"/>
    <d v="2023-04-18T13:08:40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59"/>
    <d v="2023-04-18T13:08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95"/>
    <d v="2023-04-18T13:08:40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60"/>
    <d v="2023-04-18T13:08:40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61"/>
    <d v="2023-04-18T13:08:40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62"/>
    <d v="2023-04-18T13:08:40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63"/>
    <d v="2023-04-18T13:08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64"/>
    <d v="2023-04-18T13:08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102"/>
    <d v="2023-04-18T13:08:4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6"/>
    <d v="2023-05-15T16:03:05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84"/>
    <d v="2023-05-15T16:03:0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85"/>
    <d v="2023-05-15T16:03:0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8"/>
    <d v="2023-05-15T16:03:0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6"/>
    <x v="9"/>
    <x v="120"/>
    <x v="9"/>
    <d v="2023-05-15T16:03:05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7"/>
    <x v="9"/>
    <x v="22"/>
    <x v="13"/>
    <d v="2023-05-15T16:03:22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7"/>
    <x v="9"/>
    <x v="22"/>
    <x v="16"/>
    <d v="2023-05-15T16:03:22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7"/>
    <x v="9"/>
    <x v="22"/>
    <x v="150"/>
    <d v="2023-05-15T16:03:2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7"/>
    <x v="9"/>
    <x v="22"/>
    <x v="149"/>
    <d v="2023-05-15T16:03:2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7"/>
    <x v="9"/>
    <x v="22"/>
    <x v="21"/>
    <d v="2023-05-15T16:03:2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7"/>
    <x v="9"/>
    <x v="22"/>
    <x v="43"/>
    <d v="2023-05-15T16:03:2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20"/>
    <d v="2023-04-18T14:23:16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21"/>
    <d v="2023-04-18T14:23:1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78"/>
    <d v="2023-04-18T14:31:57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16"/>
    <d v="2023-04-18T14:31:57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19"/>
    <d v="2023-04-18T14:31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149"/>
    <d v="2023-04-18T14:31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82"/>
    <d v="2023-04-18T14:31:5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20"/>
    <d v="2023-04-18T14:31:57"/>
    <n v="147"/>
    <m/>
    <n v="147"/>
    <m/>
    <n v="1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21"/>
    <d v="2023-04-18T14:31:5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44"/>
    <d v="2023-04-18T14:31:57"/>
    <n v="19"/>
    <m/>
    <n v="19"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1"/>
    <d v="2023-04-18T14:31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6"/>
    <d v="2023-04-18T14:31:57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9"/>
    <d v="2023-04-18T14:31:57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20"/>
    <d v="2023-04-21T11:09:10"/>
    <n v="415"/>
    <n v="186"/>
    <n v="2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21"/>
    <d v="2023-04-21T11:09:10"/>
    <n v="82"/>
    <n v="53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182"/>
    <d v="2023-04-21T11:09:10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5"/>
    <d v="2023-04-21T11:09:10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6"/>
    <d v="2023-04-21T11:09:10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9"/>
    <d v="2023-04-21T11:09:10"/>
    <n v="31"/>
    <n v="16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128"/>
    <d v="2023-04-21T11:09:10"/>
    <n v="79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129"/>
    <d v="2023-04-21T11:09:10"/>
    <n v="2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1180"/>
    <x v="5"/>
    <x v="50"/>
    <x v="144"/>
    <d v="2023-04-21T11:09:10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30"/>
    <d v="2023-04-21T09:35:29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31"/>
    <d v="2023-04-21T09:35:29"/>
    <n v="0"/>
    <m/>
    <m/>
    <n v="2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24"/>
    <d v="2023-04-21T09:35:29"/>
    <n v="0"/>
    <m/>
    <m/>
    <n v="3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32"/>
    <d v="2023-04-21T09:35:2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26"/>
    <d v="2023-04-21T09:35:29"/>
    <n v="0"/>
    <m/>
    <m/>
    <n v="2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88"/>
    <d v="2023-04-21T09:35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35"/>
    <d v="2023-04-21T09:35:29"/>
    <n v="0"/>
    <m/>
    <m/>
    <n v="3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38"/>
    <d v="2023-04-21T09:35:29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92"/>
    <d v="2023-04-21T09:35:29"/>
    <n v="0"/>
    <m/>
    <m/>
    <n v="3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55"/>
    <d v="2023-04-21T09:35:29"/>
    <n v="0"/>
    <m/>
    <m/>
    <n v="2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56"/>
    <d v="2023-04-21T09:35:29"/>
    <n v="0"/>
    <m/>
    <m/>
    <n v="4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58"/>
    <d v="2023-04-21T09:35:29"/>
    <n v="0"/>
    <m/>
    <m/>
    <n v="3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59"/>
    <d v="2023-04-21T09:35:2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95"/>
    <d v="2023-04-21T09:35:29"/>
    <n v="0"/>
    <m/>
    <m/>
    <n v="2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28"/>
    <d v="2023-04-21T09:35:2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60"/>
    <d v="2023-04-21T09:35:29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70"/>
    <d v="2023-04-18T13:08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72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13"/>
    <d v="2023-04-18T13:08:4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126"/>
    <d v="2023-04-18T13:08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16"/>
    <d v="2023-04-18T13:08:40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19"/>
    <d v="2023-04-18T13:08:4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20"/>
    <d v="2023-04-18T13:08:40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83"/>
    <d v="2023-04-18T13:08:4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22"/>
    <d v="2023-04-18T13:08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6"/>
    <d v="2023-04-18T12:51:40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21"/>
    <d v="2023-04-18T15:14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44"/>
    <d v="2023-04-18T15:14:38"/>
    <n v="60"/>
    <m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0"/>
    <d v="2023-04-18T15:14:3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"/>
    <d v="2023-04-18T15:14:3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2"/>
    <d v="2023-04-18T15:14:3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3"/>
    <d v="2023-04-18T15:14:38"/>
    <n v="6"/>
    <m/>
    <n v="6"/>
    <m/>
    <n v="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6"/>
    <d v="2023-04-18T15:14:38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7"/>
    <d v="2023-04-18T15:14:3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9"/>
    <d v="2023-04-18T15:14:38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0"/>
    <d v="2023-04-18T15:14:3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30"/>
    <d v="2023-04-18T15:14:5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254"/>
    <d v="2023-04-18T15:14:5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31"/>
    <d v="2023-04-18T15:14:5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24"/>
    <d v="2023-04-18T15:14:55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50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49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79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80"/>
    <d v="2023-04-18T14:58:10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82"/>
    <d v="2023-04-18T14:58:10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0"/>
    <d v="2023-04-18T14:58:10"/>
    <n v="541"/>
    <n v="541"/>
    <m/>
    <m/>
    <n v="5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1"/>
    <d v="2023-04-18T14:58:10"/>
    <n v="727"/>
    <n v="727"/>
    <m/>
    <m/>
    <n v="7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83"/>
    <d v="2023-04-18T14:58:10"/>
    <n v="29"/>
    <n v="29"/>
    <m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2"/>
    <d v="2023-04-18T14:58:10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3"/>
    <d v="2023-04-18T14:58:10"/>
    <n v="33"/>
    <n v="33"/>
    <m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44"/>
    <d v="2023-04-18T14:58:10"/>
    <n v="141"/>
    <n v="14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3"/>
    <d v="2023-04-18T14:58:10"/>
    <n v="947"/>
    <n v="947"/>
    <m/>
    <m/>
    <n v="9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81"/>
    <d v="2023-04-18T14:58:10"/>
    <n v="34"/>
    <n v="34"/>
    <m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49"/>
    <d v="2023-05-15T16:37:07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82"/>
    <d v="2023-05-15T16:37:07"/>
    <n v="6"/>
    <n v="3"/>
    <n v="3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20"/>
    <d v="2023-05-15T16:37:07"/>
    <n v="957"/>
    <n v="794"/>
    <n v="163"/>
    <m/>
    <n v="9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21"/>
    <d v="2023-05-15T16:37:07"/>
    <n v="40"/>
    <n v="24"/>
    <n v="16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83"/>
    <d v="2023-05-15T16:37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23"/>
    <d v="2023-05-15T16:37:0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43"/>
    <d v="2023-05-15T16:37:07"/>
    <n v="102"/>
    <m/>
    <n v="102"/>
    <m/>
    <n v="10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44"/>
    <d v="2023-05-15T16:37:07"/>
    <n v="508"/>
    <m/>
    <n v="5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0"/>
    <d v="2023-05-15T16:37:07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"/>
    <d v="2023-05-15T16:37:07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2"/>
    <d v="2023-05-15T16:37:0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97"/>
    <d v="2023-04-19T16:43:10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98"/>
    <d v="2023-04-19T16:43:10"/>
    <n v="0"/>
    <m/>
    <m/>
    <n v="2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61"/>
    <d v="2023-04-19T16:43:10"/>
    <n v="0"/>
    <m/>
    <m/>
    <n v="3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62"/>
    <d v="2023-04-19T16:43:10"/>
    <n v="0"/>
    <m/>
    <m/>
    <n v="1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63"/>
    <d v="2023-04-19T16:43:10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64"/>
    <d v="2023-04-19T16:43:1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42"/>
    <d v="2023-04-19T16:43:1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32"/>
    <d v="2023-04-19T16:43:1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02"/>
    <d v="2023-04-19T16:43:10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71"/>
    <d v="2023-04-19T16:43:10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03"/>
    <d v="2023-04-19T16:43:1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04"/>
    <d v="2023-04-19T16:43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72"/>
    <d v="2023-04-19T16:43:1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73"/>
    <d v="2023-04-19T16:43:10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38"/>
    <d v="2023-04-19T16:43:1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75"/>
    <d v="2023-04-19T16:43:1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39"/>
    <d v="2023-04-19T16:43:1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40"/>
    <d v="2023-04-19T16:43:10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08"/>
    <d v="2023-04-19T16:43:1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43"/>
    <d v="2023-04-19T16:43:10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09"/>
    <d v="2023-04-19T16:43:10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42"/>
    <d v="2023-04-19T16:43:1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3"/>
    <d v="2023-04-19T16:43:10"/>
    <n v="95"/>
    <m/>
    <n v="95"/>
    <m/>
    <n v="95"/>
    <n v="9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35"/>
    <d v="2023-04-19T16:43:1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04"/>
    <d v="2023-04-19T16:43:10"/>
    <n v="8"/>
    <m/>
    <n v="8"/>
    <n v="8"/>
    <m/>
    <n v="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26"/>
    <d v="2023-04-18T15:14:55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88"/>
    <d v="2023-04-18T15:14:5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35"/>
    <d v="2023-04-18T15:14:55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90"/>
    <d v="2023-04-18T15:14:55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37"/>
    <d v="2023-04-18T15:14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38"/>
    <d v="2023-04-18T15:14:5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52"/>
    <d v="2023-04-18T15:14:5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54"/>
    <d v="2023-04-18T15:14:55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131"/>
    <d v="2023-04-18T15:14:55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92"/>
    <d v="2023-04-18T15:14:55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55"/>
    <d v="2023-04-18T15:14:5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94"/>
    <d v="2023-04-18T15:14:5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58"/>
    <d v="2023-04-18T15:14:55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59"/>
    <d v="2023-04-18T15:14:5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95"/>
    <d v="2023-04-18T15:14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97"/>
    <d v="2023-04-18T15:14:5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98"/>
    <d v="2023-04-18T15:14:55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61"/>
    <d v="2023-04-18T15:14:55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62"/>
    <d v="2023-04-18T15:14:5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155"/>
    <d v="2023-04-18T15:14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13"/>
    <d v="2023-04-18T15:14:55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16"/>
    <d v="2023-04-18T15:14:55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20"/>
    <d v="2023-04-18T15:14:55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44"/>
    <d v="2023-04-18T15:14:55"/>
    <n v="53"/>
    <m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0"/>
    <d v="2023-04-18T15:14:5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40"/>
    <d v="2023-04-19T16:43:10"/>
    <n v="3"/>
    <m/>
    <n v="3"/>
    <n v="3"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6"/>
    <d v="2023-04-19T16:43:10"/>
    <n v="173"/>
    <m/>
    <n v="173"/>
    <m/>
    <n v="1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9"/>
    <d v="2023-04-19T16:43:10"/>
    <n v="218"/>
    <m/>
    <n v="218"/>
    <m/>
    <n v="2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0"/>
    <d v="2023-04-19T16:43:10"/>
    <n v="347"/>
    <m/>
    <n v="347"/>
    <m/>
    <n v="3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3"/>
    <d v="2023-04-19T16:43:1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43"/>
    <d v="2023-04-19T16:43:10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44"/>
    <d v="2023-04-19T16:43:10"/>
    <n v="592"/>
    <m/>
    <n v="5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0"/>
    <d v="2023-04-19T16:43:10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"/>
    <d v="2023-04-19T16:43:1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"/>
    <d v="2023-04-19T16:43:1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3"/>
    <d v="2023-04-19T16:43:10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17"/>
    <d v="2023-04-19T16:43:10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19"/>
    <d v="2023-04-19T16:43:10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22"/>
    <d v="2023-04-19T16:43:1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23"/>
    <d v="2023-04-19T16:43:1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5"/>
    <d v="2023-04-19T16:43:1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6"/>
    <d v="2023-04-19T16:43:10"/>
    <n v="95"/>
    <n v="0"/>
    <n v="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84"/>
    <d v="2023-04-19T16:43:1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85"/>
    <d v="2023-04-19T16:43:1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8"/>
    <d v="2023-04-19T16:43:10"/>
    <n v="108"/>
    <n v="0"/>
    <n v="1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9"/>
    <d v="2023-04-19T16:43:10"/>
    <n v="173"/>
    <n v="0"/>
    <n v="1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0"/>
    <d v="2023-04-19T16:43:10"/>
    <n v="218"/>
    <n v="0"/>
    <n v="2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2"/>
    <d v="2023-04-19T16:43:10"/>
    <n v="43"/>
    <n v="5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9"/>
    <d v="2023-04-19T16:43:2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30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30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31"/>
    <d v="2023-04-19T16:43:29"/>
    <n v="0"/>
    <m/>
    <m/>
    <n v="2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4"/>
    <d v="2023-04-19T16:43:29"/>
    <n v="0"/>
    <m/>
    <m/>
    <n v="4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32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66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34"/>
    <d v="2023-04-19T16:43:29"/>
    <n v="0"/>
    <m/>
    <m/>
    <n v="1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35"/>
    <d v="2023-04-19T16:43:29"/>
    <n v="0"/>
    <m/>
    <m/>
    <n v="4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50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90"/>
    <d v="2023-04-19T16:43:2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36"/>
    <d v="2023-04-19T16:43:2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37"/>
    <d v="2023-04-19T16:43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38"/>
    <d v="2023-04-19T16:43:29"/>
    <n v="0"/>
    <m/>
    <m/>
    <n v="2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52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53"/>
    <d v="2023-04-19T16:43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54"/>
    <d v="2023-04-19T16:43:29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31"/>
    <d v="2023-04-19T16:43:29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92"/>
    <d v="2023-04-19T16:43:29"/>
    <n v="0"/>
    <m/>
    <m/>
    <n v="3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91"/>
    <d v="2023-04-19T16:43:2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42"/>
    <d v="2023-04-19T16:43:2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36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55"/>
    <d v="2023-04-19T16:43:29"/>
    <n v="0"/>
    <m/>
    <m/>
    <n v="2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56"/>
    <d v="2023-04-19T16:43:29"/>
    <n v="0"/>
    <m/>
    <m/>
    <n v="3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37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19"/>
    <d v="2023-04-19T17:23:16"/>
    <n v="18"/>
    <n v="18"/>
    <m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6"/>
    <x v="8"/>
    <x v="142"/>
    <x v="6"/>
    <d v="2023-04-18T14:40:3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6"/>
    <x v="8"/>
    <x v="142"/>
    <x v="9"/>
    <d v="2023-04-18T14:40:3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31"/>
    <d v="2023-04-18T14:40:5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24"/>
    <d v="2023-04-18T14:40:55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41"/>
    <d v="2023-05-24T15:33:47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66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32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68"/>
    <d v="2023-05-24T15:33:4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69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80"/>
    <d v="2023-05-24T15:33:47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27"/>
    <d v="2023-05-24T15:33:47"/>
    <n v="5"/>
    <m/>
    <n v="5"/>
    <n v="4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6"/>
    <d v="2023-05-24T15:33:47"/>
    <n v="99"/>
    <m/>
    <n v="99"/>
    <m/>
    <n v="9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7"/>
    <d v="2023-05-24T15:33:47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9"/>
    <d v="2023-05-24T15:33:47"/>
    <n v="79"/>
    <m/>
    <n v="79"/>
    <m/>
    <n v="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49"/>
    <d v="2023-05-24T15:33:47"/>
    <n v="7"/>
    <m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80"/>
    <d v="2023-05-24T15:33:47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82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35"/>
    <d v="2023-04-18T15:09:2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02"/>
    <d v="2023-05-24T15:33:47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70"/>
    <d v="2023-05-24T15:33:47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03"/>
    <d v="2023-05-24T15:33:4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72"/>
    <d v="2023-05-24T15:33:4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73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38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56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07"/>
    <d v="2023-04-18T15:09:26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40"/>
    <d v="2023-04-18T15:09:26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99"/>
    <d v="2023-04-18T15:09:2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41"/>
    <d v="2023-04-18T15:09:2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26"/>
    <d v="2023-04-18T14:40:55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34"/>
    <d v="2023-04-18T14:40:55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35"/>
    <d v="2023-04-18T14:40:55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50"/>
    <d v="2023-04-18T14:40:5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51"/>
    <d v="2023-04-18T14:40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36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38"/>
    <d v="2023-04-18T14:40:55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53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92"/>
    <d v="2023-04-18T14:40:55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55"/>
    <d v="2023-04-18T14:40:55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56"/>
    <d v="2023-04-18T14:40:55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58"/>
    <d v="2023-04-18T14:40:55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95"/>
    <d v="2023-04-18T14:40:55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28"/>
    <d v="2023-04-18T14:40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60"/>
    <d v="2023-04-18T14:40:55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58"/>
    <d v="2023-04-18T14:23:51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95"/>
    <d v="2023-04-18T14:23:5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60"/>
    <d v="2023-04-18T14:23:5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61"/>
    <d v="2023-04-18T14:23:5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62"/>
    <d v="2023-04-18T14:23:5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64"/>
    <d v="2023-04-18T14:23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61"/>
    <d v="2023-04-21T09:35:29"/>
    <n v="0"/>
    <m/>
    <m/>
    <n v="2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62"/>
    <d v="2023-04-21T09:35:29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63"/>
    <d v="2023-04-21T09:35:2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64"/>
    <d v="2023-04-21T09:35:2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42"/>
    <d v="2023-04-21T09:35:2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67"/>
    <d v="2023-04-21T09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68"/>
    <d v="2023-04-21T09:35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69"/>
    <d v="2023-04-21T09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02"/>
    <d v="2023-04-21T09:35:29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36"/>
    <d v="2023-04-21T09:35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71"/>
    <d v="2023-04-21T09:35:29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03"/>
    <d v="2023-04-21T09:35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37"/>
    <d v="2023-04-19T16:55:3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94"/>
    <d v="2023-04-19T16:55:35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58"/>
    <d v="2023-04-19T16:55:35"/>
    <n v="0"/>
    <m/>
    <m/>
    <n v="6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59"/>
    <d v="2023-04-19T16:55:35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95"/>
    <d v="2023-04-19T16:55:35"/>
    <n v="0"/>
    <m/>
    <m/>
    <n v="3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8"/>
    <d v="2023-04-19T16:55:35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60"/>
    <d v="2023-04-19T16:55:3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97"/>
    <d v="2023-04-19T16:55:35"/>
    <n v="0"/>
    <m/>
    <m/>
    <n v="1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98"/>
    <d v="2023-04-19T16:55:35"/>
    <n v="0"/>
    <m/>
    <m/>
    <n v="6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61"/>
    <d v="2023-04-19T16:55:35"/>
    <n v="0"/>
    <m/>
    <m/>
    <n v="4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62"/>
    <d v="2023-04-19T16:55:35"/>
    <n v="0"/>
    <m/>
    <m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63"/>
    <d v="2023-04-19T16:55:35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64"/>
    <d v="2023-04-19T16:55:3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40"/>
    <d v="2023-04-19T16:55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02"/>
    <d v="2023-04-19T16:55:35"/>
    <n v="0"/>
    <m/>
    <m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71"/>
    <d v="2023-04-19T16:55:35"/>
    <n v="0"/>
    <m/>
    <m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03"/>
    <d v="2023-04-19T16:55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04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35"/>
    <d v="2023-04-19T16:55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72"/>
    <d v="2023-04-19T16:55:35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73"/>
    <d v="2023-04-19T16:55:35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38"/>
    <d v="2023-04-19T16:55:3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39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75"/>
    <d v="2023-04-19T16:55:3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06"/>
    <d v="2023-04-19T16:55:3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38"/>
    <d v="2023-04-19T17:23:46"/>
    <n v="0"/>
    <m/>
    <m/>
    <n v="3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52"/>
    <d v="2023-04-19T17:23:46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53"/>
    <d v="2023-04-19T17:23:4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54"/>
    <d v="2023-04-19T17:23:46"/>
    <n v="0"/>
    <m/>
    <m/>
    <n v="2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31"/>
    <d v="2023-04-19T17:23:46"/>
    <n v="0"/>
    <m/>
    <m/>
    <n v="1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92"/>
    <d v="2023-04-19T17:23:46"/>
    <n v="0"/>
    <m/>
    <m/>
    <n v="3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91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55"/>
    <d v="2023-04-19T17:23:46"/>
    <n v="0"/>
    <m/>
    <m/>
    <n v="2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56"/>
    <d v="2023-04-19T17:23:46"/>
    <n v="0"/>
    <m/>
    <m/>
    <n v="2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37"/>
    <d v="2023-04-19T17:23:4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94"/>
    <d v="2023-04-19T17:23:46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58"/>
    <d v="2023-04-19T17:23:46"/>
    <n v="0"/>
    <m/>
    <m/>
    <n v="4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59"/>
    <d v="2023-04-19T17:23:46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10"/>
    <d v="2023-04-18T14:31:5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24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34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197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92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55"/>
    <d v="2023-04-18T14:32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78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16"/>
    <d v="2023-04-18T14:32:2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149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82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20"/>
    <d v="2023-04-18T14:32:2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43"/>
    <d v="2023-04-18T14:32:2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44"/>
    <d v="2023-04-18T14:32:21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26"/>
    <d v="2023-04-18T15:48:1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197"/>
    <d v="2023-04-18T15:48:1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38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92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55"/>
    <d v="2023-04-18T15:48:1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56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58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95"/>
    <d v="2023-04-18T15:48:1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62"/>
    <d v="2023-05-24T14:54:44"/>
    <n v="0"/>
    <m/>
    <m/>
    <n v="1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99"/>
    <d v="2023-05-24T14:54:4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00"/>
    <d v="2023-05-24T14:54:4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63"/>
    <d v="2023-05-24T14:54:44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3"/>
    <d v="2023-05-15T16:37:07"/>
    <n v="200"/>
    <m/>
    <n v="200"/>
    <m/>
    <n v="2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82"/>
    <d v="2023-05-15T16:37:07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5"/>
    <d v="2023-05-15T16:37:07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6"/>
    <d v="2023-05-15T16:37:07"/>
    <n v="164"/>
    <n v="10"/>
    <n v="1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7"/>
    <d v="2023-05-15T16:37:0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84"/>
    <d v="2023-05-15T16:37:07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84"/>
    <d v="2023-05-15T16:37:0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8"/>
    <d v="2023-05-15T16:37:07"/>
    <n v="102"/>
    <n v="0"/>
    <n v="1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9"/>
    <d v="2023-05-15T16:37:07"/>
    <n v="124"/>
    <n v="31"/>
    <n v="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47"/>
    <d v="2023-05-15T16:37:07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0"/>
    <d v="2023-05-15T16:37:07"/>
    <n v="193"/>
    <n v="9"/>
    <n v="1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58"/>
    <d v="2023-05-15T16:37:0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28"/>
    <d v="2023-05-15T16:37:07"/>
    <n v="97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2"/>
    <d v="2023-05-15T16:37:07"/>
    <n v="36"/>
    <n v="7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9"/>
    <x v="2"/>
    <x v="130"/>
    <x v="129"/>
    <d v="2023-05-15T16:37:07"/>
    <n v="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29"/>
    <d v="2023-05-15T16:37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30"/>
    <d v="2023-05-15T16:37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52"/>
    <d v="2023-05-15T16:37:24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24"/>
    <d v="2023-05-15T16:37:24"/>
    <n v="0"/>
    <m/>
    <m/>
    <n v="2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34"/>
    <d v="2023-05-15T16:37:24"/>
    <n v="0"/>
    <m/>
    <m/>
    <n v="1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35"/>
    <d v="2023-05-15T16:37:2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56"/>
    <d v="2023-04-18T15:17:44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58"/>
    <d v="2023-04-18T15:17:4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60"/>
    <d v="2023-04-18T15:17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61"/>
    <d v="2023-04-18T15:17:4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64"/>
    <d v="2023-05-24T14:54:44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75"/>
    <d v="2023-05-24T15:33:4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06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13"/>
    <d v="2023-05-24T16:20:2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14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80"/>
    <d v="2023-05-24T16:20:24"/>
    <n v="2"/>
    <n v="2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127"/>
    <d v="2023-05-24T16:20:24"/>
    <n v="2"/>
    <n v="2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16"/>
    <d v="2023-05-24T16:20:24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19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83"/>
    <d v="2023-04-18T14:23:1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44"/>
    <d v="2023-04-18T14:23:16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3"/>
    <d v="2023-04-18T14:23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6"/>
    <d v="2023-04-18T14:23:16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65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40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41"/>
    <d v="2023-05-24T14:54:4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42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84"/>
    <d v="2023-04-18T14:23:1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85"/>
    <d v="2023-04-18T14:23:1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9"/>
    <d v="2023-04-18T14:23:16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10"/>
    <d v="2023-04-18T14:23:1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129"/>
    <d v="2023-04-18T14:23:16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13"/>
    <d v="2023-04-18T14:23:3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126"/>
    <d v="2023-04-18T14:23:3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79"/>
    <d v="2023-04-18T14:23:3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127"/>
    <d v="2023-04-18T14:23:3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16"/>
    <d v="2023-04-18T14:23:34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82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20"/>
    <d v="2023-04-18T13:55:36"/>
    <n v="151"/>
    <m/>
    <n v="151"/>
    <m/>
    <n v="1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21"/>
    <d v="2023-04-18T13:55:36"/>
    <n v="39"/>
    <m/>
    <n v="39"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83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23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44"/>
    <d v="2023-04-18T13:55:36"/>
    <n v="220"/>
    <m/>
    <n v="2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0"/>
    <d v="2023-04-18T13:55:36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3"/>
    <d v="2023-04-18T13:55:3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5"/>
    <d v="2023-04-18T13:55:3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6"/>
    <d v="2023-04-18T13:55:36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1"/>
    <x v="1"/>
    <x v="116"/>
    <x v="150"/>
    <d v="2023-04-18T12:55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1"/>
    <x v="1"/>
    <x v="116"/>
    <x v="20"/>
    <d v="2023-04-18T12:55:51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1"/>
    <x v="1"/>
    <x v="116"/>
    <x v="3"/>
    <d v="2023-04-18T12:55:5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1"/>
    <x v="1"/>
    <x v="116"/>
    <x v="6"/>
    <d v="2023-04-18T12:55:5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1"/>
    <x v="1"/>
    <x v="116"/>
    <x v="9"/>
    <d v="2023-04-18T12:55:5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1"/>
    <x v="1"/>
    <x v="116"/>
    <x v="158"/>
    <d v="2023-04-18T12:55:5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13"/>
    <d v="2023-04-18T12:56:09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127"/>
    <d v="2023-04-18T12:56:0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206"/>
    <d v="2023-04-18T12:56:0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16"/>
    <d v="2023-04-18T12:56:09"/>
    <n v="40"/>
    <m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150"/>
    <d v="2023-04-18T12:56:0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149"/>
    <d v="2023-04-18T12:56:0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23"/>
    <d v="2023-04-18T12:56:0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43"/>
    <d v="2023-04-18T12:56:0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3"/>
    <d v="2023-04-18T12:56:09"/>
    <n v="71"/>
    <m/>
    <n v="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6"/>
    <d v="2023-04-18T12:56:0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84"/>
    <d v="2023-04-18T12:56:0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85"/>
    <d v="2023-04-18T12:56:0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8"/>
    <d v="2023-04-18T12:56:0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9"/>
    <d v="2023-04-18T12:56:09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2"/>
    <x v="9"/>
    <x v="117"/>
    <x v="144"/>
    <d v="2023-04-18T12:56:09"/>
    <n v="204"/>
    <n v="12"/>
    <n v="164"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13"/>
    <d v="2023-04-18T12:57:3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127"/>
    <d v="2023-04-18T12:57:3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16"/>
    <d v="2023-04-18T12:57:38"/>
    <n v="57"/>
    <m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84"/>
    <d v="2023-04-18T13:55:3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85"/>
    <d v="2023-04-18T13:55:36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9"/>
    <d v="2023-04-18T13:55:36"/>
    <n v="161"/>
    <n v="0"/>
    <n v="1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0"/>
    <d v="2023-04-18T13:55:36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44"/>
    <d v="2023-04-18T13:55:36"/>
    <n v="9"/>
    <n v="1"/>
    <n v="8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86"/>
    <d v="2023-04-18T13:55:36"/>
    <n v="70"/>
    <n v="10"/>
    <n v="54"/>
    <n v="6"/>
    <n v="70"/>
    <n v="27"/>
    <n v="43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35"/>
    <d v="2023-04-19T17:01:09"/>
    <n v="0"/>
    <m/>
    <m/>
    <n v="3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88"/>
    <d v="2023-04-19T17:06:4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35"/>
    <d v="2023-04-19T17:06:46"/>
    <n v="0"/>
    <m/>
    <m/>
    <n v="5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77"/>
    <d v="2023-04-19T17:06:46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36"/>
    <d v="2023-04-19T17:06:4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61"/>
    <d v="2023-04-18T12:40:55"/>
    <n v="0"/>
    <m/>
    <m/>
    <n v="2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278"/>
    <d v="2023-04-18T12:40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64"/>
    <d v="2023-04-18T12:40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65"/>
    <d v="2023-04-18T12:40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4"/>
    <d v="2023-04-18T12:30:48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46"/>
    <d v="2023-04-18T12:30:48"/>
    <n v="1755"/>
    <n v="0"/>
    <n v="17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16"/>
    <d v="2023-04-18T12:30:48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17"/>
    <d v="2023-04-18T12:30:48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18"/>
    <d v="2023-04-18T12:30:48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19"/>
    <d v="2023-04-18T12:30:4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62"/>
    <d v="2023-04-18T12:38:28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64"/>
    <d v="2023-04-18T12:38:28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66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32"/>
    <d v="2023-04-18T12:38:28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02"/>
    <d v="2023-04-18T12:38:28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71"/>
    <d v="2023-04-18T12:38:28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03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04"/>
    <d v="2023-04-18T12:38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72"/>
    <d v="2023-04-18T12:38:28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75"/>
    <d v="2023-04-18T12:38:2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67"/>
    <d v="2023-04-18T12:38:28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73"/>
    <d v="2023-04-18T12:38:28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77"/>
    <d v="2023-04-18T12:38:28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09"/>
    <d v="2023-04-18T12:38:2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3"/>
    <d v="2023-04-18T12:38:28"/>
    <n v="105"/>
    <m/>
    <n v="105"/>
    <m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150"/>
    <d v="2023-04-18T14:45:3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82"/>
    <d v="2023-04-18T14:45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44"/>
    <d v="2023-04-18T14:45:39"/>
    <n v="43"/>
    <m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0"/>
    <d v="2023-04-18T14:45:3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6"/>
    <d v="2023-04-18T14:45:39"/>
    <n v="113"/>
    <n v="0"/>
    <n v="1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8"/>
    <x v="11"/>
    <x v="35"/>
    <x v="9"/>
    <d v="2023-04-18T14:45:39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130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92"/>
    <d v="2023-04-18T14:46:04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55"/>
    <d v="2023-04-18T14:46:04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58"/>
    <d v="2023-04-18T14:46:04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261"/>
    <d v="2023-04-18T14:46:04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95"/>
    <d v="2023-04-18T14:46:04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27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28"/>
    <d v="2023-04-18T14:46:0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60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98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154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61"/>
    <d v="2023-04-18T14:46:04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62"/>
    <d v="2023-04-18T14:46:0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63"/>
    <d v="2023-04-18T14:46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65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102"/>
    <d v="2023-04-18T14:46:0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71"/>
    <d v="2023-04-18T14:46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107"/>
    <d v="2023-04-18T14:46:0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16"/>
    <d v="2023-04-18T14:46:0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6"/>
    <d v="2023-04-18T12:38:28"/>
    <n v="308"/>
    <m/>
    <n v="308"/>
    <m/>
    <n v="3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9"/>
    <d v="2023-04-18T12:38:28"/>
    <n v="60"/>
    <m/>
    <n v="60"/>
    <m/>
    <n v="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47"/>
    <d v="2023-04-18T12:40:28"/>
    <n v="105"/>
    <n v="0"/>
    <n v="1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2"/>
    <d v="2023-04-18T12:40:28"/>
    <n v="53"/>
    <n v="8"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42"/>
    <d v="2023-04-18T12:40:5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32"/>
    <d v="2023-04-18T12:40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68"/>
    <d v="2023-04-18T12:40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69"/>
    <d v="2023-04-18T12:40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02"/>
    <d v="2023-04-18T12:40:55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36"/>
    <d v="2023-04-18T12:40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71"/>
    <d v="2023-04-18T12:40:5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37"/>
    <d v="2023-04-18T12:40:5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0"/>
    <d v="2023-04-18T12:40:55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2"/>
    <d v="2023-04-18T12:40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3"/>
    <d v="2023-04-18T12:40:55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5"/>
    <d v="2023-04-18T12:40:5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6"/>
    <d v="2023-04-18T12:40:55"/>
    <n v="126"/>
    <n v="0"/>
    <n v="1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25"/>
    <d v="2023-04-18T12:40:5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7"/>
    <d v="2023-04-18T12:40:5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84"/>
    <d v="2023-04-18T12:40:5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85"/>
    <d v="2023-04-18T12:40:55"/>
    <n v="2"/>
    <n v="1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19"/>
    <d v="2023-04-18T12:37:2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20"/>
    <d v="2023-04-18T12:37:20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62"/>
    <d v="2023-04-18T15:17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71"/>
    <d v="2023-04-18T15:17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72"/>
    <d v="2023-04-18T15:17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73"/>
    <d v="2023-04-18T15:17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13"/>
    <d v="2023-04-18T15:17:4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126"/>
    <d v="2023-04-18T15:17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16"/>
    <d v="2023-04-18T15:17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19"/>
    <d v="2023-04-18T15:17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20"/>
    <d v="2023-04-18T15:17:44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21"/>
    <d v="2023-04-18T15:17:4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44"/>
    <d v="2023-04-18T15:17:44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61"/>
    <d v="2023-04-18T15:48:1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132"/>
    <d v="2023-04-18T15:48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153"/>
    <d v="2023-05-15T16:21:4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82"/>
    <d v="2023-05-15T16:21:4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20"/>
    <d v="2023-05-15T16:21:48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43"/>
    <d v="2023-05-15T16:21:4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145"/>
    <d v="2023-05-15T16:21:4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3"/>
    <d v="2023-05-15T16:21:4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4"/>
    <d v="2023-05-15T16:21:4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124"/>
    <d v="2023-05-15T16:21:4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7"/>
    <d v="2023-05-15T16:21:4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8"/>
    <d v="2023-05-15T16:21:48"/>
    <n v="8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9"/>
    <d v="2023-05-15T16:21:48"/>
    <n v="1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25"/>
    <d v="2023-05-15T15:37:01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7"/>
    <d v="2023-05-15T15:37:0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8"/>
    <d v="2023-05-15T15:37:01"/>
    <n v="114"/>
    <n v="0"/>
    <n v="1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9"/>
    <d v="2023-05-15T15:37:01"/>
    <n v="121"/>
    <n v="0"/>
    <n v="1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0"/>
    <d v="2023-05-15T15:37:01"/>
    <n v="196"/>
    <n v="0"/>
    <n v="19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2"/>
    <d v="2023-05-15T15:37:01"/>
    <n v="101"/>
    <n v="22"/>
    <n v="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29"/>
    <d v="2023-05-15T15:37:01"/>
    <n v="14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30"/>
    <d v="2023-05-15T15:38:41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30"/>
    <d v="2023-05-15T15:38:41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3"/>
    <d v="2023-05-15T15:39:48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6"/>
    <d v="2023-05-15T15:39:48"/>
    <n v="298"/>
    <n v="0"/>
    <n v="2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7"/>
    <d v="2023-05-15T15:39:48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9"/>
    <d v="2023-05-15T15:39:48"/>
    <n v="65"/>
    <n v="0"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10"/>
    <d v="2023-05-15T15:39:48"/>
    <n v="75"/>
    <n v="0"/>
    <n v="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12"/>
    <d v="2023-05-15T15:39:48"/>
    <n v="23"/>
    <n v="6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129"/>
    <d v="2023-05-15T15:39:48"/>
    <n v="1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4"/>
    <x v="0"/>
    <x v="53"/>
    <x v="86"/>
    <d v="2023-05-15T15:39:48"/>
    <n v="27"/>
    <n v="6"/>
    <n v="19"/>
    <n v="2"/>
    <n v="27"/>
    <n v="2"/>
    <n v="25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29"/>
    <d v="2023-05-16T09:50:1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30"/>
    <d v="2023-05-16T09:50:16"/>
    <n v="0"/>
    <m/>
    <m/>
    <n v="3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30"/>
    <d v="2023-05-16T09:50:16"/>
    <n v="0"/>
    <m/>
    <m/>
    <n v="3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31"/>
    <d v="2023-05-16T09:50:16"/>
    <n v="0"/>
    <m/>
    <m/>
    <n v="2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24"/>
    <d v="2023-05-16T09:50:16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34"/>
    <d v="2023-05-16T09:50:16"/>
    <n v="0"/>
    <m/>
    <m/>
    <n v="1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30"/>
    <d v="2023-05-15T15:42:5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254"/>
    <d v="2023-05-15T15:42:5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31"/>
    <d v="2023-05-15T15:42:5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31"/>
    <d v="2023-05-15T15:38:41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24"/>
    <d v="2023-05-15T15:38:41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32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34"/>
    <d v="2023-05-15T15:38:41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35"/>
    <d v="2023-05-15T15:38:41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36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91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38"/>
    <d v="2023-05-15T15:38:41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52"/>
    <d v="2023-05-15T15:38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54"/>
    <d v="2023-05-15T15:38:41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31"/>
    <d v="2023-05-15T15:38:41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92"/>
    <d v="2023-05-15T15:38:4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91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55"/>
    <d v="2023-05-15T15:38:41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56"/>
    <d v="2023-05-15T15:38:4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94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92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58"/>
    <d v="2023-05-15T15:38:41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59"/>
    <d v="2023-05-15T15:38:4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95"/>
    <d v="2023-05-15T15:38:41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28"/>
    <d v="2023-05-15T15:38:4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60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97"/>
    <d v="2023-05-15T15:38:41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7"/>
    <x v="0"/>
    <x v="61"/>
    <x v="10"/>
    <d v="2023-05-15T16:21:48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31"/>
    <d v="2023-05-15T16:22:0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24"/>
    <d v="2023-05-15T16:22:08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35"/>
    <d v="2023-05-15T16:22:0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92"/>
    <d v="2023-05-15T16:22:0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55"/>
    <d v="2023-05-15T16:22:0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56"/>
    <d v="2023-05-15T16:22:0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58"/>
    <d v="2023-05-15T16:22:08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60"/>
    <d v="2023-05-15T16:22:0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61"/>
    <d v="2023-05-15T16:22:0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20"/>
    <d v="2023-05-15T16:22:08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8"/>
    <x v="12"/>
    <x v="128"/>
    <x v="21"/>
    <d v="2023-05-15T16:22:0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29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130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31"/>
    <d v="2023-05-15T16:22:4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24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34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50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51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36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38"/>
    <d v="2023-05-15T16:22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54"/>
    <d v="2023-05-15T16:22:4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92"/>
    <d v="2023-05-15T16:22:4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55"/>
    <d v="2023-05-15T16:22:4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56"/>
    <d v="2023-05-15T16:22:4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58"/>
    <d v="2023-05-15T16:22:4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59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95"/>
    <d v="2023-05-15T16:22:4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60"/>
    <d v="2023-05-15T16:22:4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61"/>
    <d v="2023-05-15T16:22:4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62"/>
    <d v="2023-05-15T16:22:4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63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64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102"/>
    <d v="2023-05-15T16:22:4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70"/>
    <d v="2023-05-15T16:22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72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73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78"/>
    <d v="2023-05-15T16:22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16"/>
    <d v="2023-05-15T16:22:49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20"/>
    <d v="2023-05-15T16:22:49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30"/>
    <d v="2023-05-15T16:17:2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254"/>
    <d v="2023-05-15T16:17:2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31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24"/>
    <d v="2023-05-15T16:17:25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26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35"/>
    <d v="2023-05-15T16:17:25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90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37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38"/>
    <d v="2023-05-15T16:17:2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52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102"/>
    <d v="2023-04-18T14:23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72"/>
    <d v="2023-04-18T14:23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13"/>
    <d v="2023-04-18T14:23:5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127"/>
    <d v="2023-04-18T14:23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16"/>
    <d v="2023-04-18T14:23:5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82"/>
    <d v="2023-04-18T14:23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20"/>
    <d v="2023-04-18T14:23:51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21"/>
    <d v="2023-04-18T14:23:5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44"/>
    <d v="2023-04-18T14:23:51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0"/>
    <d v="2023-04-18T14:23:5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3"/>
    <d v="2023-04-18T14:23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6"/>
    <d v="2023-04-18T14:23:5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84"/>
    <d v="2023-04-18T14:23:5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85"/>
    <d v="2023-04-18T14:23:5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9"/>
    <d v="2023-04-18T14:23:5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129"/>
    <d v="2023-04-18T14:23:51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88"/>
    <d v="2023-04-18T14:24:0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197"/>
    <d v="2023-04-18T14:24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13"/>
    <d v="2023-04-18T14:24:09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127"/>
    <d v="2023-04-18T14:24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146"/>
    <d v="2023-04-18T14:24:0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180"/>
    <d v="2023-04-18T14:24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82"/>
    <d v="2023-04-18T14:24:09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20"/>
    <d v="2023-04-18T14:24:0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46"/>
    <d v="2023-04-18T15:14:5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6"/>
    <d v="2023-04-18T15:14:55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2"/>
    <x v="4"/>
    <x v="7"/>
    <x v="9"/>
    <d v="2023-04-18T15:14:55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31"/>
    <d v="2023-05-15T17:10:1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24"/>
    <d v="2023-05-15T17:10:11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32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34"/>
    <d v="2023-05-15T17:10:11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35"/>
    <d v="2023-05-15T17:10:11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50"/>
    <d v="2023-05-15T17:10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36"/>
    <d v="2023-05-15T17:10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38"/>
    <d v="2023-05-15T17:10:11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60"/>
    <d v="2023-04-18T15:17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61"/>
    <d v="2023-04-18T15:17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176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13"/>
    <d v="2023-04-18T15:17:2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80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127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16"/>
    <d v="2023-04-18T15:17:27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28"/>
    <d v="2023-05-15T17:04:4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153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82"/>
    <d v="2023-04-18T15:17:2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20"/>
    <d v="2023-04-18T15:17:27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21"/>
    <d v="2023-04-18T15:17:27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83"/>
    <d v="2023-04-18T15:17:2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44"/>
    <d v="2023-04-18T15:17:27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3"/>
    <d v="2023-04-18T15:17:27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182"/>
    <d v="2023-04-18T15:17:2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6"/>
    <d v="2023-04-18T15:17:2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0"/>
    <x v="13"/>
    <x v="95"/>
    <x v="84"/>
    <d v="2023-04-18T15:17:2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61"/>
    <d v="2023-04-18T15:23:2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62"/>
    <d v="2023-04-18T15:23:2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13"/>
    <d v="2023-04-18T15:23:2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78"/>
    <d v="2023-04-18T15:23:2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16"/>
    <d v="2023-04-18T15:23:21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19"/>
    <d v="2023-04-18T15:23:2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20"/>
    <d v="2023-04-18T15:23:21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21"/>
    <d v="2023-04-18T15:23:2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83"/>
    <d v="2023-04-18T15:23:2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44"/>
    <d v="2023-04-18T15:23:21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6"/>
    <d v="2023-04-18T15:23:2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9"/>
    <d v="2023-04-18T15:23:21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10"/>
    <d v="2023-04-18T15:23:2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129"/>
    <d v="2023-04-18T15:23:21"/>
    <n v="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7"/>
    <x v="5"/>
    <x v="13"/>
    <x v="78"/>
    <d v="2023-04-18T15:24:2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7"/>
    <x v="5"/>
    <x v="13"/>
    <x v="16"/>
    <d v="2023-04-18T15:24:25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7"/>
    <x v="5"/>
    <x v="13"/>
    <x v="20"/>
    <d v="2023-04-18T15:24:25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125"/>
    <d v="2023-04-18T15:26:5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8"/>
    <d v="2023-04-18T15:26:5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9"/>
    <d v="2023-04-18T15:26:52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158"/>
    <d v="2023-04-18T15:26:5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4"/>
    <x v="8"/>
    <x v="134"/>
    <x v="11"/>
    <d v="2023-04-18T15:26:52"/>
    <n v="9"/>
    <n v="2"/>
    <m/>
    <m/>
    <m/>
    <n v="4"/>
    <n v="3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7"/>
    <x v="5"/>
    <x v="13"/>
    <x v="21"/>
    <d v="2023-04-18T15:24:2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7"/>
    <x v="5"/>
    <x v="13"/>
    <x v="83"/>
    <d v="2023-04-18T15:24:2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7"/>
    <x v="5"/>
    <x v="13"/>
    <x v="44"/>
    <d v="2023-04-18T15:24:25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7"/>
    <x v="5"/>
    <x v="13"/>
    <x v="3"/>
    <d v="2023-04-18T15:24:2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7"/>
    <x v="5"/>
    <x v="13"/>
    <x v="6"/>
    <d v="2023-04-18T15:24:2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7"/>
    <x v="5"/>
    <x v="13"/>
    <x v="9"/>
    <d v="2023-04-18T15:24:25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8"/>
    <x v="5"/>
    <x v="14"/>
    <x v="126"/>
    <d v="2023-04-18T15:24:45"/>
    <n v="81"/>
    <m/>
    <n v="81"/>
    <m/>
    <n v="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8"/>
    <x v="5"/>
    <x v="14"/>
    <x v="16"/>
    <d v="2023-04-18T15:24:4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8"/>
    <d v="2023-04-18T12:51:40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9"/>
    <d v="2023-04-18T12:51:4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130"/>
    <d v="2023-04-18T12:51:5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31"/>
    <d v="2023-04-18T12:51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24"/>
    <d v="2023-04-18T12:51:5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26"/>
    <d v="2023-04-18T12:51:5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197"/>
    <d v="2023-04-18T12:51:5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38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92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55"/>
    <d v="2023-04-18T12:51:5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56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58"/>
    <d v="2023-04-18T12:51:5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95"/>
    <d v="2023-04-18T12:51:5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60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61"/>
    <d v="2023-04-18T12:51:5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278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102"/>
    <d v="2023-04-18T12:51:5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71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72"/>
    <d v="2023-04-18T12:51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13"/>
    <d v="2023-04-18T12:51:5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78"/>
    <d v="2023-04-18T12:51:57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16"/>
    <d v="2023-04-18T12:51:57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19"/>
    <d v="2023-04-18T12:51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149"/>
    <d v="2023-04-18T12:51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82"/>
    <d v="2023-04-18T12:51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60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61"/>
    <d v="2023-04-18T14:42:2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62"/>
    <d v="2023-04-18T14:42:2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65"/>
    <d v="2023-04-18T14:42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16"/>
    <d v="2023-04-18T14:42:22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20"/>
    <d v="2023-04-18T14:42:2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43"/>
    <d v="2023-04-18T14:42:2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44"/>
    <d v="2023-04-18T14:42:2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8"/>
    <d v="2023-04-18T14:42:22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0"/>
    <x v="10"/>
    <x v="27"/>
    <x v="9"/>
    <d v="2023-04-18T14:42:22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29"/>
    <d v="2023-04-18T14:42:5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130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30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31"/>
    <d v="2023-04-18T14:42:5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56"/>
    <d v="2023-04-19T16:33:09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59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60"/>
    <d v="2023-04-19T16:33:0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61"/>
    <d v="2023-04-19T16:33:09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62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63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30"/>
    <d v="2023-07-20T15:32:58"/>
    <n v="0"/>
    <m/>
    <m/>
    <n v="3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31"/>
    <d v="2023-07-20T15:32:58"/>
    <n v="0"/>
    <m/>
    <m/>
    <n v="2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20"/>
    <d v="2023-07-20T15:34:17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21"/>
    <d v="2023-07-20T15:34:1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83"/>
    <d v="2023-07-20T15:34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44"/>
    <d v="2023-07-20T15:34:17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0"/>
    <d v="2023-07-20T15:34:1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6"/>
    <d v="2023-07-20T15:34:17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9"/>
    <d v="2023-07-20T15:34:17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12"/>
    <d v="2023-07-20T15:34:17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30"/>
    <d v="2023-06-22T12:34:27"/>
    <n v="0"/>
    <m/>
    <m/>
    <n v="6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30"/>
    <d v="2023-06-22T12:34:27"/>
    <n v="0"/>
    <m/>
    <m/>
    <n v="7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31"/>
    <d v="2023-06-22T12:34:27"/>
    <n v="0"/>
    <m/>
    <m/>
    <n v="5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24"/>
    <d v="2023-06-22T12:34:27"/>
    <n v="0"/>
    <m/>
    <m/>
    <n v="2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80"/>
    <d v="2023-05-24T17:13:15"/>
    <n v="2"/>
    <n v="2"/>
    <m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24"/>
    <d v="2023-07-20T15:32:58"/>
    <n v="0"/>
    <m/>
    <m/>
    <n v="3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26"/>
    <d v="2023-07-20T15:32:58"/>
    <n v="0"/>
    <m/>
    <m/>
    <n v="3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34"/>
    <d v="2023-07-20T15:32:58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27"/>
    <d v="2023-05-24T17:13:15"/>
    <n v="2"/>
    <n v="2"/>
    <m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6"/>
    <d v="2023-05-24T17:13:15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9"/>
    <d v="2023-05-24T17:13:15"/>
    <n v="3"/>
    <n v="3"/>
    <m/>
    <n v="1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53"/>
    <d v="2023-05-24T17:13:1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80"/>
    <d v="2023-05-24T17:13:15"/>
    <n v="4"/>
    <n v="4"/>
    <m/>
    <n v="2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82"/>
    <d v="2023-05-24T17:13:1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20"/>
    <d v="2023-05-24T17:13:15"/>
    <n v="177"/>
    <n v="177"/>
    <m/>
    <m/>
    <n v="1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21"/>
    <d v="2023-05-24T17:13:15"/>
    <n v="132"/>
    <n v="132"/>
    <m/>
    <m/>
    <n v="1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83"/>
    <d v="2023-05-24T17:13:15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23"/>
    <d v="2023-05-24T17:13:15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3"/>
    <d v="2023-05-24T17:13:15"/>
    <n v="113"/>
    <n v="113"/>
    <m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6"/>
    <d v="2023-05-24T17:13:15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25"/>
    <d v="2023-05-24T17:13:15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84"/>
    <d v="2023-05-24T17:13:15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84"/>
    <d v="2023-05-24T17:13:1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9"/>
    <d v="2023-05-24T17:13:15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83"/>
    <d v="2023-04-18T12:37:20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23"/>
    <d v="2023-04-18T12:37:2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1"/>
    <d v="2023-04-18T12:37:20"/>
    <n v="0"/>
    <m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2"/>
    <d v="2023-04-18T12:37:20"/>
    <n v="0"/>
    <m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9"/>
    <d v="2023-04-18T12:37:20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10"/>
    <d v="2023-04-18T12:37:2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12"/>
    <d v="2023-04-18T12:37:20"/>
    <n v="9"/>
    <n v="1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35"/>
    <d v="2023-07-20T15:32:58"/>
    <n v="0"/>
    <m/>
    <m/>
    <n v="5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144"/>
    <d v="2023-04-18T12:37:20"/>
    <n v="41"/>
    <n v="3"/>
    <n v="34"/>
    <n v="4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08"/>
    <d v="2023-04-18T12:37:45"/>
    <n v="7"/>
    <m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200"/>
    <d v="2023-04-18T12:37:4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75"/>
    <d v="2023-04-18T12:37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3"/>
    <d v="2023-04-18T12:37:45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26"/>
    <d v="2023-04-18T12:37:45"/>
    <n v="586"/>
    <m/>
    <n v="586"/>
    <m/>
    <n v="5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78"/>
    <d v="2023-04-18T12:37:45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79"/>
    <d v="2023-04-18T12:37:4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4"/>
    <d v="2023-04-18T12:37:4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6"/>
    <d v="2023-04-18T12:37:45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9"/>
    <d v="2023-04-18T12:37:45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153"/>
    <d v="2023-04-18T12:37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29"/>
    <d v="2023-04-18T12:40:28"/>
    <n v="164"/>
    <n v="16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44"/>
    <d v="2023-04-18T12:40:28"/>
    <n v="13"/>
    <n v="2"/>
    <n v="11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29"/>
    <d v="2023-04-18T12:40:5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30"/>
    <d v="2023-04-18T12:40:55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31"/>
    <d v="2023-04-18T12:40:55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82"/>
    <d v="2023-04-19T17:23:16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20"/>
    <d v="2023-04-19T17:23:16"/>
    <n v="1204"/>
    <n v="1204"/>
    <m/>
    <m/>
    <n v="12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21"/>
    <d v="2023-04-19T17:23:16"/>
    <n v="79"/>
    <n v="79"/>
    <m/>
    <m/>
    <n v="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83"/>
    <d v="2023-04-19T17:23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3"/>
    <d v="2023-04-19T17:23:16"/>
    <n v="81"/>
    <n v="81"/>
    <m/>
    <m/>
    <n v="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5"/>
    <d v="2023-04-19T17:23:16"/>
    <n v="16"/>
    <n v="1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6"/>
    <d v="2023-04-19T17:23:16"/>
    <n v="47"/>
    <n v="4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84"/>
    <d v="2023-04-19T17:23:16"/>
    <n v="26"/>
    <n v="2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184"/>
    <d v="2023-04-19T17:23:16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9"/>
    <d v="2023-04-19T17:23:16"/>
    <n v="95"/>
    <n v="9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10"/>
    <d v="2023-04-19T17:23:16"/>
    <n v="18"/>
    <n v="1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928"/>
    <x v="2"/>
    <x v="133"/>
    <x v="128"/>
    <d v="2023-04-19T17:23:16"/>
    <n v="146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9"/>
    <d v="2023-04-19T17:23:4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30"/>
    <d v="2023-04-19T17:23:46"/>
    <n v="0"/>
    <m/>
    <m/>
    <n v="2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30"/>
    <d v="2023-04-19T17:23:46"/>
    <n v="0"/>
    <m/>
    <m/>
    <n v="2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31"/>
    <d v="2023-04-19T17:23:46"/>
    <n v="0"/>
    <m/>
    <m/>
    <n v="2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4"/>
    <d v="2023-04-19T17:23:46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32"/>
    <d v="2023-04-19T17:23:4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34"/>
    <d v="2023-04-19T17:23:46"/>
    <n v="0"/>
    <m/>
    <m/>
    <n v="2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88"/>
    <d v="2023-04-19T17:23:4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35"/>
    <d v="2023-04-19T17:23:46"/>
    <n v="0"/>
    <m/>
    <m/>
    <n v="4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90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36"/>
    <d v="2023-04-19T17:23:4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37"/>
    <d v="2023-04-19T17:23:4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94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24"/>
    <d v="2023-04-18T12:40:55"/>
    <n v="0"/>
    <m/>
    <m/>
    <n v="1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32"/>
    <d v="2023-04-18T12:40:5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34"/>
    <d v="2023-04-18T12:40:55"/>
    <n v="0"/>
    <m/>
    <m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35"/>
    <d v="2023-04-18T12:40:55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38"/>
    <d v="2023-04-18T12:40:55"/>
    <n v="0"/>
    <m/>
    <m/>
    <n v="1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54"/>
    <d v="2023-04-18T12:40:55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92"/>
    <d v="2023-04-18T12:40:55"/>
    <n v="0"/>
    <m/>
    <m/>
    <n v="2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55"/>
    <d v="2023-04-18T12:40:55"/>
    <n v="0"/>
    <m/>
    <m/>
    <n v="1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56"/>
    <d v="2023-04-18T12:40:55"/>
    <n v="0"/>
    <m/>
    <m/>
    <n v="2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58"/>
    <d v="2023-04-18T12:40:55"/>
    <n v="0"/>
    <m/>
    <m/>
    <n v="2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92"/>
    <d v="2023-04-18T12:42:14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55"/>
    <d v="2023-04-18T12:42:14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58"/>
    <d v="2023-04-18T12:42:14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59"/>
    <d v="2023-04-18T12:42:1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27"/>
    <d v="2023-04-18T12:42:1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97"/>
    <d v="2023-04-18T12:42:14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98"/>
    <d v="2023-04-18T12:42:14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61"/>
    <d v="2023-04-18T12:42:14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62"/>
    <d v="2023-04-18T12:42:1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71"/>
    <d v="2023-04-18T12:42:1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82"/>
    <d v="2023-04-18T12:37:4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20"/>
    <d v="2023-04-18T12:37:45"/>
    <n v="582"/>
    <m/>
    <n v="582"/>
    <m/>
    <n v="5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1"/>
    <x v="5"/>
    <x v="9"/>
    <x v="21"/>
    <d v="2023-04-18T12:37:45"/>
    <n v="94"/>
    <m/>
    <n v="94"/>
    <m/>
    <n v="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"/>
    <d v="2023-04-20T10:13:5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2"/>
    <d v="2023-04-20T10:13:5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21"/>
    <d v="2023-04-18T14:24:0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44"/>
    <d v="2023-04-18T14:24:09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3"/>
    <d v="2023-04-18T14:24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6"/>
    <d v="2023-04-18T14:24:09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84"/>
    <d v="2023-04-18T14:24:0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85"/>
    <d v="2023-04-18T14:24:0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147"/>
    <d v="2023-04-18T14:24:0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3"/>
    <x v="13"/>
    <x v="97"/>
    <x v="129"/>
    <d v="2023-04-18T14:24:09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31"/>
    <d v="2023-04-18T14:24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24"/>
    <d v="2023-04-18T14:24:3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35"/>
    <d v="2023-04-18T14:24:3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92"/>
    <d v="2023-04-18T14:24:3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55"/>
    <d v="2023-04-18T14:24:3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56"/>
    <d v="2023-04-18T14:24:3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58"/>
    <d v="2023-04-18T14:24:3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71"/>
    <d v="2023-04-18T14:24:3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13"/>
    <d v="2023-04-18T14:24:3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126"/>
    <d v="2023-04-18T14:24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127"/>
    <d v="2023-04-18T14:24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16"/>
    <d v="2023-04-18T14:24:32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19"/>
    <d v="2023-04-18T14:24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62"/>
    <d v="2023-04-18T14:21:4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64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71"/>
    <d v="2023-04-18T14:21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187"/>
    <d v="2023-04-18T14:21:4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262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263"/>
    <d v="2023-04-18T14:21:43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279"/>
    <d v="2023-04-18T14:21:4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167"/>
    <d v="2023-04-18T14:21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173"/>
    <d v="2023-04-18T14:21:4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19"/>
    <d v="2023-04-18T14:21:43"/>
    <n v="43"/>
    <m/>
    <n v="43"/>
    <m/>
    <n v="4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23"/>
    <d v="2023-04-18T14:21:43"/>
    <n v="2"/>
    <m/>
    <n v="2"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44"/>
    <d v="2023-04-18T14:21:43"/>
    <n v="56"/>
    <m/>
    <n v="56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1"/>
    <d v="2023-04-18T14:21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10"/>
    <d v="2023-04-18T14:21:43"/>
    <n v="43"/>
    <n v="0"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130"/>
    <d v="2023-04-18T14:22:1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30"/>
    <d v="2023-04-18T14:22:1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31"/>
    <d v="2023-04-18T14:22:10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24"/>
    <d v="2023-04-18T14:22:10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26"/>
    <d v="2023-04-18T14:22:10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34"/>
    <d v="2023-04-18T14:22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35"/>
    <d v="2023-04-18T14:22:10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90"/>
    <d v="2023-04-18T14:22:10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51"/>
    <d v="2023-04-18T14:22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91"/>
    <d v="2023-04-18T14:22:1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37"/>
    <d v="2023-04-18T14:22:1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38"/>
    <d v="2023-04-18T14:22:1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52"/>
    <d v="2023-04-18T14:22:10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54"/>
    <d v="2023-04-18T14:22:10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131"/>
    <d v="2023-04-18T14:22:10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95"/>
    <d v="2023-04-19T17:23:46"/>
    <n v="0"/>
    <m/>
    <m/>
    <n v="2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8"/>
    <d v="2023-04-19T17:23:4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97"/>
    <d v="2023-04-19T17:23:46"/>
    <n v="0"/>
    <m/>
    <m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98"/>
    <d v="2023-04-19T17:23:46"/>
    <n v="0"/>
    <m/>
    <m/>
    <n v="1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61"/>
    <d v="2023-04-19T17:23:46"/>
    <n v="0"/>
    <m/>
    <m/>
    <n v="3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62"/>
    <d v="2023-04-19T17:23:46"/>
    <n v="0"/>
    <m/>
    <m/>
    <n v="1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63"/>
    <d v="2023-04-19T17:23:46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64"/>
    <d v="2023-04-19T17:23:4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42"/>
    <d v="2023-04-19T17:23:4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32"/>
    <d v="2023-04-19T17:23:4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02"/>
    <d v="2023-04-19T17:23:46"/>
    <n v="0"/>
    <m/>
    <m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71"/>
    <d v="2023-04-19T17:23:46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39"/>
    <d v="2023-04-19T16:55:35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40"/>
    <d v="2023-04-19T16:55:35"/>
    <n v="0"/>
    <m/>
    <m/>
    <n v="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08"/>
    <d v="2023-04-19T16:55:3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41"/>
    <d v="2023-04-19T16:55:3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42"/>
    <d v="2023-04-19T16:55:3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3"/>
    <d v="2023-04-19T16:55:35"/>
    <n v="205"/>
    <m/>
    <n v="205"/>
    <m/>
    <n v="205"/>
    <n v="20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34"/>
    <d v="2023-04-19T16:55:3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5"/>
    <d v="2023-04-19T16:55:3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6"/>
    <d v="2023-04-19T16:55:35"/>
    <n v="440"/>
    <m/>
    <n v="440"/>
    <m/>
    <n v="4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8"/>
    <d v="2023-04-19T16:55:35"/>
    <n v="146"/>
    <m/>
    <n v="146"/>
    <m/>
    <n v="1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9"/>
    <d v="2023-04-19T16:55:35"/>
    <n v="405"/>
    <m/>
    <n v="405"/>
    <m/>
    <n v="4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0"/>
    <d v="2023-04-19T16:55:35"/>
    <n v="651"/>
    <m/>
    <n v="651"/>
    <m/>
    <n v="6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1"/>
    <d v="2023-04-19T16:55:35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54"/>
    <d v="2023-05-15T16:17:25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31"/>
    <d v="2023-05-15T16:17:25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92"/>
    <d v="2023-05-15T16:17:25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55"/>
    <d v="2023-05-15T16:17:2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94"/>
    <d v="2023-05-15T16:17:2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58"/>
    <d v="2023-05-15T16:17:25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97"/>
    <d v="2023-05-15T16:17:2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98"/>
    <d v="2023-05-15T16:17:25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61"/>
    <d v="2023-05-15T16:17:25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62"/>
    <d v="2023-05-15T16:17:2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55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02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71"/>
    <d v="2023-05-15T16:17:2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03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04"/>
    <d v="2023-05-15T16:17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3"/>
    <d v="2023-05-15T16:17:2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78"/>
    <d v="2023-05-15T16:17:2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6"/>
    <d v="2023-05-15T16:17:25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8"/>
    <d v="2023-05-15T16:17:25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9"/>
    <d v="2023-05-15T16:17:25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53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50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82"/>
    <d v="2023-05-15T16:17:2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20"/>
    <d v="2023-05-15T16:17:25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21"/>
    <d v="2023-05-15T16:17:2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3"/>
    <d v="2023-04-19T16:55:35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43"/>
    <d v="2023-04-19T16:55:3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44"/>
    <d v="2023-04-19T16:55:35"/>
    <n v="353"/>
    <m/>
    <n v="3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0"/>
    <d v="2023-04-19T16:55:35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"/>
    <d v="2023-04-19T16:55:35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"/>
    <d v="2023-04-19T16:55:3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3"/>
    <d v="2023-04-19T16:55:35"/>
    <n v="135"/>
    <m/>
    <n v="135"/>
    <m/>
    <n v="1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19"/>
    <d v="2023-04-19T16:55:35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22"/>
    <d v="2023-04-19T16:55:35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5"/>
    <d v="2023-04-19T16:55:3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6"/>
    <d v="2023-04-19T16:55:35"/>
    <n v="205"/>
    <n v="0"/>
    <n v="2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7"/>
    <d v="2023-04-19T16:55:3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8"/>
    <d v="2023-04-19T16:55:35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9"/>
    <d v="2023-04-19T16:55:35"/>
    <n v="440"/>
    <n v="0"/>
    <n v="4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47"/>
    <d v="2023-04-19T16:55:35"/>
    <n v="146"/>
    <n v="0"/>
    <n v="1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0"/>
    <d v="2023-04-19T16:55:35"/>
    <n v="405"/>
    <n v="0"/>
    <n v="4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2"/>
    <d v="2023-04-19T16:55:35"/>
    <n v="103"/>
    <n v="8"/>
    <n v="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29"/>
    <d v="2023-04-19T16:55:5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30"/>
    <d v="2023-04-19T16:55:51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30"/>
    <d v="2023-04-19T16:55:51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31"/>
    <d v="2023-04-19T16:55:51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24"/>
    <d v="2023-04-19T16:55:51"/>
    <n v="0"/>
    <m/>
    <m/>
    <n v="1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32"/>
    <d v="2023-04-19T16:55:5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34"/>
    <d v="2023-04-19T16:55:51"/>
    <n v="0"/>
    <m/>
    <m/>
    <n v="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37"/>
    <d v="2023-04-19T17:06:4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38"/>
    <d v="2023-04-19T17:06:46"/>
    <n v="0"/>
    <m/>
    <m/>
    <n v="4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52"/>
    <d v="2023-04-19T17:06:46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53"/>
    <d v="2023-04-19T17:06:4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54"/>
    <d v="2023-04-19T17:06:46"/>
    <n v="0"/>
    <m/>
    <m/>
    <n v="1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31"/>
    <d v="2023-04-19T17:06:46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92"/>
    <d v="2023-04-19T17:06:46"/>
    <n v="0"/>
    <m/>
    <m/>
    <n v="5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91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42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55"/>
    <d v="2023-04-19T17:06:46"/>
    <n v="0"/>
    <m/>
    <m/>
    <n v="3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56"/>
    <d v="2023-04-19T17:06:46"/>
    <n v="0"/>
    <m/>
    <m/>
    <n v="4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37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88"/>
    <d v="2023-04-18T14:02:0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197"/>
    <d v="2023-04-18T14:02:0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13"/>
    <d v="2023-04-18T14:02:05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127"/>
    <d v="2023-04-18T14:02:0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16"/>
    <d v="2023-04-18T14:02:05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19"/>
    <d v="2023-04-18T14:02:0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82"/>
    <d v="2023-04-18T14:02:0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20"/>
    <d v="2023-04-18T14:02:05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21"/>
    <d v="2023-04-18T14:02:0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83"/>
    <d v="2023-04-18T14:02:0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44"/>
    <d v="2023-04-18T14:02:05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3"/>
    <d v="2023-04-18T14:02:0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6"/>
    <d v="2023-04-18T14:02:05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38"/>
    <d v="2023-04-18T15:10:16"/>
    <n v="0"/>
    <m/>
    <m/>
    <n v="1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52"/>
    <d v="2023-04-18T15:10:16"/>
    <n v="0"/>
    <m/>
    <m/>
    <n v="1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54"/>
    <d v="2023-04-18T15:10:16"/>
    <n v="0"/>
    <m/>
    <m/>
    <n v="7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31"/>
    <d v="2023-04-18T15:10:16"/>
    <n v="0"/>
    <m/>
    <m/>
    <n v="7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92"/>
    <d v="2023-04-18T15:10:16"/>
    <n v="0"/>
    <m/>
    <m/>
    <n v="6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55"/>
    <d v="2023-04-18T15:10:16"/>
    <n v="0"/>
    <m/>
    <m/>
    <n v="10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03"/>
    <d v="2023-04-18T15:12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73"/>
    <d v="2023-04-18T15:12:3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38"/>
    <d v="2023-04-18T15:12:31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77"/>
    <d v="2023-04-18T15:12:31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09"/>
    <d v="2023-04-18T15:12:31"/>
    <n v="38"/>
    <m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60"/>
    <d v="2023-04-18T13:07:02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78"/>
    <d v="2023-04-18T13:07:0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80"/>
    <d v="2023-04-18T13:07:0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16"/>
    <d v="2023-04-18T13:07:02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82"/>
    <d v="2023-04-18T13:07:0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20"/>
    <d v="2023-04-18T13:07:02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43"/>
    <d v="2023-04-18T13:07:02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3"/>
    <d v="2023-04-18T13:07:0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82"/>
    <d v="2023-04-18T13:02:28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20"/>
    <d v="2023-04-18T13:02:28"/>
    <n v="67"/>
    <m/>
    <n v="67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21"/>
    <d v="2023-04-18T13:02:2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43"/>
    <d v="2023-04-18T13:02:28"/>
    <n v="13"/>
    <m/>
    <n v="1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44"/>
    <d v="2023-04-18T13:02:28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6"/>
    <d v="2023-04-18T13:02:2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02"/>
    <d v="2023-04-19T16:33:0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10"/>
    <d v="2023-04-19T16:33:09"/>
    <n v="5"/>
    <n v="0"/>
    <n v="5"/>
    <n v="0"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3"/>
    <d v="2023-04-19T16:33:09"/>
    <n v="43"/>
    <m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26"/>
    <d v="2023-04-19T16:33:09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9"/>
    <d v="2023-04-19T16:33:09"/>
    <n v="105"/>
    <m/>
    <n v="1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49"/>
    <d v="2023-04-19T16:33:0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20"/>
    <d v="2023-04-19T16:33:09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23"/>
    <d v="2023-04-19T16:33:0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44"/>
    <d v="2023-04-19T16:33:09"/>
    <n v="500"/>
    <m/>
    <n v="5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0"/>
    <d v="2023-04-19T16:33:09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3"/>
    <d v="2023-04-19T16:33:0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45"/>
    <d v="2023-04-19T16:33:09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12"/>
    <d v="2023-04-19T16:33:09"/>
    <n v="93"/>
    <n v="0"/>
    <n v="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13"/>
    <d v="2023-04-19T16:33:09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14"/>
    <d v="2023-04-19T16:33:0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15"/>
    <d v="2023-04-19T16:33:0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46"/>
    <d v="2023-04-19T16:33:09"/>
    <n v="98"/>
    <n v="0"/>
    <n v="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24"/>
    <d v="2023-04-19T16:33:09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6"/>
    <d v="2023-04-19T16:33:09"/>
    <n v="50"/>
    <n v="0"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0"/>
    <d v="2023-04-19T16:33:09"/>
    <n v="105"/>
    <n v="0"/>
    <n v="1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2"/>
    <d v="2023-04-19T16:33:09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129"/>
    <d v="2023-04-19T16:33:09"/>
    <n v="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5"/>
    <x v="9"/>
    <x v="51"/>
    <x v="86"/>
    <d v="2023-04-19T16:33:09"/>
    <n v="74"/>
    <n v="3"/>
    <n v="64"/>
    <n v="7"/>
    <n v="74"/>
    <n v="37"/>
    <n v="37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6"/>
    <x v="9"/>
    <x v="120"/>
    <x v="13"/>
    <d v="2023-04-19T16:35:2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23"/>
    <d v="2023-05-15T16:17:25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44"/>
    <d v="2023-05-15T16:17:25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0"/>
    <d v="2023-05-15T16:17:25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"/>
    <d v="2023-05-15T16:17:2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2"/>
    <d v="2023-05-15T16:17:2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3"/>
    <d v="2023-05-15T16:17:25"/>
    <n v="77"/>
    <m/>
    <n v="77"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6"/>
    <d v="2023-05-15T16:17:25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9"/>
    <d v="2023-05-15T16:17:25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47"/>
    <d v="2023-05-15T16:17:25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0"/>
    <d v="2023-05-15T16:17:25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9"/>
    <x v="4"/>
    <x v="83"/>
    <x v="12"/>
    <d v="2023-05-15T16:17:2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0"/>
    <x v="6"/>
    <x v="42"/>
    <x v="17"/>
    <d v="2023-05-15T16:17:48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0"/>
    <x v="6"/>
    <x v="42"/>
    <x v="44"/>
    <d v="2023-05-15T16:17:48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0"/>
    <x v="6"/>
    <x v="42"/>
    <x v="0"/>
    <d v="2023-05-15T16:17:4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0"/>
    <x v="6"/>
    <x v="42"/>
    <x v="158"/>
    <d v="2023-05-15T16:17:48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0"/>
    <x v="6"/>
    <x v="42"/>
    <x v="12"/>
    <d v="2023-05-15T16:17:4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1"/>
    <x v="9"/>
    <x v="43"/>
    <x v="13"/>
    <d v="2023-05-15T16:18:1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1"/>
    <x v="9"/>
    <x v="43"/>
    <x v="16"/>
    <d v="2023-05-15T16:18:11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1"/>
    <x v="9"/>
    <x v="43"/>
    <x v="150"/>
    <d v="2023-05-15T16:18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1"/>
    <x v="9"/>
    <x v="43"/>
    <x v="21"/>
    <d v="2023-05-15T16:18:1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1"/>
    <x v="9"/>
    <x v="43"/>
    <x v="43"/>
    <d v="2023-05-15T16:18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1"/>
    <x v="9"/>
    <x v="43"/>
    <x v="3"/>
    <d v="2023-05-15T16:18:11"/>
    <n v="49"/>
    <m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1"/>
    <x v="9"/>
    <x v="43"/>
    <x v="201"/>
    <d v="2023-05-15T16:18:1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1"/>
    <x v="9"/>
    <x v="43"/>
    <x v="6"/>
    <d v="2023-05-15T16:18:1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1"/>
    <x v="9"/>
    <x v="43"/>
    <x v="8"/>
    <d v="2023-05-15T16:18:1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1"/>
    <x v="9"/>
    <x v="43"/>
    <x v="9"/>
    <d v="2023-05-15T16:18:11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31"/>
    <d v="2023-05-15T16:18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24"/>
    <d v="2023-05-15T16:18:3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34"/>
    <d v="2023-05-15T16:18:3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35"/>
    <d v="2023-05-15T16:18:3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36"/>
    <d v="2023-05-15T16:18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92"/>
    <d v="2023-05-15T16:18:3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55"/>
    <d v="2023-05-15T16:18:3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56"/>
    <d v="2023-05-15T16:18:3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58"/>
    <d v="2023-05-15T16:18:32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60"/>
    <d v="2023-05-15T16:18:3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61"/>
    <d v="2023-05-15T16:18:3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62"/>
    <d v="2023-05-15T16:18:3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102"/>
    <d v="2023-05-15T16:18:3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16"/>
    <d v="2023-05-15T16:18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20"/>
    <d v="2023-05-15T16:18:3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44"/>
    <d v="2023-05-15T16:18:32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9"/>
    <d v="2023-05-15T16:18:3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3"/>
    <x v="13"/>
    <x v="102"/>
    <x v="12"/>
    <d v="2023-05-15T16:18:3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130"/>
    <d v="2023-05-15T16:20:3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3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24"/>
    <d v="2023-05-15T16:20:3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26"/>
    <d v="2023-05-15T16:20:3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197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5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18"/>
    <d v="2023-04-20T10:13:52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19"/>
    <d v="2023-04-20T10:13:5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21"/>
    <d v="2023-04-20T10:13:52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23"/>
    <d v="2023-04-20T10:13:5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5"/>
    <d v="2023-04-20T10:13:5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6"/>
    <d v="2023-04-20T10:13:52"/>
    <n v="111"/>
    <n v="0"/>
    <n v="1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7"/>
    <d v="2023-04-20T10:13:5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8"/>
    <d v="2023-04-20T10:13:52"/>
    <n v="99"/>
    <n v="0"/>
    <n v="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9"/>
    <d v="2023-04-20T10:13:52"/>
    <n v="115"/>
    <n v="0"/>
    <n v="1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0"/>
    <d v="2023-04-20T10:13:52"/>
    <n v="67"/>
    <n v="0"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1"/>
    <d v="2023-04-20T10:13:52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2"/>
    <d v="2023-04-20T10:13:52"/>
    <n v="36"/>
    <n v="1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3"/>
    <d v="2023-04-20T10:16:19"/>
    <n v="177"/>
    <m/>
    <n v="177"/>
    <m/>
    <n v="1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26"/>
    <d v="2023-04-20T10:16:19"/>
    <n v="175"/>
    <m/>
    <n v="175"/>
    <m/>
    <n v="1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78"/>
    <d v="2023-04-20T10:16:1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5"/>
    <d v="2023-04-20T10:16:1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6"/>
    <d v="2023-04-20T10:16:19"/>
    <n v="165"/>
    <m/>
    <n v="165"/>
    <m/>
    <n v="1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9"/>
    <d v="2023-04-20T10:16:19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20"/>
    <d v="2023-04-20T10:16:19"/>
    <n v="217"/>
    <m/>
    <n v="217"/>
    <m/>
    <n v="2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21"/>
    <d v="2023-04-20T10:16:1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43"/>
    <d v="2023-04-20T10:16:19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44"/>
    <d v="2023-04-20T10:16:19"/>
    <n v="792"/>
    <m/>
    <n v="7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32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34"/>
    <d v="2023-05-15T17:04:46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150"/>
    <d v="2023-04-18T14:46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20"/>
    <d v="2023-04-18T14:46:04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21"/>
    <d v="2023-04-18T14:46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44"/>
    <d v="2023-04-18T14:46:04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0"/>
    <d v="2023-04-18T14:46:0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3"/>
    <d v="2023-04-18T14:46:0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9"/>
    <d v="2023-04-18T14:46:04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12"/>
    <d v="2023-04-18T14:46:0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26"/>
    <d v="2023-04-18T14:46:04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34"/>
    <d v="2023-04-18T14:46:04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35"/>
    <d v="2023-04-18T14:46:04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38"/>
    <d v="2023-04-18T14:46:0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9"/>
    <x v="11"/>
    <x v="36"/>
    <x v="54"/>
    <d v="2023-04-18T14:46:0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95"/>
    <d v="2023-04-18T14:46:24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27"/>
    <d v="2023-04-18T14:46:2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28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60"/>
    <d v="2023-04-18T14:46:2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98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61"/>
    <d v="2023-04-18T14:46:2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62"/>
    <d v="2023-04-18T14:46:2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63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64"/>
    <d v="2023-04-18T14:46:2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65"/>
    <d v="2023-04-18T14:46:2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132"/>
    <d v="2023-04-18T14:46:2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68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24"/>
    <d v="2023-04-18T14:42:54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26"/>
    <d v="2023-04-18T14:42:5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34"/>
    <d v="2023-04-18T14:42:5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35"/>
    <d v="2023-04-18T14:42:5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50"/>
    <d v="2023-04-18T14:42:5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38"/>
    <d v="2023-04-18T14:42:5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54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92"/>
    <d v="2023-04-18T14:42:5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55"/>
    <d v="2023-04-18T14:42:5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56"/>
    <d v="2023-04-18T14:42:54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58"/>
    <d v="2023-04-18T14:42:54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0"/>
    <x v="5"/>
    <x v="15"/>
    <x v="9"/>
    <d v="2023-04-18T15:25:1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1"/>
    <x v="5"/>
    <x v="16"/>
    <x v="78"/>
    <d v="2023-04-18T15:25:33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1"/>
    <x v="5"/>
    <x v="16"/>
    <x v="16"/>
    <d v="2023-04-18T15:25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1"/>
    <x v="5"/>
    <x v="16"/>
    <x v="20"/>
    <d v="2023-04-18T15:25:33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34"/>
    <d v="2023-04-18T15:17:1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35"/>
    <d v="2023-04-18T15:17:1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38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92"/>
    <d v="2023-04-18T15:17:1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55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56"/>
    <d v="2023-04-18T15:17:1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58"/>
    <d v="2023-04-18T15:17:1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95"/>
    <d v="2023-04-18T15:17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60"/>
    <d v="2023-04-18T15:17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61"/>
    <d v="2023-04-18T15:17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13"/>
    <d v="2023-04-18T15:17:1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14"/>
    <d v="2023-04-18T15:17:1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16"/>
    <d v="2023-04-18T15:17:1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20"/>
    <d v="2023-04-18T15:17:10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21"/>
    <d v="2023-04-18T15:17:1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83"/>
    <d v="2023-04-18T15:17:1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9"/>
    <x v="13"/>
    <x v="94"/>
    <x v="44"/>
    <d v="2023-04-18T15:17:10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0"/>
    <d v="2023-04-18T15:13:16"/>
    <n v="236"/>
    <m/>
    <n v="236"/>
    <m/>
    <n v="2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83"/>
    <d v="2023-04-18T15:13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3"/>
    <d v="2023-04-18T15:13:16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95"/>
    <d v="2023-04-18T14:42:5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60"/>
    <d v="2023-04-18T14:42:5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61"/>
    <d v="2023-04-18T14:42:54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62"/>
    <d v="2023-04-18T14:42:5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63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65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132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3"/>
    <d v="2023-04-18T14:40:5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6"/>
    <d v="2023-04-18T14:40:5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8"/>
    <d v="2023-04-18T14:40:55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9"/>
    <d v="2023-04-18T14:40:55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10"/>
    <d v="2023-04-18T14:40:5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12"/>
    <d v="2023-04-18T14:40:5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29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92"/>
    <d v="2023-04-18T14:22:10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55"/>
    <d v="2023-04-18T14:22:10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94"/>
    <d v="2023-04-18T14:22:10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58"/>
    <d v="2023-04-18T14:22:10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59"/>
    <d v="2023-04-18T14:22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95"/>
    <d v="2023-04-18T14:22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27"/>
    <d v="2023-04-18T14:22:1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28"/>
    <d v="2023-04-18T14:22:1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97"/>
    <d v="2023-04-18T14:22:10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98"/>
    <d v="2023-04-18T14:22:10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61"/>
    <d v="2023-04-18T14:22:1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62"/>
    <d v="2023-04-18T14:22:1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155"/>
    <d v="2023-04-18T14:22:1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132"/>
    <d v="2023-04-18T14:22:1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102"/>
    <d v="2023-04-18T14:22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71"/>
    <d v="2023-04-18T14:22:1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19"/>
    <d v="2023-04-18T14:22:10"/>
    <n v="32"/>
    <m/>
    <n v="32"/>
    <m/>
    <n v="3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23"/>
    <d v="2023-04-18T14:22:10"/>
    <n v="2"/>
    <m/>
    <n v="2"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44"/>
    <d v="2023-04-18T14:22:10"/>
    <n v="78"/>
    <m/>
    <n v="78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0"/>
    <d v="2023-04-18T14:22:10"/>
    <n v="2"/>
    <m/>
    <n v="2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1"/>
    <x v="4"/>
    <x v="82"/>
    <x v="10"/>
    <d v="2023-04-18T14:22:10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130"/>
    <d v="2023-04-18T14:22:5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153"/>
    <d v="2023-04-18T14:24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82"/>
    <d v="2023-04-18T14:24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20"/>
    <d v="2023-04-18T14:24:32"/>
    <n v="39"/>
    <m/>
    <n v="39"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21"/>
    <d v="2023-04-18T14:24:3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83"/>
    <d v="2023-04-18T14:24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44"/>
    <d v="2023-04-18T14:24:32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3"/>
    <d v="2023-04-18T14:24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6"/>
    <d v="2023-04-18T14:24:3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84"/>
    <d v="2023-04-18T14:24:3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85"/>
    <d v="2023-04-18T14:24:3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9"/>
    <d v="2023-04-18T14:24:32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10"/>
    <d v="2023-04-18T14:24:3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4"/>
    <x v="13"/>
    <x v="159"/>
    <x v="129"/>
    <d v="2023-04-18T14:24:32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175"/>
    <d v="2023-04-18T14:25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78"/>
    <d v="2023-04-18T14:25:16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16"/>
    <d v="2023-04-18T14:25:16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19"/>
    <d v="2023-04-18T14:25:1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20"/>
    <d v="2023-04-18T14:25:16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21"/>
    <d v="2023-04-18T14:25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44"/>
    <d v="2023-04-18T14:25:16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0"/>
    <d v="2023-04-18T14:25:1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3"/>
    <d v="2023-04-18T14:25:1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182"/>
    <d v="2023-04-18T14:25:1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6"/>
    <d v="2023-04-18T14:25:16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9"/>
    <d v="2023-04-18T14:25:16"/>
    <n v="34"/>
    <n v="0"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5"/>
    <x v="5"/>
    <x v="144"/>
    <x v="10"/>
    <d v="2023-04-18T14:25:1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78"/>
    <d v="2023-04-18T14:25:5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35"/>
    <d v="2023-04-19T16:55:51"/>
    <n v="0"/>
    <m/>
    <m/>
    <n v="1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90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36"/>
    <d v="2023-04-19T16:55:5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91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37"/>
    <d v="2023-04-19T16:55:5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38"/>
    <d v="2023-04-19T16:55:51"/>
    <n v="0"/>
    <m/>
    <m/>
    <n v="1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52"/>
    <d v="2023-04-19T16:55:51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53"/>
    <d v="2023-04-19T16:55:5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54"/>
    <d v="2023-04-19T16:55:51"/>
    <n v="0"/>
    <m/>
    <m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31"/>
    <d v="2023-04-19T16:55:51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92"/>
    <d v="2023-04-19T16:55:51"/>
    <n v="0"/>
    <m/>
    <m/>
    <n v="1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242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55"/>
    <d v="2023-04-19T16:55:51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56"/>
    <d v="2023-04-19T16:55:51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94"/>
    <d v="2023-04-19T16:55:5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92"/>
    <d v="2023-04-19T16:55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58"/>
    <d v="2023-04-19T16:55:51"/>
    <n v="0"/>
    <m/>
    <m/>
    <n v="1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59"/>
    <d v="2023-04-19T16:55:51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95"/>
    <d v="2023-04-19T16:55:51"/>
    <n v="0"/>
    <m/>
    <m/>
    <n v="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28"/>
    <d v="2023-04-19T16:55:5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60"/>
    <d v="2023-04-19T16:55:51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97"/>
    <d v="2023-04-19T16:55:5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98"/>
    <d v="2023-04-19T16:55:51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61"/>
    <d v="2023-04-19T16:55:51"/>
    <n v="0"/>
    <m/>
    <m/>
    <n v="1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62"/>
    <d v="2023-04-19T16:55:51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63"/>
    <d v="2023-04-19T16:55:5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64"/>
    <d v="2023-04-19T16:55:5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42"/>
    <d v="2023-04-19T16:55:5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02"/>
    <d v="2023-04-19T16:55:51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95"/>
    <d v="2023-04-19T16:55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71"/>
    <d v="2023-04-19T16:55:51"/>
    <n v="0"/>
    <m/>
    <m/>
    <n v="1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03"/>
    <d v="2023-04-19T16:55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04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72"/>
    <d v="2023-04-19T16:55:5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73"/>
    <d v="2023-04-19T16:55:5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238"/>
    <d v="2023-04-19T16:55:5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75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06"/>
    <d v="2023-04-19T16:55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39"/>
    <d v="2023-04-19T16:55:51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40"/>
    <d v="2023-04-19T16:55:5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08"/>
    <d v="2023-04-19T16:55:5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41"/>
    <d v="2023-04-19T16:55:51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42"/>
    <d v="2023-04-19T16:55:5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3"/>
    <d v="2023-04-19T16:55:51"/>
    <n v="170"/>
    <n v="0"/>
    <n v="170"/>
    <n v="0"/>
    <n v="170"/>
    <n v="17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6"/>
    <d v="2023-04-19T16:55:51"/>
    <n v="213"/>
    <n v="0"/>
    <n v="213"/>
    <n v="0"/>
    <n v="21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9"/>
    <d v="2023-04-19T16:55:51"/>
    <n v="191"/>
    <n v="0"/>
    <n v="191"/>
    <n v="0"/>
    <n v="19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49"/>
    <d v="2023-04-19T16:55:51"/>
    <n v="3"/>
    <n v="0"/>
    <n v="3"/>
    <n v="3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20"/>
    <d v="2023-04-19T16:55:51"/>
    <n v="400"/>
    <n v="0"/>
    <n v="400"/>
    <n v="0"/>
    <n v="40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44"/>
    <d v="2023-04-19T16:55:51"/>
    <n v="736"/>
    <m/>
    <n v="736"/>
    <n v="7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37"/>
    <d v="2023-07-20T15:32:5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32"/>
    <d v="2023-06-22T12:34:2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38"/>
    <d v="2023-07-20T15:32:58"/>
    <n v="0"/>
    <m/>
    <m/>
    <n v="3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52"/>
    <d v="2023-07-20T15:32:58"/>
    <n v="0"/>
    <m/>
    <m/>
    <n v="1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54"/>
    <d v="2023-07-20T15:32:58"/>
    <n v="0"/>
    <m/>
    <m/>
    <n v="7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31"/>
    <d v="2023-07-20T15:32:58"/>
    <n v="0"/>
    <m/>
    <m/>
    <n v="7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92"/>
    <d v="2023-07-20T15:32:58"/>
    <n v="0"/>
    <m/>
    <m/>
    <n v="6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55"/>
    <d v="2023-07-20T15:32:58"/>
    <n v="0"/>
    <m/>
    <m/>
    <n v="5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94"/>
    <d v="2023-07-20T15:32:58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220"/>
    <d v="2023-06-22T12:34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26"/>
    <d v="2023-06-22T12:34:27"/>
    <n v="599"/>
    <m/>
    <n v="5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34"/>
    <d v="2023-06-22T12:34:2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35"/>
    <d v="2023-06-22T12:34:27"/>
    <n v="779"/>
    <m/>
    <n v="7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90"/>
    <d v="2023-06-22T12:34:27"/>
    <n v="599"/>
    <m/>
    <n v="5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37"/>
    <d v="2023-06-22T12:34:27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38"/>
    <d v="2023-06-22T12:34:27"/>
    <n v="0"/>
    <m/>
    <m/>
    <n v="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52"/>
    <d v="2023-06-22T12:34:27"/>
    <n v="0"/>
    <m/>
    <m/>
    <n v="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54"/>
    <d v="2023-06-22T12:34:27"/>
    <n v="0"/>
    <m/>
    <m/>
    <n v="10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31"/>
    <d v="2023-06-22T12:34:27"/>
    <n v="0"/>
    <m/>
    <m/>
    <n v="9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92"/>
    <d v="2023-06-22T12:34:27"/>
    <n v="0"/>
    <m/>
    <m/>
    <n v="8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55"/>
    <d v="2023-06-22T12:34:27"/>
    <n v="0"/>
    <m/>
    <m/>
    <n v="19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94"/>
    <d v="2023-06-22T12:34:27"/>
    <n v="0"/>
    <m/>
    <m/>
    <n v="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58"/>
    <d v="2023-06-22T12:34:27"/>
    <n v="0"/>
    <m/>
    <m/>
    <n v="11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59"/>
    <d v="2023-06-22T12:34:27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95"/>
    <d v="2023-06-22T12:34:2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38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92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55"/>
    <d v="2023-05-15T16:20:32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56"/>
    <d v="2023-05-15T16:20:32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58"/>
    <d v="2023-05-15T16:20:32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95"/>
    <d v="2023-05-15T16:20:32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60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61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64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71"/>
    <d v="2023-05-15T16:20:3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72"/>
    <d v="2023-05-15T16:20:3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73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140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232"/>
    <d v="2023-05-15T16:20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13"/>
    <d v="2023-05-15T16:20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16"/>
    <d v="2023-05-15T16:20:3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4"/>
    <x v="7"/>
    <x v="106"/>
    <x v="180"/>
    <d v="2023-05-15T16:20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43"/>
    <d v="2023-05-15T16:22:49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44"/>
    <d v="2023-05-15T16:22:4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26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34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35"/>
    <d v="2023-05-15T16:23:35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90"/>
    <d v="2023-05-15T16:23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36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91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38"/>
    <d v="2023-05-15T16:23:3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92"/>
    <d v="2023-05-15T16:23:3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55"/>
    <d v="2023-05-15T16:23:35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56"/>
    <d v="2023-05-15T16:23:35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58"/>
    <d v="2023-05-15T16:23:35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95"/>
    <d v="2023-05-15T16:23:35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60"/>
    <d v="2023-05-15T16:23:3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98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61"/>
    <d v="2023-05-15T16:23:3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62"/>
    <d v="2023-05-15T16:23:3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63"/>
    <d v="2023-05-15T16:23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65"/>
    <d v="2023-05-15T16:23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102"/>
    <d v="2023-05-15T16:23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75"/>
    <d v="2023-05-15T16:23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107"/>
    <d v="2023-05-15T16:23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13"/>
    <d v="2023-05-15T16:23:3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16"/>
    <d v="2023-05-15T16:23:35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17"/>
    <d v="2023-05-15T16:23:35"/>
    <n v="60"/>
    <m/>
    <n v="60"/>
    <m/>
    <n v="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149"/>
    <d v="2023-05-15T16:23:3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82"/>
    <d v="2023-05-15T16:23:3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20"/>
    <d v="2023-05-15T16:23:35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21"/>
    <d v="2023-05-15T16:23:3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44"/>
    <d v="2023-05-15T16:23:35"/>
    <n v="41"/>
    <m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0"/>
    <d v="2023-05-15T16:23:3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3"/>
    <d v="2023-05-15T16:23:35"/>
    <n v="95"/>
    <m/>
    <n v="95"/>
    <m/>
    <n v="9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6"/>
    <d v="2023-05-15T16:23:3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9"/>
    <d v="2023-05-15T16:23:35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158"/>
    <d v="2023-05-15T16:23:35"/>
    <n v="60"/>
    <n v="0"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12"/>
    <d v="2023-05-15T16:23:35"/>
    <n v="18"/>
    <n v="3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29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30"/>
    <d v="2023-05-15T16:23:59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30"/>
    <d v="2023-05-15T16:23:59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31"/>
    <d v="2023-05-15T16:23:59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24"/>
    <d v="2023-05-15T16:23:5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26"/>
    <d v="2023-05-15T16:23:59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34"/>
    <d v="2023-05-15T16:23:59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35"/>
    <d v="2023-05-15T16:23:59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91"/>
    <d v="2023-05-15T16:23:5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37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38"/>
    <d v="2023-05-15T16:23:5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52"/>
    <d v="2023-05-15T16:23:5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54"/>
    <d v="2023-05-15T16:23:59"/>
    <n v="0"/>
    <m/>
    <m/>
    <n v="1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31"/>
    <d v="2023-05-15T16:23:59"/>
    <n v="0"/>
    <m/>
    <m/>
    <n v="1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92"/>
    <d v="2023-05-15T16:23:59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55"/>
    <d v="2023-05-15T16:23:59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56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94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58"/>
    <d v="2023-05-15T16:23:59"/>
    <n v="0"/>
    <m/>
    <m/>
    <n v="1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59"/>
    <d v="2023-05-15T16:23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95"/>
    <d v="2023-05-15T16:23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84"/>
    <d v="2023-04-18T14:02:0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85"/>
    <d v="2023-04-18T14:02:0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9"/>
    <d v="2023-04-18T14:02:05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10"/>
    <d v="2023-04-18T14:02:05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129"/>
    <d v="2023-04-18T14:02:05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64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02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71"/>
    <d v="2023-05-15T17:04:4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07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40"/>
    <d v="2023-05-15T17:04:46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31"/>
    <d v="2023-05-15T17:10:41"/>
    <n v="0"/>
    <m/>
    <m/>
    <n v="4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92"/>
    <d v="2023-05-15T17:10:41"/>
    <n v="0"/>
    <m/>
    <m/>
    <n v="3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91"/>
    <d v="2023-05-15T17:10:4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42"/>
    <d v="2023-05-15T17:10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36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55"/>
    <d v="2023-05-15T17:10:41"/>
    <n v="0"/>
    <m/>
    <m/>
    <n v="2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56"/>
    <d v="2023-05-15T17:10:41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37"/>
    <d v="2023-05-15T17:10:4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9"/>
    <d v="2023-04-19T17:06:4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30"/>
    <d v="2023-04-19T17:06:46"/>
    <n v="0"/>
    <m/>
    <m/>
    <n v="2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30"/>
    <d v="2023-04-19T17:06:46"/>
    <n v="0"/>
    <m/>
    <m/>
    <n v="2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31"/>
    <d v="2023-04-19T17:06:46"/>
    <n v="0"/>
    <m/>
    <m/>
    <n v="2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4"/>
    <d v="2023-04-19T17:06:46"/>
    <n v="0"/>
    <m/>
    <m/>
    <n v="2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32"/>
    <d v="2023-04-19T17:06:4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34"/>
    <d v="2023-04-19T17:06:46"/>
    <n v="0"/>
    <m/>
    <m/>
    <n v="1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42"/>
    <d v="2023-05-15T17:04:4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88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35"/>
    <d v="2023-04-18T13:55:36"/>
    <n v="0"/>
    <m/>
    <m/>
    <n v="1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50"/>
    <d v="2023-04-18T13:55:36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90"/>
    <d v="2023-04-18T13:55:3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36"/>
    <d v="2023-04-18T13:55:36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37"/>
    <d v="2023-04-18T13:55:3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38"/>
    <d v="2023-04-18T13:55:36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39"/>
    <d v="2023-04-18T13:55:3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90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53"/>
    <d v="2023-04-18T13:55:36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54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92"/>
    <d v="2023-04-18T13:55:36"/>
    <n v="0"/>
    <m/>
    <m/>
    <n v="2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149"/>
    <d v="2023-04-18T12:57:3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21"/>
    <d v="2023-04-18T12:57:3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43"/>
    <d v="2023-04-18T12:57:3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3"/>
    <d v="2023-04-18T12:57:38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6"/>
    <d v="2023-04-18T12:57:3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84"/>
    <d v="2023-04-18T12:57:3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85"/>
    <d v="2023-04-18T12:57:3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8"/>
    <d v="2023-04-18T12:57:38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9"/>
    <d v="2023-04-18T12:57:38"/>
    <n v="57"/>
    <n v="0"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3"/>
    <x v="9"/>
    <x v="118"/>
    <x v="144"/>
    <d v="2023-04-18T12:57:38"/>
    <n v="6"/>
    <m/>
    <n v="5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4"/>
    <x v="9"/>
    <x v="119"/>
    <x v="16"/>
    <d v="2023-04-18T12:57:5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4"/>
    <x v="9"/>
    <x v="119"/>
    <x v="23"/>
    <d v="2023-04-18T12:57:5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4"/>
    <x v="9"/>
    <x v="119"/>
    <x v="43"/>
    <d v="2023-04-18T12:57:5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4"/>
    <x v="9"/>
    <x v="119"/>
    <x v="3"/>
    <d v="2023-04-18T12:57:5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4"/>
    <x v="9"/>
    <x v="119"/>
    <x v="8"/>
    <d v="2023-04-18T12:57:5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4"/>
    <x v="9"/>
    <x v="119"/>
    <x v="9"/>
    <d v="2023-04-18T12:57:56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9"/>
    <d v="2023-04-18T12:42:14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147"/>
    <d v="2023-04-18T12:42:1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12"/>
    <d v="2023-04-18T12:42:14"/>
    <n v="13"/>
    <n v="5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31"/>
    <d v="2023-04-18T12:42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24"/>
    <d v="2023-04-18T12:42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34"/>
    <d v="2023-04-18T12:42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35"/>
    <d v="2023-04-18T12:42:3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38"/>
    <d v="2023-04-18T12:42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92"/>
    <d v="2023-04-18T12:42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19"/>
    <d v="2023-04-18T15:12:31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22"/>
    <d v="2023-04-18T15:12:3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6"/>
    <d v="2023-04-18T15:12:31"/>
    <n v="229"/>
    <n v="0"/>
    <n v="2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25"/>
    <d v="2023-04-18T15:12:31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7"/>
    <d v="2023-04-18T15:12:3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8"/>
    <d v="2023-04-18T15:12:31"/>
    <n v="110"/>
    <n v="0"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9"/>
    <d v="2023-04-18T15:12:31"/>
    <n v="163"/>
    <n v="0"/>
    <n v="1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0"/>
    <d v="2023-04-18T15:12:31"/>
    <n v="196"/>
    <n v="0"/>
    <n v="19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29"/>
    <d v="2023-04-18T15:12:31"/>
    <n v="13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3"/>
    <d v="2023-05-15T17:04:46"/>
    <n v="41"/>
    <m/>
    <n v="41"/>
    <m/>
    <n v="41"/>
    <n v="4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6"/>
    <d v="2023-05-15T17:04:46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8"/>
    <d v="2023-04-18T13:02:28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9"/>
    <d v="2023-04-18T13:02:28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11"/>
    <d v="2023-04-18T13:02:28"/>
    <n v="4"/>
    <n v="2"/>
    <m/>
    <m/>
    <m/>
    <n v="1"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1"/>
    <x v="8"/>
    <x v="137"/>
    <x v="16"/>
    <d v="2023-04-18T13:02:51"/>
    <n v="5"/>
    <m/>
    <n v="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1"/>
    <x v="8"/>
    <x v="137"/>
    <x v="20"/>
    <d v="2023-04-18T13:02:51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1"/>
    <x v="8"/>
    <x v="137"/>
    <x v="9"/>
    <d v="2023-04-18T13:02:5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1"/>
    <x v="8"/>
    <x v="137"/>
    <x v="12"/>
    <d v="2023-04-18T13:02:5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2"/>
    <x v="8"/>
    <x v="138"/>
    <x v="16"/>
    <d v="2023-04-18T13:03:12"/>
    <n v="6"/>
    <m/>
    <n v="6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2"/>
    <x v="8"/>
    <x v="138"/>
    <x v="153"/>
    <d v="2023-04-18T13:03:12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2"/>
    <x v="8"/>
    <x v="138"/>
    <x v="150"/>
    <d v="2023-04-18T13:03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19"/>
    <d v="2023-04-18T14:56:50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153"/>
    <d v="2023-04-18T14:56:50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150"/>
    <d v="2023-04-18T14:56:50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92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55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56"/>
    <d v="2023-04-18T14:48:3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58"/>
    <d v="2023-04-18T14:48:3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95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61"/>
    <d v="2023-04-18T14:48:3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102"/>
    <d v="2023-04-18T14:48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71"/>
    <d v="2023-04-18T14:48:3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13"/>
    <d v="2023-04-18T14:48:33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78"/>
    <d v="2023-04-18T14:48:33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16"/>
    <d v="2023-04-18T14:48:3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150"/>
    <d v="2023-04-18T14:48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82"/>
    <d v="2023-04-18T14:48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20"/>
    <d v="2023-04-18T14:48:33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21"/>
    <d v="2023-04-18T14:48:3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43"/>
    <d v="2023-04-18T14:48:3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44"/>
    <d v="2023-04-18T14:48:33"/>
    <n v="43"/>
    <m/>
    <n v="43"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0"/>
    <d v="2023-04-18T14:48:33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3"/>
    <d v="2023-04-18T14:48:3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6"/>
    <d v="2023-04-18T14:48:33"/>
    <n v="64"/>
    <n v="0"/>
    <n v="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8"/>
    <d v="2023-04-18T14:48:3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3"/>
    <d v="2023-04-18T15:12:31"/>
    <n v="172"/>
    <m/>
    <n v="172"/>
    <m/>
    <n v="1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78"/>
    <d v="2023-04-18T15:12:31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4"/>
    <d v="2023-04-18T15:12:3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5"/>
    <d v="2023-04-18T15:12:3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6"/>
    <d v="2023-04-18T15:12:31"/>
    <n v="163"/>
    <m/>
    <n v="163"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9"/>
    <d v="2023-04-18T15:12:31"/>
    <n v="196"/>
    <m/>
    <n v="196"/>
    <m/>
    <n v="1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30"/>
    <d v="2023-04-18T13:54:08"/>
    <n v="0"/>
    <m/>
    <m/>
    <n v="2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31"/>
    <d v="2023-04-18T13:54:08"/>
    <n v="0"/>
    <m/>
    <m/>
    <n v="2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24"/>
    <d v="2023-04-18T13:54:08"/>
    <n v="0"/>
    <m/>
    <m/>
    <n v="2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32"/>
    <d v="2023-04-18T13:54:0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26"/>
    <d v="2023-04-18T13:54:08"/>
    <n v="0"/>
    <m/>
    <m/>
    <n v="2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34"/>
    <d v="2023-04-18T13:54:08"/>
    <n v="0"/>
    <m/>
    <m/>
    <n v="2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35"/>
    <d v="2023-04-18T13:54:08"/>
    <n v="0"/>
    <m/>
    <m/>
    <n v="4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90"/>
    <d v="2023-04-18T13:54:08"/>
    <n v="0"/>
    <m/>
    <m/>
    <n v="2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37"/>
    <d v="2023-04-18T13:54:0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38"/>
    <d v="2023-04-18T13:54:08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52"/>
    <d v="2023-04-18T13:54:08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54"/>
    <d v="2023-04-18T13:54:08"/>
    <n v="0"/>
    <m/>
    <m/>
    <n v="5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31"/>
    <d v="2023-04-18T13:54:08"/>
    <n v="0"/>
    <m/>
    <m/>
    <n v="5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88"/>
    <d v="2023-04-18T15:07:5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35"/>
    <d v="2023-04-18T15:07:59"/>
    <n v="0"/>
    <m/>
    <m/>
    <n v="1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50"/>
    <d v="2023-04-18T15:07:5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90"/>
    <d v="2023-04-18T15:07:5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36"/>
    <d v="2023-04-18T15:07:5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37"/>
    <d v="2023-04-18T15:07:5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38"/>
    <d v="2023-04-18T15:07:59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39"/>
    <d v="2023-04-18T15:07:5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90"/>
    <d v="2023-04-18T15:07:5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53"/>
    <d v="2023-04-18T15:07:59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16"/>
    <d v="2023-04-18T14:58:10"/>
    <n v="606"/>
    <n v="60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82"/>
    <d v="2023-04-18T14:58:10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49"/>
    <d v="2023-04-18T15:12:31"/>
    <n v="9"/>
    <m/>
    <n v="9"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20"/>
    <d v="2023-04-18T15:12:31"/>
    <n v="410"/>
    <m/>
    <n v="410"/>
    <m/>
    <n v="4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43"/>
    <d v="2023-04-18T15:12:31"/>
    <n v="110"/>
    <m/>
    <n v="110"/>
    <m/>
    <n v="1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44"/>
    <d v="2023-04-18T15:12:31"/>
    <n v="0"/>
    <m/>
    <m/>
    <n v="12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0"/>
    <d v="2023-04-18T15:12:31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"/>
    <d v="2023-04-18T15:12:31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39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75"/>
    <d v="2023-04-18T15:13:1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97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98"/>
    <d v="2023-05-15T16:23:59"/>
    <n v="0"/>
    <m/>
    <m/>
    <n v="1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61"/>
    <d v="2023-05-15T16:23:59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62"/>
    <d v="2023-05-15T16:23:5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02"/>
    <d v="2023-05-15T16:23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36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71"/>
    <d v="2023-05-15T16:23:5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72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203"/>
    <d v="2023-05-15T16:23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10"/>
    <d v="2023-05-15T16:23:5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77"/>
    <d v="2023-05-15T16:23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4"/>
    <d v="2023-05-15T16:23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5"/>
    <d v="2023-05-15T16:23:5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6"/>
    <d v="2023-05-15T16:23:59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8"/>
    <d v="2023-05-15T16:23:5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9"/>
    <d v="2023-05-15T16:23:59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20"/>
    <d v="2023-05-15T16:23:59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23"/>
    <d v="2023-05-15T16:23:5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44"/>
    <d v="2023-05-15T16:23:59"/>
    <n v="127"/>
    <m/>
    <n v="1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3"/>
    <d v="2023-05-15T16:23:59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24"/>
    <d v="2023-05-15T16:23:5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83"/>
    <d v="2023-05-15T16:23:5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25"/>
    <d v="2023-05-15T16:23:5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7"/>
    <d v="2023-05-15T16:23:5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130"/>
    <d v="2023-04-18T14:41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31"/>
    <d v="2023-04-18T14:41:4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24"/>
    <d v="2023-04-18T14:41:48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26"/>
    <d v="2023-04-18T14:41:4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34"/>
    <d v="2023-04-18T14:41:4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50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51"/>
    <d v="2023-04-18T14:41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38"/>
    <d v="2023-04-18T14:41:4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54"/>
    <d v="2023-04-18T14:41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92"/>
    <d v="2023-04-18T14:41:4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55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20"/>
    <d v="2023-04-18T12:51:57"/>
    <n v="156"/>
    <m/>
    <n v="156"/>
    <m/>
    <n v="1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21"/>
    <d v="2023-04-18T12:51:5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43"/>
    <d v="2023-04-18T12:51:5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44"/>
    <d v="2023-04-18T12:51:57"/>
    <n v="21"/>
    <m/>
    <n v="21"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6"/>
    <d v="2023-04-18T12:51:57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8"/>
    <d v="2023-04-18T12:51:5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9"/>
    <d v="2023-04-18T12:51:57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5"/>
    <x v="7"/>
    <x v="109"/>
    <x v="10"/>
    <d v="2023-04-18T12:51:5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31"/>
    <d v="2023-04-18T12:53:2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24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26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197"/>
    <d v="2023-04-18T12:53:2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38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92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94"/>
    <d v="2023-05-15T17:10:4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92"/>
    <d v="2023-05-15T17:10:41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58"/>
    <d v="2023-05-15T17:10:41"/>
    <n v="0"/>
    <m/>
    <m/>
    <n v="5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59"/>
    <d v="2023-05-15T17:10:41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95"/>
    <d v="2023-05-15T17:10:41"/>
    <n v="0"/>
    <m/>
    <m/>
    <n v="2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8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60"/>
    <d v="2023-05-15T17:10:41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97"/>
    <d v="2023-05-15T17:10:41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55"/>
    <d v="2023-04-18T12:42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56"/>
    <d v="2023-04-18T12:42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9"/>
    <d v="2023-05-15T17:04:46"/>
    <n v="43"/>
    <m/>
    <n v="43"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53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79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80"/>
    <d v="2023-05-15T17:04:4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82"/>
    <d v="2023-05-15T17:04:4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21"/>
    <d v="2023-05-15T17:04:46"/>
    <n v="258"/>
    <m/>
    <n v="258"/>
    <m/>
    <n v="2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58"/>
    <d v="2023-04-18T12:42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95"/>
    <d v="2023-04-18T12:42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60"/>
    <d v="2023-04-18T12:42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61"/>
    <d v="2023-04-18T12:42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13"/>
    <d v="2023-04-18T12:42:3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14"/>
    <d v="2023-04-18T12:42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16"/>
    <d v="2023-04-18T12:42:3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20"/>
    <d v="2023-04-18T12:42:39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21"/>
    <d v="2023-04-18T12:42:3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55"/>
    <d v="2023-04-18T12:53:2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56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58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95"/>
    <d v="2023-04-18T12:53:2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61"/>
    <d v="2023-04-18T12:53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102"/>
    <d v="2023-04-18T12:53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78"/>
    <d v="2023-04-18T12:53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16"/>
    <d v="2023-04-18T12:53:24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149"/>
    <d v="2023-04-18T12:53:2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82"/>
    <d v="2023-04-18T12:53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9"/>
    <d v="2023-04-18T15:09:43"/>
    <n v="97"/>
    <n v="0"/>
    <n v="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47"/>
    <d v="2023-04-18T15:09:4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0"/>
    <d v="2023-04-18T15:09:43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58"/>
    <d v="2023-04-18T15:09:4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2"/>
    <d v="2023-04-18T15:09:43"/>
    <n v="24"/>
    <n v="3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29"/>
    <d v="2023-04-18T15:09:43"/>
    <n v="2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08"/>
    <d v="2023-04-18T15:09:59"/>
    <n v="10"/>
    <m/>
    <n v="10"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3"/>
    <d v="2023-04-18T15:09:59"/>
    <n v="96"/>
    <m/>
    <n v="96"/>
    <m/>
    <n v="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78"/>
    <d v="2023-04-18T15:09:59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79"/>
    <d v="2023-04-18T15:09:5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27"/>
    <d v="2023-04-18T15:09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6"/>
    <d v="2023-04-18T15:09:59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9"/>
    <d v="2023-04-18T15:09:59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53"/>
    <d v="2023-04-18T15:09:5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82"/>
    <d v="2023-04-18T15:09:5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20"/>
    <d v="2023-04-18T15:09:59"/>
    <n v="355"/>
    <m/>
    <n v="355"/>
    <m/>
    <n v="3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21"/>
    <d v="2023-04-18T15:09:59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83"/>
    <d v="2023-04-18T15:09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23"/>
    <d v="2023-04-18T15:09:5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44"/>
    <d v="2023-04-18T15:09:59"/>
    <n v="232"/>
    <m/>
    <n v="2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"/>
    <d v="2023-04-18T15:09:5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3"/>
    <d v="2023-04-18T15:09:59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11"/>
    <d v="2023-04-18T15:09:59"/>
    <n v="10"/>
    <m/>
    <n v="10"/>
    <m/>
    <m/>
    <n v="1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16"/>
    <d v="2023-04-18T15:09:59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43"/>
    <d v="2023-04-18T15:13:16"/>
    <n v="102"/>
    <m/>
    <n v="102"/>
    <m/>
    <n v="10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45"/>
    <d v="2023-04-18T15:13:16"/>
    <n v="121"/>
    <m/>
    <n v="121"/>
    <m/>
    <n v="1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"/>
    <d v="2023-04-18T15:13:16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48"/>
    <d v="2023-04-18T15:13:1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3"/>
    <d v="2023-04-18T15:13:16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6"/>
    <d v="2023-04-18T15:13:16"/>
    <n v="283"/>
    <n v="0"/>
    <n v="2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84"/>
    <d v="2023-04-18T15:13:16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85"/>
    <d v="2023-04-18T15:13:1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8"/>
    <d v="2023-04-18T15:13:16"/>
    <n v="102"/>
    <n v="0"/>
    <n v="1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9"/>
    <d v="2023-04-18T15:13:16"/>
    <n v="169"/>
    <n v="0"/>
    <n v="1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0"/>
    <d v="2023-04-18T15:13:16"/>
    <n v="283"/>
    <n v="0"/>
    <n v="2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1"/>
    <d v="2023-04-18T15:13:16"/>
    <n v="7"/>
    <n v="6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2"/>
    <d v="2023-04-18T15:13:16"/>
    <n v="68"/>
    <n v="9"/>
    <n v="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52"/>
    <d v="2023-05-15T17:10:1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35"/>
    <d v="2023-05-15T17:04:46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202"/>
    <d v="2023-04-24T09:49:54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5"/>
    <d v="2023-04-24T09:49:54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6"/>
    <d v="2023-04-24T09:49:54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50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90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36"/>
    <d v="2023-05-15T17:04:4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38"/>
    <d v="2023-05-15T17:04:4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52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125"/>
    <d v="2023-04-24T09:49:5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84"/>
    <d v="2023-04-24T09:49:54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85"/>
    <d v="2023-04-24T09:49:54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9"/>
    <d v="2023-04-24T09:49:54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31"/>
    <d v="2023-04-24T09:50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24"/>
    <d v="2023-04-24T09:50:4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0"/>
    <d v="2023-04-18T15:18:04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3"/>
    <d v="2023-04-18T15:18:0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46"/>
    <d v="2023-04-18T15:18:04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6"/>
    <d v="2023-04-18T15:18:0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13"/>
    <d v="2023-04-18T12:42:14"/>
    <n v="11"/>
    <m/>
    <n v="11"/>
    <m/>
    <n v="1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16"/>
    <d v="2023-04-18T12:42:14"/>
    <n v="22"/>
    <m/>
    <n v="22"/>
    <m/>
    <n v="2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146"/>
    <d v="2023-04-18T12:42:14"/>
    <n v="2"/>
    <m/>
    <n v="2"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20"/>
    <d v="2023-04-18T12:42:14"/>
    <n v="42"/>
    <m/>
    <n v="42"/>
    <m/>
    <n v="4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44"/>
    <d v="2023-04-18T12:42:14"/>
    <n v="108"/>
    <m/>
    <n v="1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92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58"/>
    <d v="2023-04-19T16:43:29"/>
    <n v="0"/>
    <m/>
    <m/>
    <n v="4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59"/>
    <d v="2023-04-19T16:43:2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95"/>
    <d v="2023-04-19T16:43:29"/>
    <n v="0"/>
    <m/>
    <m/>
    <n v="1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8"/>
    <d v="2023-04-19T16:43:2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60"/>
    <d v="2023-04-19T16:43:29"/>
    <n v="0"/>
    <m/>
    <m/>
    <n v="1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97"/>
    <d v="2023-04-19T16:43:2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98"/>
    <d v="2023-04-19T16:43:29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61"/>
    <d v="2023-04-19T16:43:29"/>
    <n v="0"/>
    <m/>
    <m/>
    <n v="3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62"/>
    <d v="2023-04-19T16:43:29"/>
    <n v="0"/>
    <m/>
    <m/>
    <n v="2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63"/>
    <d v="2023-04-19T16:43:2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64"/>
    <d v="2023-04-19T16:43:2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42"/>
    <d v="2023-04-19T16:43:2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32"/>
    <d v="2023-04-19T16:43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02"/>
    <d v="2023-04-19T16:43:29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71"/>
    <d v="2023-04-19T16:43:29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03"/>
    <d v="2023-04-19T16:43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04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72"/>
    <d v="2023-04-19T16:43:29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38"/>
    <d v="2023-04-19T16:43:2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39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75"/>
    <d v="2023-04-19T16:43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06"/>
    <d v="2023-04-19T16:43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3"/>
    <d v="2023-04-19T16:43:29"/>
    <n v="243"/>
    <m/>
    <n v="243"/>
    <m/>
    <n v="243"/>
    <n v="24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32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83"/>
    <d v="2023-04-18T12:42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44"/>
    <d v="2023-04-18T12:42:39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3"/>
    <d v="2023-04-18T12:42:3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6"/>
    <d v="2023-04-18T12:42:3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125"/>
    <d v="2023-04-18T12:42:3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9"/>
    <x v="13"/>
    <x v="94"/>
    <x v="9"/>
    <d v="2023-04-18T12:42:3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31"/>
    <d v="2023-04-18T12:43:0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24"/>
    <d v="2023-04-18T12:43:0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38"/>
    <d v="2023-04-18T12:43:0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54"/>
    <d v="2023-04-18T12:43:0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92"/>
    <d v="2023-04-18T12:43:0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55"/>
    <d v="2023-04-18T12:43:0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56"/>
    <d v="2023-04-18T12:43:0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58"/>
    <d v="2023-04-18T12:43:01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83"/>
    <d v="2023-05-15T17:04:4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98"/>
    <d v="2023-05-15T17:10:41"/>
    <n v="0"/>
    <m/>
    <m/>
    <n v="4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61"/>
    <d v="2023-05-15T17:10:41"/>
    <n v="0"/>
    <m/>
    <m/>
    <n v="4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62"/>
    <d v="2023-05-15T17:10:41"/>
    <n v="0"/>
    <m/>
    <m/>
    <n v="1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63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64"/>
    <d v="2023-05-15T17:10:4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42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32"/>
    <d v="2023-05-15T17:10:4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02"/>
    <d v="2023-05-15T17:10:41"/>
    <n v="0"/>
    <m/>
    <m/>
    <n v="1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71"/>
    <d v="2023-05-15T17:10:41"/>
    <n v="0"/>
    <m/>
    <m/>
    <n v="1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03"/>
    <d v="2023-05-15T17:10:4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04"/>
    <d v="2023-05-15T17:10:4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72"/>
    <d v="2023-05-15T17:10:41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73"/>
    <d v="2023-05-15T17:10:41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38"/>
    <d v="2023-05-15T17:10:41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39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75"/>
    <d v="2023-05-15T17:10:4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61"/>
    <d v="2023-04-18T15:08:32"/>
    <n v="821"/>
    <m/>
    <n v="8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62"/>
    <d v="2023-04-18T15:08:32"/>
    <n v="382"/>
    <m/>
    <n v="3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9"/>
    <d v="2023-04-18T15:08:32"/>
    <n v="44"/>
    <m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44"/>
    <d v="2023-05-15T17:04:46"/>
    <n v="98"/>
    <m/>
    <n v="98"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0"/>
    <d v="2023-05-15T17:04:46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3"/>
    <d v="2023-05-15T17:04:46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6"/>
    <d v="2023-05-15T17:04:46"/>
    <n v="41"/>
    <n v="0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9"/>
    <d v="2023-05-15T17:04:46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95"/>
    <d v="2023-04-18T12:43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60"/>
    <d v="2023-04-18T12:43:0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61"/>
    <d v="2023-04-18T12:43:0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62"/>
    <d v="2023-04-18T12:43:0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100"/>
    <d v="2023-04-18T12:43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102"/>
    <d v="2023-04-18T12:43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262"/>
    <d v="2023-04-18T12:43:0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263"/>
    <d v="2023-04-18T12:43:0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79"/>
    <d v="2023-04-18T12:43:0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178"/>
    <d v="2023-04-18T12:43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111"/>
    <d v="2023-04-18T12:43:01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34"/>
    <d v="2023-05-16T09:49:51"/>
    <n v="0"/>
    <m/>
    <m/>
    <n v="1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31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24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197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38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92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55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58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95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61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102"/>
    <d v="2023-04-20T15:55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16"/>
    <d v="2023-04-20T15:55:0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20"/>
    <d v="2023-04-20T15:55:08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43"/>
    <d v="2023-04-20T15:55:08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0"/>
    <d v="2023-04-20T15:55:08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8"/>
    <d v="2023-04-20T15:55:0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7"/>
    <x v="7"/>
    <x v="98"/>
    <x v="9"/>
    <d v="2023-04-20T15:55:08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24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197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38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92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55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56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58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35"/>
    <d v="2023-04-19T17:31:51"/>
    <n v="0"/>
    <m/>
    <m/>
    <n v="4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0"/>
    <d v="2023-04-18T12:42:14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6"/>
    <d v="2023-04-18T12:42:14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9"/>
    <d v="2023-04-18T12:46:16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10"/>
    <d v="2023-04-18T12:46:1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7"/>
    <x v="5"/>
    <x v="13"/>
    <x v="126"/>
    <d v="2023-04-18T12:46:3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7"/>
    <x v="5"/>
    <x v="13"/>
    <x v="15"/>
    <d v="2023-04-18T12:46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7"/>
    <x v="5"/>
    <x v="13"/>
    <x v="16"/>
    <d v="2023-04-18T12:46:36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7"/>
    <x v="5"/>
    <x v="13"/>
    <x v="82"/>
    <d v="2023-04-18T12:46:3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7"/>
    <x v="5"/>
    <x v="13"/>
    <x v="20"/>
    <d v="2023-04-18T12:46:36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7"/>
    <x v="5"/>
    <x v="13"/>
    <x v="44"/>
    <d v="2023-04-18T12:46:36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7"/>
    <x v="5"/>
    <x v="13"/>
    <x v="3"/>
    <d v="2023-04-18T12:46:3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7"/>
    <x v="5"/>
    <x v="13"/>
    <x v="6"/>
    <d v="2023-04-18T12:46:3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7"/>
    <x v="5"/>
    <x v="13"/>
    <x v="7"/>
    <d v="2023-04-18T12:46:3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7"/>
    <x v="5"/>
    <x v="13"/>
    <x v="9"/>
    <d v="2023-04-18T12:46:36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126"/>
    <d v="2023-04-18T12:47:12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78"/>
    <d v="2023-04-18T12:47:1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16"/>
    <d v="2023-04-18T12:47:12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82"/>
    <d v="2023-04-18T12:47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20"/>
    <d v="2023-04-18T12:47:12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197"/>
    <d v="2023-04-18T12:51:40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38"/>
    <d v="2023-04-18T12:51:40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92"/>
    <d v="2023-04-18T12:51:40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0"/>
    <d v="2023-04-20T10:16:19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"/>
    <d v="2023-04-20T10:16:19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98"/>
    <d v="2023-05-15T15:38:41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61"/>
    <d v="2023-05-15T15:38:41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62"/>
    <d v="2023-05-15T15:38:4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63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64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02"/>
    <d v="2023-05-15T15:38:4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71"/>
    <d v="2023-05-15T15:38:4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235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37"/>
    <d v="2023-05-15T15:38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75"/>
    <d v="2023-05-15T15:38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07"/>
    <d v="2023-05-15T15:38:4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40"/>
    <d v="2023-05-15T15:38:4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08"/>
    <d v="2023-05-15T15:38:4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42"/>
    <d v="2023-05-15T15:38:4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3"/>
    <d v="2023-05-15T15:38:41"/>
    <n v="16"/>
    <m/>
    <n v="16"/>
    <m/>
    <n v="16"/>
    <n v="1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6"/>
    <d v="2023-05-15T15:38:41"/>
    <n v="156"/>
    <n v="65"/>
    <n v="91"/>
    <m/>
    <n v="1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46"/>
    <d v="2023-05-15T15:38:41"/>
    <n v="0"/>
    <m/>
    <n v="0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9"/>
    <d v="2023-05-15T15:38:41"/>
    <n v="8"/>
    <n v="3"/>
    <n v="5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53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50"/>
    <d v="2023-05-15T15:38:4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82"/>
    <d v="2023-05-15T15:38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20"/>
    <d v="2023-05-15T15:38:41"/>
    <n v="576"/>
    <m/>
    <n v="576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21"/>
    <d v="2023-05-15T15:38:41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83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23"/>
    <d v="2023-05-15T15:38:4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07"/>
    <d v="2023-04-18T15:13:16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40"/>
    <d v="2023-04-18T15:13:16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08"/>
    <d v="2023-04-18T15:13:1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41"/>
    <d v="2023-04-18T15:13:1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42"/>
    <d v="2023-04-18T15:13:1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3"/>
    <d v="2023-04-18T15:13:16"/>
    <n v="269"/>
    <m/>
    <n v="269"/>
    <m/>
    <n v="269"/>
    <n v="26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78"/>
    <d v="2023-04-18T15:13:16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17"/>
    <d v="2023-04-18T15:13:16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04"/>
    <d v="2023-04-18T15:13:16"/>
    <n v="3"/>
    <m/>
    <n v="3"/>
    <n v="3"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40"/>
    <d v="2023-04-18T15:13:16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11"/>
    <d v="2023-04-18T15:13:16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06"/>
    <d v="2023-04-18T15:13:16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6"/>
    <d v="2023-04-18T15:13:16"/>
    <n v="169"/>
    <m/>
    <n v="169"/>
    <m/>
    <n v="1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9"/>
    <d v="2023-04-18T15:13:16"/>
    <n v="283"/>
    <m/>
    <n v="283"/>
    <m/>
    <n v="2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49"/>
    <d v="2023-04-18T15:13:16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3"/>
    <d v="2023-04-18T15:14:0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5"/>
    <d v="2023-04-18T14:58:10"/>
    <n v="34"/>
    <n v="3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6"/>
    <d v="2023-04-18T14:58:10"/>
    <n v="470"/>
    <n v="47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25"/>
    <d v="2023-04-18T14:58:10"/>
    <n v="33"/>
    <n v="3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31"/>
    <d v="2023-04-18T14:58:10"/>
    <n v="85"/>
    <n v="8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84"/>
    <d v="2023-04-18T14:58:10"/>
    <n v="44"/>
    <n v="4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84"/>
    <d v="2023-04-18T14:58:10"/>
    <n v="44"/>
    <n v="7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9"/>
    <d v="2023-04-18T14:58:10"/>
    <n v="72"/>
    <n v="7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0"/>
    <d v="2023-04-18T14:58:10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9"/>
    <d v="2023-05-15T16:23:59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47"/>
    <d v="2023-05-15T16:23:5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0"/>
    <x v="4"/>
    <x v="84"/>
    <x v="10"/>
    <d v="2023-05-15T16:23:59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29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130"/>
    <d v="2023-05-15T16:24:17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30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31"/>
    <d v="2023-05-15T16:24:17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24"/>
    <d v="2023-05-15T16:24:17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32"/>
    <d v="2023-05-15T16:24:1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34"/>
    <d v="2023-05-15T16:24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35"/>
    <d v="2023-05-15T16:24:17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38"/>
    <d v="2023-05-15T16:24:17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52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54"/>
    <d v="2023-05-15T16:24:17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131"/>
    <d v="2023-05-15T16:24:17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92"/>
    <d v="2023-05-15T16:24:17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55"/>
    <d v="2023-05-15T16:24:17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94"/>
    <d v="2023-05-15T16:24:1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58"/>
    <d v="2023-05-15T16:24:17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1"/>
    <x v="4"/>
    <x v="85"/>
    <x v="97"/>
    <d v="2023-05-15T16:24:1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64"/>
    <d v="2023-05-15T16:37:24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65"/>
    <d v="2023-05-15T16:37:2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68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02"/>
    <d v="2023-05-15T16:37:24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70"/>
    <d v="2023-05-15T16:37:2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16"/>
    <d v="2023-04-18T14:25:51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18"/>
    <d v="2023-04-18T14:25:5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82"/>
    <d v="2023-04-18T14:25:5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20"/>
    <d v="2023-04-18T14:25:51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83"/>
    <d v="2023-04-18T14:25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44"/>
    <d v="2023-04-18T14:25:51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3"/>
    <d v="2023-04-18T14:25:5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6"/>
    <d v="2023-04-18T14:25:5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9"/>
    <d v="2023-04-18T14:25:51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7"/>
    <x v="5"/>
    <x v="13"/>
    <x v="47"/>
    <d v="2023-04-18T14:25:5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78"/>
    <d v="2023-04-18T14:26:50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127"/>
    <d v="2023-04-18T14:26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16"/>
    <d v="2023-04-18T14:26:50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82"/>
    <d v="2023-04-18T14:26:5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20"/>
    <d v="2023-04-18T14:26:50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44"/>
    <d v="2023-04-18T14:26:50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3"/>
    <d v="2023-04-18T14:26:5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6"/>
    <d v="2023-04-18T14:26:50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84"/>
    <d v="2023-04-18T14:26:5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85"/>
    <d v="2023-04-18T14:26:5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8"/>
    <x v="5"/>
    <x v="14"/>
    <x v="9"/>
    <d v="2023-04-18T14:26:50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110"/>
    <d v="2023-04-18T14:27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126"/>
    <d v="2023-04-18T14:27:12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15"/>
    <d v="2023-04-18T14:27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16"/>
    <d v="2023-04-18T14:27:1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19"/>
    <d v="2023-04-18T14:27:1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82"/>
    <d v="2023-04-18T14:27:1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20"/>
    <d v="2023-04-18T14:27:12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3"/>
    <d v="2023-04-18T14:27:1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124"/>
    <d v="2023-04-18T14:27:1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6"/>
    <d v="2023-04-18T14:27:12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7"/>
    <d v="2023-04-18T14:27:1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9"/>
    <d v="2023-04-18T14:27:1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0"/>
    <x v="5"/>
    <x v="15"/>
    <x v="10"/>
    <d v="2023-04-18T14:27:12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78"/>
    <d v="2023-04-18T14:27:3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15"/>
    <d v="2023-04-18T14:27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16"/>
    <d v="2023-04-18T14:27:3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20"/>
    <d v="2023-04-18T14:27:31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21"/>
    <d v="2023-04-18T14:27:3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44"/>
    <d v="2023-04-18T14:27:31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0"/>
    <d v="2023-04-18T14:27:3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61"/>
    <d v="2023-04-18T14:40:55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62"/>
    <d v="2023-04-18T14:40:5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63"/>
    <d v="2023-04-18T14:40:5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64"/>
    <d v="2023-04-18T14:40:5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65"/>
    <d v="2023-04-18T14:40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102"/>
    <d v="2023-04-18T14:40:5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70"/>
    <d v="2023-04-18T14:40:5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54"/>
    <d v="2023-05-15T17:10:11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31"/>
    <d v="2023-05-15T17:10:11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92"/>
    <d v="2023-05-15T17:10:11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91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242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55"/>
    <d v="2023-05-15T17:10:11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56"/>
    <d v="2023-05-15T17:10:1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94"/>
    <d v="2023-05-15T17:10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58"/>
    <d v="2023-05-15T17:10:11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59"/>
    <d v="2023-05-15T17:10:1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95"/>
    <d v="2023-05-15T17:10:11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28"/>
    <d v="2023-05-15T17:10:1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60"/>
    <d v="2023-05-15T17:10:1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97"/>
    <d v="2023-05-15T17:10:11"/>
    <n v="0"/>
    <m/>
    <m/>
    <n v="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98"/>
    <d v="2023-05-15T17:10:1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61"/>
    <d v="2023-05-15T17:10:1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62"/>
    <d v="2023-05-15T17:10:1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63"/>
    <d v="2023-05-15T17:10:1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64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02"/>
    <d v="2023-05-15T17:10:1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71"/>
    <d v="2023-05-15T17:10:1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47"/>
    <d v="2023-05-15T15:30:42"/>
    <n v="195"/>
    <n v="0"/>
    <n v="1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52"/>
    <d v="2023-05-15T15:31:08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54"/>
    <d v="2023-05-15T15:31:08"/>
    <n v="0"/>
    <m/>
    <m/>
    <n v="5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31"/>
    <d v="2023-05-15T15:31:08"/>
    <n v="0"/>
    <m/>
    <m/>
    <n v="5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44"/>
    <d v="2023-05-15T15:38:41"/>
    <n v="88"/>
    <m/>
    <n v="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0"/>
    <d v="2023-05-15T15:38:4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3"/>
    <d v="2023-05-15T15:38:41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6"/>
    <d v="2023-05-15T15:38:41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9"/>
    <d v="2023-05-15T15:38:41"/>
    <n v="156"/>
    <n v="65"/>
    <n v="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1"/>
    <x v="2"/>
    <x v="112"/>
    <x v="10"/>
    <d v="2023-05-15T15:38:41"/>
    <n v="8"/>
    <n v="3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29"/>
    <d v="2023-05-15T15:39:09"/>
    <n v="70"/>
    <m/>
    <n v="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30"/>
    <d v="2023-05-15T15:39:09"/>
    <n v="122"/>
    <m/>
    <n v="1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30"/>
    <d v="2023-05-15T15:39:09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31"/>
    <d v="2023-05-15T15:39:09"/>
    <n v="1333"/>
    <m/>
    <n v="13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24"/>
    <d v="2023-05-15T15:39:09"/>
    <n v="2124"/>
    <m/>
    <n v="21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32"/>
    <d v="2023-05-15T15:39:09"/>
    <n v="53"/>
    <m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266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88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89"/>
    <d v="2023-05-15T15:39:09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26"/>
    <d v="2023-05-15T15:39:09"/>
    <n v="1665"/>
    <m/>
    <n v="16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34"/>
    <d v="2023-05-15T15:39:09"/>
    <n v="1671"/>
    <m/>
    <n v="16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89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35"/>
    <d v="2023-05-15T15:39:09"/>
    <n v="2372"/>
    <m/>
    <n v="23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90"/>
    <d v="2023-05-15T15:39:0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03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04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35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72"/>
    <d v="2023-05-15T15:30:42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73"/>
    <d v="2023-05-15T15:30:42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38"/>
    <d v="2023-05-15T15:30:42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39"/>
    <d v="2023-05-15T15:30:4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75"/>
    <d v="2023-05-15T15:30:4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06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3"/>
    <d v="2023-05-15T15:30:42"/>
    <n v="286"/>
    <m/>
    <n v="286"/>
    <m/>
    <n v="286"/>
    <n v="28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34"/>
    <d v="2023-05-15T15:30:42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35"/>
    <d v="2023-05-15T15:30:42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47"/>
    <d v="2023-05-15T15:30:42"/>
    <n v="64"/>
    <m/>
    <n v="64"/>
    <m/>
    <n v="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78"/>
    <d v="2023-05-15T15:30:4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5"/>
    <d v="2023-05-15T15:30:42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04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40"/>
    <d v="2023-05-15T15:30:4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91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38"/>
    <d v="2023-05-15T15:39:09"/>
    <n v="1389"/>
    <m/>
    <n v="13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90"/>
    <d v="2023-05-15T15:39:0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52"/>
    <d v="2023-05-15T15:39:09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54"/>
    <d v="2023-05-15T15:39:09"/>
    <n v="87"/>
    <m/>
    <n v="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31"/>
    <d v="2023-05-15T15:39:09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92"/>
    <d v="2023-05-15T15:39:09"/>
    <n v="2042"/>
    <m/>
    <n v="20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91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55"/>
    <d v="2023-05-15T15:39:09"/>
    <n v="4701"/>
    <m/>
    <n v="47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56"/>
    <d v="2023-05-15T15:39:09"/>
    <n v="2449"/>
    <m/>
    <n v="24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94"/>
    <d v="2023-05-15T15:39:0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92"/>
    <d v="2023-05-15T15:39:0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58"/>
    <d v="2023-05-15T15:39:09"/>
    <n v="2829"/>
    <m/>
    <n v="28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2"/>
    <d v="2023-04-20T10:16:1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3"/>
    <d v="2023-04-20T10:16:19"/>
    <n v="70"/>
    <m/>
    <n v="70"/>
    <m/>
    <n v="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6"/>
    <d v="2023-04-20T10:16:19"/>
    <n v="352"/>
    <n v="0"/>
    <n v="3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25"/>
    <d v="2023-04-20T10:16:1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7"/>
    <d v="2023-04-20T10:16:1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8"/>
    <d v="2023-04-20T10:16:19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9"/>
    <d v="2023-04-20T10:16:19"/>
    <n v="165"/>
    <n v="0"/>
    <n v="1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0"/>
    <d v="2023-04-20T10:16:19"/>
    <n v="75"/>
    <n v="0"/>
    <n v="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1"/>
    <d v="2023-04-20T10:16:19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7"/>
    <x v="0"/>
    <x v="1"/>
    <x v="129"/>
    <d v="2023-04-20T10:16:19"/>
    <n v="2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29"/>
    <d v="2023-04-20T10:16:45"/>
    <n v="77"/>
    <m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30"/>
    <d v="2023-04-20T10:16:45"/>
    <n v="140"/>
    <m/>
    <n v="1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30"/>
    <d v="2023-04-20T10:16:45"/>
    <n v="57"/>
    <m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31"/>
    <d v="2023-04-20T10:16:45"/>
    <n v="1437"/>
    <m/>
    <n v="14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24"/>
    <d v="2023-04-20T10:16:45"/>
    <n v="2333"/>
    <m/>
    <n v="23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32"/>
    <d v="2023-04-20T10:16:45"/>
    <n v="63"/>
    <m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88"/>
    <d v="2023-04-20T10:16:45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89"/>
    <d v="2023-04-20T10:16:45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26"/>
    <d v="2023-04-20T10:16:45"/>
    <n v="1827"/>
    <m/>
    <n v="18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34"/>
    <d v="2023-04-20T10:16:45"/>
    <n v="1834"/>
    <m/>
    <n v="18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89"/>
    <d v="2023-04-20T10:16:45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35"/>
    <d v="2023-04-20T10:16:45"/>
    <n v="2507"/>
    <m/>
    <n v="250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34"/>
    <d v="2023-04-18T12:30:25"/>
    <n v="0"/>
    <m/>
    <m/>
    <n v="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55"/>
    <d v="2023-04-18T12:51:4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56"/>
    <d v="2023-04-18T12:51:40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38"/>
    <d v="2023-04-19T17:31:51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90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92"/>
    <d v="2023-04-19T17:31:51"/>
    <n v="0"/>
    <m/>
    <m/>
    <n v="4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55"/>
    <d v="2023-04-19T17:31:51"/>
    <n v="0"/>
    <m/>
    <m/>
    <n v="3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56"/>
    <d v="2023-04-19T17:31:51"/>
    <n v="0"/>
    <m/>
    <m/>
    <n v="6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94"/>
    <d v="2023-04-19T17:31:5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58"/>
    <d v="2023-04-19T17:31:51"/>
    <n v="0"/>
    <m/>
    <m/>
    <n v="5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59"/>
    <d v="2023-04-19T17:31:51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95"/>
    <d v="2023-04-19T17:31:51"/>
    <n v="0"/>
    <m/>
    <m/>
    <n v="3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28"/>
    <d v="2023-04-19T17:31:51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60"/>
    <d v="2023-04-19T17:31:51"/>
    <n v="0"/>
    <m/>
    <m/>
    <n v="1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61"/>
    <d v="2023-04-19T17:31:51"/>
    <n v="0"/>
    <m/>
    <m/>
    <n v="3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62"/>
    <d v="2023-04-19T17:31:51"/>
    <n v="0"/>
    <m/>
    <m/>
    <n v="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63"/>
    <d v="2023-04-19T17:31:5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64"/>
    <d v="2023-04-19T17:31:5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42"/>
    <d v="2023-04-19T17:31:5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67"/>
    <d v="2023-04-19T17:31:5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68"/>
    <d v="2023-04-19T17:31:5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69"/>
    <d v="2023-04-19T17:31:5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02"/>
    <d v="2023-04-19T17:31:51"/>
    <n v="0"/>
    <m/>
    <m/>
    <n v="1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36"/>
    <d v="2023-04-19T17:31:5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71"/>
    <d v="2023-04-19T17:31:5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03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04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72"/>
    <d v="2023-04-19T17:31:5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102"/>
    <d v="2023-04-18T14:46:2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71"/>
    <d v="2023-04-18T14:46:2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280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104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72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75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106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107"/>
    <d v="2023-04-18T14:46:2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108"/>
    <d v="2023-04-18T14:46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78"/>
    <d v="2023-04-18T14:46:24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16"/>
    <d v="2023-04-18T14:46:24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20"/>
    <d v="2023-04-18T14:46:24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44"/>
    <d v="2023-04-18T14:46:24"/>
    <n v="88"/>
    <m/>
    <n v="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111"/>
    <d v="2023-04-18T14:46:24"/>
    <n v="1"/>
    <m/>
    <n v="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6"/>
    <d v="2023-04-18T14:46:24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9"/>
    <d v="2023-04-18T14:46:24"/>
    <n v="72"/>
    <n v="0"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12"/>
    <d v="2023-04-18T14:46:24"/>
    <n v="7"/>
    <n v="1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31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72"/>
    <d v="2023-04-18T13:12:0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107"/>
    <d v="2023-04-18T13:12:0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108"/>
    <d v="2023-04-18T13:12:0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16"/>
    <d v="2023-04-18T13:12:07"/>
    <n v="83"/>
    <m/>
    <n v="83"/>
    <m/>
    <n v="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20"/>
    <d v="2023-04-18T13:12:07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44"/>
    <d v="2023-04-18T13:12:07"/>
    <n v="86"/>
    <m/>
    <n v="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0"/>
    <d v="2023-04-18T13:12:0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03"/>
    <d v="2023-05-15T16:37:2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72"/>
    <d v="2023-05-15T16:37:2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06"/>
    <d v="2023-05-15T16:37:2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3"/>
    <d v="2023-05-15T16:37:24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78"/>
    <d v="2023-05-15T16:37:24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6"/>
    <d v="2023-05-15T16:37:24"/>
    <n v="44"/>
    <m/>
    <n v="44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9"/>
    <d v="2023-05-15T16:37:24"/>
    <n v="65"/>
    <m/>
    <n v="65"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20"/>
    <d v="2023-05-15T16:37:24"/>
    <n v="77"/>
    <m/>
    <n v="77"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43"/>
    <d v="2023-05-15T16:37:24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44"/>
    <d v="2023-05-15T16:37:24"/>
    <n v="0"/>
    <m/>
    <m/>
    <n v="2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0"/>
    <d v="2023-05-15T16:37:24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3"/>
    <d v="2023-05-15T16:37:24"/>
    <n v="19"/>
    <m/>
    <n v="19"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24"/>
    <d v="2023-05-15T16:24:3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34"/>
    <d v="2023-05-15T16:24:3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35"/>
    <d v="2023-05-15T16:24:33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38"/>
    <d v="2023-05-15T16:24:3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52"/>
    <d v="2023-05-15T16:24:3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54"/>
    <d v="2023-05-15T16:24:33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131"/>
    <d v="2023-05-15T16:24:33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92"/>
    <d v="2023-05-15T16:24:33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55"/>
    <d v="2023-05-15T16:24:3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94"/>
    <d v="2023-05-15T16:24:3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58"/>
    <d v="2023-05-15T16:24:33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59"/>
    <d v="2023-05-15T16:24:3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97"/>
    <d v="2023-05-15T16:24:3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98"/>
    <d v="2023-05-15T16:24:33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61"/>
    <d v="2023-05-15T16:24:33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99"/>
    <d v="2023-05-15T16:24:3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102"/>
    <d v="2023-05-15T16:24:3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71"/>
    <d v="2023-05-15T16:24:33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126"/>
    <d v="2023-05-15T16:24:33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16"/>
    <d v="2023-05-15T16:24:33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20"/>
    <d v="2023-05-15T16:24:33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3"/>
    <d v="2023-05-15T16:24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6"/>
    <d v="2023-05-15T16:24:33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02"/>
    <x v="4"/>
    <x v="86"/>
    <x v="9"/>
    <d v="2023-05-15T16:24:33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189"/>
    <d v="2023-05-15T16:24:5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187"/>
    <d v="2023-05-15T16:24:57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13"/>
    <d v="2023-05-15T16:24:57"/>
    <n v="44"/>
    <m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78"/>
    <d v="2023-05-15T16:24:57"/>
    <n v="56"/>
    <m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16"/>
    <d v="2023-05-15T16:24:57"/>
    <n v="56"/>
    <m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19"/>
    <d v="2023-05-15T16:24:57"/>
    <n v="35"/>
    <m/>
    <n v="35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20"/>
    <d v="2023-05-15T16:24:57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23"/>
    <d v="2023-05-15T16:24:57"/>
    <n v="8"/>
    <m/>
    <n v="8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44"/>
    <d v="2023-05-15T16:24:57"/>
    <n v="246"/>
    <m/>
    <n v="2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0"/>
    <d v="2023-05-15T16:24:5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145"/>
    <d v="2023-05-15T16:24:57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1"/>
    <d v="2023-05-15T16:24:5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2"/>
    <d v="2023-05-15T16:24:5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3"/>
    <d v="2023-05-15T16:24:57"/>
    <n v="44"/>
    <m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0"/>
    <d v="2023-04-19T16:55:51"/>
    <n v="49"/>
    <m/>
    <n v="49"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45"/>
    <d v="2023-04-19T16:55:51"/>
    <n v="8"/>
    <n v="0"/>
    <n v="8"/>
    <n v="0"/>
    <n v="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"/>
    <d v="2023-04-19T16:55:51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2"/>
    <d v="2023-04-19T16:55:51"/>
    <n v="5"/>
    <n v="0"/>
    <n v="5"/>
    <n v="0"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18"/>
    <d v="2023-04-19T16:55:5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19"/>
    <d v="2023-04-19T16:55:5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6"/>
    <d v="2023-04-19T16:55:51"/>
    <n v="170"/>
    <n v="0"/>
    <n v="1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9"/>
    <d v="2023-04-19T16:55:51"/>
    <n v="213"/>
    <n v="0"/>
    <n v="2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0"/>
    <d v="2023-04-19T16:55:51"/>
    <n v="191"/>
    <n v="0"/>
    <n v="1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1"/>
    <d v="2023-04-19T16:55:51"/>
    <n v="20"/>
    <n v="13"/>
    <n v="7"/>
    <n v="0"/>
    <n v="0"/>
    <n v="0"/>
    <n v="0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4"/>
    <x v="2"/>
    <x v="146"/>
    <x v="12"/>
    <d v="2023-04-19T16:55:51"/>
    <n v="17"/>
    <n v="7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9"/>
    <d v="2023-04-19T16:56:1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04"/>
    <d v="2023-04-21T09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72"/>
    <d v="2023-04-21T09:35:2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73"/>
    <d v="2023-04-21T09:35:2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38"/>
    <d v="2023-04-21T09:35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75"/>
    <d v="2023-04-21T09:35:2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39"/>
    <d v="2023-04-21T09:35:2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40"/>
    <d v="2023-04-21T09:35:2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3"/>
    <d v="2023-04-21T09:35:29"/>
    <n v="284"/>
    <m/>
    <n v="2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4"/>
    <d v="2023-04-21T09:35:2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6"/>
    <d v="2023-04-21T09:35:29"/>
    <n v="464"/>
    <m/>
    <n v="4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46"/>
    <d v="2023-04-21T09:35:29"/>
    <n v="150"/>
    <m/>
    <n v="1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82"/>
    <d v="2023-04-21T09:35:29"/>
    <n v="446"/>
    <m/>
    <n v="4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28"/>
    <d v="2023-04-18T14:58:10"/>
    <n v="3027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44"/>
    <d v="2023-04-18T14:58:10"/>
    <n v="419"/>
    <n v="124"/>
    <n v="256"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197"/>
    <d v="2023-04-18T14:58:39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13"/>
    <d v="2023-04-18T14:58:39"/>
    <n v="38"/>
    <n v="3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127"/>
    <d v="2023-04-18T14:58:39"/>
    <n v="12"/>
    <n v="12"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205"/>
    <d v="2023-04-18T14:58:39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81"/>
    <d v="2023-04-18T14:58:3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16"/>
    <d v="2023-04-18T14:58:39"/>
    <n v="38"/>
    <n v="38"/>
    <m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19"/>
    <d v="2023-04-18T14:58:39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82"/>
    <d v="2023-04-18T14:58:39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20"/>
    <d v="2023-04-18T14:58:39"/>
    <n v="353"/>
    <n v="353"/>
    <m/>
    <m/>
    <n v="3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21"/>
    <d v="2023-04-18T14:58:39"/>
    <n v="89"/>
    <n v="89"/>
    <m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83"/>
    <d v="2023-04-18T14:58:39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23"/>
    <d v="2023-04-18T14:58:3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3"/>
    <d v="2023-04-18T14:58:39"/>
    <n v="89"/>
    <n v="89"/>
    <m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46"/>
    <d v="2023-04-18T14:58:39"/>
    <n v="26"/>
    <n v="2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16"/>
    <d v="2023-04-18T15:14:03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82"/>
    <d v="2023-04-18T15:14:0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5"/>
    <d v="2023-04-18T15:14:03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6"/>
    <d v="2023-04-18T15:14:03"/>
    <n v="93"/>
    <n v="0"/>
    <n v="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25"/>
    <d v="2023-04-18T15:14:0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9"/>
    <d v="2023-04-18T15:14:03"/>
    <n v="108"/>
    <n v="0"/>
    <n v="1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47"/>
    <d v="2023-04-18T15:14:03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0"/>
    <d v="2023-04-18T15:14:03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44"/>
    <d v="2023-04-18T15:14:03"/>
    <n v="51"/>
    <n v="13"/>
    <n v="36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30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254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31"/>
    <d v="2023-04-18T15:14:2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24"/>
    <d v="2023-04-18T15:14:2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32"/>
    <d v="2023-04-18T15:14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26"/>
    <d v="2023-04-18T15:14:2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35"/>
    <d v="2023-04-18T15:14:20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2"/>
    <x v="8"/>
    <x v="138"/>
    <x v="180"/>
    <d v="2023-04-18T13:03:12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54"/>
    <d v="2023-05-15T17:04:46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31"/>
    <d v="2023-05-15T17:04:46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2"/>
    <x v="8"/>
    <x v="138"/>
    <x v="20"/>
    <d v="2023-04-18T13:03:12"/>
    <n v="24"/>
    <m/>
    <n v="24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2"/>
    <x v="8"/>
    <x v="138"/>
    <x v="145"/>
    <d v="2023-04-18T13:03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2"/>
    <x v="8"/>
    <x v="138"/>
    <x v="9"/>
    <d v="2023-04-18T13:03:12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2"/>
    <x v="8"/>
    <x v="138"/>
    <x v="12"/>
    <d v="2023-04-18T13:03:12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3"/>
    <x v="8"/>
    <x v="139"/>
    <x v="16"/>
    <d v="2023-04-18T13:04:29"/>
    <n v="30"/>
    <m/>
    <n v="30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6"/>
    <d v="2023-04-18T14:58:39"/>
    <n v="38"/>
    <n v="3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84"/>
    <d v="2023-04-18T14:58:39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184"/>
    <d v="2023-04-18T14:58:39"/>
    <n v="15"/>
    <n v="1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9"/>
    <d v="2023-04-18T14:58:39"/>
    <n v="38"/>
    <n v="3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10"/>
    <d v="2023-04-18T14:58:39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128"/>
    <d v="2023-04-18T14:58:39"/>
    <n v="84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5"/>
    <x v="4"/>
    <x v="90"/>
    <x v="144"/>
    <d v="2023-04-18T14:58:39"/>
    <n v="26"/>
    <n v="1"/>
    <n v="20"/>
    <n v="5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39"/>
    <d v="2023-04-18T14:59:01"/>
    <n v="19"/>
    <n v="1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4"/>
    <d v="2023-05-15T16:24:57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6"/>
    <d v="2023-05-15T16:24:57"/>
    <n v="100"/>
    <n v="0"/>
    <n v="1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9"/>
    <d v="2023-05-15T16:24:57"/>
    <n v="56"/>
    <n v="0"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10"/>
    <d v="2023-05-15T16:24:57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2"/>
    <x v="0"/>
    <x v="63"/>
    <x v="12"/>
    <d v="2023-05-15T16:24:57"/>
    <n v="64"/>
    <n v="33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110"/>
    <d v="2023-05-15T16:25:2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13"/>
    <d v="2023-05-15T16:25:21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126"/>
    <d v="2023-05-15T16:25:21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15"/>
    <d v="2023-05-15T16:25:2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16"/>
    <d v="2023-05-15T16:25:21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19"/>
    <d v="2023-05-15T16:25:21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20"/>
    <d v="2023-05-15T16:25:21"/>
    <n v="80"/>
    <m/>
    <n v="80"/>
    <m/>
    <n v="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43"/>
    <d v="2023-05-15T16:25:2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44"/>
    <d v="2023-05-15T16:25:21"/>
    <n v="118"/>
    <m/>
    <n v="1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0"/>
    <d v="2023-05-15T16:25:2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124"/>
    <d v="2023-05-15T16:25:2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6"/>
    <d v="2023-05-15T16:25:21"/>
    <n v="128"/>
    <n v="0"/>
    <n v="1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7"/>
    <d v="2023-05-15T16:25:2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8"/>
    <d v="2023-05-15T16:25:2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9"/>
    <d v="2023-05-15T16:25:21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723"/>
    <x v="0"/>
    <x v="72"/>
    <x v="10"/>
    <d v="2023-05-15T16:25:21"/>
    <n v="72"/>
    <n v="0"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13"/>
    <d v="2023-05-15T16:25:52"/>
    <n v="3"/>
    <n v="3"/>
    <n v="0"/>
    <n v="0"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80"/>
    <d v="2023-05-15T16:25:52"/>
    <n v="4"/>
    <n v="4"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127"/>
    <d v="2023-05-15T16:25:52"/>
    <n v="4"/>
    <n v="4"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16"/>
    <d v="2023-05-15T16:25:52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20"/>
    <d v="2023-05-15T16:25:52"/>
    <n v="190"/>
    <n v="190"/>
    <m/>
    <m/>
    <n v="19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21"/>
    <d v="2023-05-15T16:25:52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83"/>
    <d v="2023-05-15T16:25:5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6"/>
    <d v="2023-05-15T16:25:52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84"/>
    <d v="2023-05-15T16:25:52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184"/>
    <d v="2023-05-15T16:25:5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9"/>
    <d v="2023-05-15T16:25:52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128"/>
    <d v="2023-05-15T16:25:52"/>
    <n v="199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1"/>
    <x v="4"/>
    <x v="87"/>
    <x v="144"/>
    <d v="2023-05-15T16:25:52"/>
    <n v="73"/>
    <n v="28"/>
    <n v="42"/>
    <n v="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13"/>
    <d v="2023-05-15T16:26:12"/>
    <n v="29"/>
    <n v="29"/>
    <m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178"/>
    <d v="2023-05-15T16:26:1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127"/>
    <d v="2023-05-15T16:26:12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16"/>
    <d v="2023-05-15T16:26:12"/>
    <n v="19"/>
    <n v="19"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19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153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230"/>
    <d v="2023-05-15T16:26:1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82"/>
    <d v="2023-05-15T16:26:1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20"/>
    <d v="2023-05-15T16:26:12"/>
    <n v="456"/>
    <n v="456"/>
    <m/>
    <m/>
    <n v="4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21"/>
    <d v="2023-05-15T16:26:12"/>
    <n v="88"/>
    <n v="88"/>
    <m/>
    <m/>
    <n v="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6"/>
    <d v="2023-05-15T16:26:12"/>
    <n v="29"/>
    <n v="2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125"/>
    <d v="2023-05-15T16:26:12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84"/>
    <d v="2023-05-15T16:26:12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184"/>
    <d v="2023-05-15T16:26:1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07"/>
    <d v="2023-04-18T14:59:01"/>
    <n v="88"/>
    <n v="8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60"/>
    <d v="2023-04-18T14:59:01"/>
    <n v="33"/>
    <n v="3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25"/>
    <d v="2023-04-18T14:59:01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53"/>
    <d v="2023-04-18T14:59:01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81"/>
    <d v="2023-04-18T14:59:0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61"/>
    <d v="2023-04-18T14:59:01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62"/>
    <d v="2023-04-18T14:59:01"/>
    <n v="66"/>
    <n v="6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63"/>
    <d v="2023-04-18T14:59:0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64"/>
    <d v="2023-04-18T14:59:01"/>
    <n v="28"/>
    <n v="2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65"/>
    <d v="2023-04-18T14:59:01"/>
    <n v="54"/>
    <n v="5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99"/>
    <d v="2023-04-18T14:59:01"/>
    <n v="40"/>
    <n v="4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68"/>
    <d v="2023-04-18T14:59:01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69"/>
    <d v="2023-04-18T14:59:01"/>
    <n v="264"/>
    <n v="26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70"/>
    <d v="2023-04-18T14:59:01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72"/>
    <d v="2023-04-18T14:59:01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73"/>
    <d v="2023-04-18T14:59:01"/>
    <n v="113"/>
    <n v="11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74"/>
    <d v="2023-04-18T14:59:01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3"/>
    <x v="8"/>
    <x v="139"/>
    <x v="19"/>
    <d v="2023-04-18T13:04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3"/>
    <x v="8"/>
    <x v="139"/>
    <x v="20"/>
    <d v="2023-04-18T13:04:29"/>
    <n v="30"/>
    <m/>
    <n v="30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3"/>
    <x v="8"/>
    <x v="139"/>
    <x v="43"/>
    <d v="2023-04-18T13:04:29"/>
    <n v="12"/>
    <m/>
    <n v="1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3"/>
    <x v="8"/>
    <x v="139"/>
    <x v="145"/>
    <d v="2023-04-18T13:04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3"/>
    <x v="8"/>
    <x v="139"/>
    <x v="8"/>
    <d v="2023-04-18T13:04:29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3"/>
    <x v="8"/>
    <x v="139"/>
    <x v="9"/>
    <d v="2023-04-18T13:04:29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3"/>
    <x v="8"/>
    <x v="139"/>
    <x v="10"/>
    <d v="2023-04-18T13:04:2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4"/>
    <x v="8"/>
    <x v="140"/>
    <x v="16"/>
    <d v="2023-04-18T13:04:08"/>
    <n v="8"/>
    <m/>
    <n v="8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58"/>
    <d v="2023-04-18T12:51:40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95"/>
    <d v="2023-04-18T12:51:40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60"/>
    <d v="2023-04-18T12:51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61"/>
    <d v="2023-04-18T12:51:4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140"/>
    <d v="2023-04-18T12:51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232"/>
    <d v="2023-04-18T12:51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13"/>
    <d v="2023-04-18T12:51:40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78"/>
    <d v="2023-04-18T12:51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16"/>
    <d v="2023-04-18T12:51:4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20"/>
    <d v="2023-04-18T12:51:40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43"/>
    <d v="2023-04-18T12:51:4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44"/>
    <d v="2023-04-18T12:51:40"/>
    <n v="50"/>
    <m/>
    <n v="50"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16"/>
    <d v="2023-04-18T12:55:1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149"/>
    <d v="2023-04-18T12:55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20"/>
    <d v="2023-04-18T12:55:16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21"/>
    <d v="2023-04-18T12:55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44"/>
    <d v="2023-04-18T12:55:16"/>
    <n v="16"/>
    <m/>
    <n v="16"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9"/>
    <d v="2023-04-18T12:55:1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126"/>
    <d v="2023-04-18T12:55:33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80"/>
    <d v="2023-04-18T12:55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16"/>
    <d v="2023-04-18T12:55:33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17"/>
    <d v="2023-04-18T12:55:33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35"/>
    <d v="2023-04-18T12:30:25"/>
    <n v="0"/>
    <m/>
    <m/>
    <n v="1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90"/>
    <d v="2023-04-18T12:30:2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103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75"/>
    <d v="2023-04-18T14:40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7"/>
    <x v="10"/>
    <x v="24"/>
    <x v="126"/>
    <d v="2023-04-18T14:40:5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42"/>
    <d v="2023-04-18T15:09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3"/>
    <d v="2023-04-18T15:09:26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27"/>
    <d v="2023-04-18T15:09:2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6"/>
    <d v="2023-04-18T15:09:2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46"/>
    <d v="2023-04-18T15:09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53"/>
    <d v="2023-04-18T15:09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20"/>
    <d v="2023-04-18T15:09:26"/>
    <n v="104"/>
    <m/>
    <n v="104"/>
    <m/>
    <n v="1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21"/>
    <d v="2023-04-18T15:09:26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83"/>
    <d v="2023-04-18T15:09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3"/>
    <d v="2023-04-18T15:09:26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11"/>
    <d v="2023-04-18T15:09:26"/>
    <n v="0"/>
    <m/>
    <m/>
    <m/>
    <n v="9"/>
    <n v="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6"/>
    <d v="2023-04-18T15:09:26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84"/>
    <d v="2023-04-18T15:09:2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9"/>
    <d v="2023-04-18T15:09:2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37"/>
    <x v="3"/>
    <x v="49"/>
    <x v="80"/>
    <d v="2023-04-18T15:04:4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37"/>
    <x v="3"/>
    <x v="49"/>
    <x v="16"/>
    <d v="2023-04-18T15:04:41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37"/>
    <x v="3"/>
    <x v="49"/>
    <x v="82"/>
    <d v="2023-04-18T15:04:4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37"/>
    <x v="3"/>
    <x v="49"/>
    <x v="20"/>
    <d v="2023-04-18T15:04:41"/>
    <n v="123"/>
    <n v="123"/>
    <m/>
    <m/>
    <n v="1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37"/>
    <x v="3"/>
    <x v="49"/>
    <x v="21"/>
    <d v="2023-04-18T15:04:41"/>
    <n v="42"/>
    <n v="42"/>
    <m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37"/>
    <x v="3"/>
    <x v="49"/>
    <x v="6"/>
    <d v="2023-04-18T15:04:41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37"/>
    <x v="3"/>
    <x v="49"/>
    <x v="84"/>
    <d v="2023-04-18T15:04:41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92"/>
    <d v="2023-05-15T15:31:08"/>
    <n v="0"/>
    <m/>
    <m/>
    <n v="4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55"/>
    <d v="2023-05-15T15:31:08"/>
    <n v="0"/>
    <m/>
    <m/>
    <n v="2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56"/>
    <d v="2023-05-15T15:31:08"/>
    <n v="0"/>
    <m/>
    <m/>
    <n v="5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94"/>
    <d v="2023-05-15T15:31:08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58"/>
    <d v="2023-05-15T15:31:08"/>
    <n v="0"/>
    <m/>
    <m/>
    <n v="6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59"/>
    <d v="2023-05-15T15:31:08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60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97"/>
    <d v="2023-05-15T15:31:08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98"/>
    <d v="2023-05-15T15:31:08"/>
    <n v="0"/>
    <m/>
    <m/>
    <n v="5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61"/>
    <d v="2023-05-15T15:31:08"/>
    <n v="0"/>
    <m/>
    <m/>
    <n v="3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62"/>
    <d v="2023-05-15T15:31:08"/>
    <n v="0"/>
    <m/>
    <m/>
    <n v="1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64"/>
    <d v="2023-05-15T15:31:0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55"/>
    <d v="2023-05-15T15:31:0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32"/>
    <d v="2023-05-15T15:31:08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02"/>
    <d v="2023-05-15T15:31:0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71"/>
    <d v="2023-05-15T15:31:08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03"/>
    <d v="2023-05-15T15:31:0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04"/>
    <d v="2023-05-15T15:31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75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67"/>
    <d v="2023-05-15T15:31:0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73"/>
    <d v="2023-05-15T15:31:08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3"/>
    <d v="2023-05-15T15:31:08"/>
    <n v="168"/>
    <m/>
    <n v="168"/>
    <m/>
    <n v="1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5"/>
    <d v="2023-05-15T15:31:0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6"/>
    <d v="2023-05-15T15:31:08"/>
    <n v="180"/>
    <m/>
    <n v="180"/>
    <m/>
    <n v="1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7"/>
    <d v="2023-05-15T15:31:08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8"/>
    <d v="2023-05-15T15:31:08"/>
    <n v="104"/>
    <m/>
    <n v="104"/>
    <m/>
    <n v="1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9"/>
    <d v="2023-05-15T15:31:08"/>
    <n v="192"/>
    <m/>
    <n v="192"/>
    <m/>
    <n v="1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20"/>
    <d v="2023-05-15T15:31:08"/>
    <n v="182"/>
    <m/>
    <n v="182"/>
    <m/>
    <n v="1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23"/>
    <d v="2023-05-15T15:31:0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43"/>
    <d v="2023-05-15T15:31:08"/>
    <n v="104"/>
    <m/>
    <n v="104"/>
    <m/>
    <n v="1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44"/>
    <d v="2023-05-15T15:31:08"/>
    <n v="765"/>
    <m/>
    <n v="7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0"/>
    <d v="2023-05-15T15:31:08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"/>
    <d v="2023-05-15T15:31:08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2"/>
    <d v="2023-05-15T15:31:0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19"/>
    <d v="2023-05-15T15:31:08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6"/>
    <d v="2023-05-15T15:31:08"/>
    <n v="168"/>
    <n v="0"/>
    <n v="1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7"/>
    <d v="2023-05-15T15:31:08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8"/>
    <d v="2023-05-15T15:31:08"/>
    <n v="104"/>
    <n v="0"/>
    <n v="10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9"/>
    <d v="2023-05-15T15:31:08"/>
    <n v="180"/>
    <n v="0"/>
    <n v="1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47"/>
    <d v="2023-05-15T15:31:08"/>
    <n v="104"/>
    <n v="0"/>
    <n v="10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0"/>
    <d v="2023-05-15T15:31:50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45"/>
    <d v="2023-05-15T15:31:5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"/>
    <d v="2023-05-15T15:31:50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2"/>
    <d v="2023-05-15T15:31:5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3"/>
    <d v="2023-05-15T15:31:50"/>
    <n v="79"/>
    <m/>
    <n v="79"/>
    <m/>
    <n v="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11"/>
    <d v="2023-05-15T15:31:50"/>
    <n v="0"/>
    <m/>
    <m/>
    <m/>
    <m/>
    <n v="1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18"/>
    <d v="2023-05-15T15:31:5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19"/>
    <d v="2023-05-15T15:31:50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21"/>
    <d v="2023-05-15T15:31:5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111"/>
    <d v="2023-04-18T13:12:07"/>
    <n v="4"/>
    <m/>
    <n v="4"/>
    <m/>
    <n v="4"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9"/>
    <d v="2023-04-18T13:12:07"/>
    <n v="83"/>
    <n v="0"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12"/>
    <d v="2023-04-18T13:12:07"/>
    <n v="12"/>
    <n v="3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31"/>
    <d v="2023-04-18T13:12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35"/>
    <d v="2023-04-18T13:31:19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91"/>
    <d v="2023-04-18T13:31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38"/>
    <d v="2023-04-18T13:31:1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52"/>
    <d v="2023-04-18T13:31:1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54"/>
    <d v="2023-04-18T13:31:19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131"/>
    <d v="2023-04-18T13:31:19"/>
    <n v="0"/>
    <m/>
    <m/>
    <n v="1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92"/>
    <d v="2023-04-18T13:31:19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55"/>
    <d v="2023-04-18T13:31:19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56"/>
    <d v="2023-04-18T13:31:19"/>
    <n v="0"/>
    <m/>
    <m/>
    <n v="1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94"/>
    <d v="2023-04-18T13:31:1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58"/>
    <d v="2023-04-18T13:31:19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59"/>
    <d v="2023-04-18T13:31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97"/>
    <d v="2023-04-18T13:31:1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61"/>
    <d v="2023-04-18T13:31:19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62"/>
    <d v="2023-04-18T13:31:19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155"/>
    <d v="2023-04-18T13:31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102"/>
    <d v="2023-04-18T13:31:1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9"/>
    <d v="2023-04-18T13:12:2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12"/>
    <d v="2023-04-18T13:12:26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126"/>
    <d v="2023-04-18T13:12:51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16"/>
    <d v="2023-04-18T13:12:51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9"/>
    <d v="2023-05-15T16:26:12"/>
    <n v="19"/>
    <n v="1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2"/>
    <x v="4"/>
    <x v="88"/>
    <x v="10"/>
    <d v="2023-05-15T16:26:12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13"/>
    <d v="2023-05-15T16:26:33"/>
    <n v="45"/>
    <n v="45"/>
    <m/>
    <m/>
    <n v="45"/>
    <n v="4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79"/>
    <d v="2023-05-15T16:26:33"/>
    <n v="54"/>
    <n v="54"/>
    <m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14"/>
    <d v="2023-05-15T16:26:3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16"/>
    <d v="2023-05-15T16:26:33"/>
    <n v="54"/>
    <n v="54"/>
    <m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18"/>
    <d v="2023-05-15T16:26:33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146"/>
    <d v="2023-05-15T16:26:33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20"/>
    <d v="2023-05-15T16:26:33"/>
    <n v="459"/>
    <n v="459"/>
    <m/>
    <m/>
    <n v="4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21"/>
    <d v="2023-05-15T16:26:33"/>
    <n v="36"/>
    <n v="36"/>
    <m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3"/>
    <d v="2023-05-15T16:26:33"/>
    <n v="28"/>
    <n v="28"/>
    <m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5"/>
    <d v="2023-05-15T16:26:33"/>
    <n v="54"/>
    <n v="5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6"/>
    <d v="2023-05-15T16:26:33"/>
    <n v="45"/>
    <n v="4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125"/>
    <d v="2023-05-15T16:26:33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9"/>
    <d v="2023-05-15T16:26:33"/>
    <n v="54"/>
    <n v="5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47"/>
    <d v="2023-05-15T16:26:33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147"/>
    <d v="2023-05-15T16:26:33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3"/>
    <x v="2"/>
    <x v="151"/>
    <x v="128"/>
    <d v="2023-05-15T16:26:33"/>
    <n v="170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75"/>
    <d v="2023-05-15T16:26:54"/>
    <n v="2"/>
    <n v="2"/>
    <n v="0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3"/>
    <d v="2023-05-15T16:26:54"/>
    <n v="64"/>
    <n v="0"/>
    <n v="64"/>
    <n v="0"/>
    <n v="64"/>
    <n v="6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26"/>
    <d v="2023-05-15T16:26:5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79"/>
    <d v="2023-05-15T16:26:54"/>
    <n v="60"/>
    <n v="60"/>
    <n v="0"/>
    <n v="0"/>
    <n v="6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4"/>
    <d v="2023-05-15T16:26:54"/>
    <n v="2"/>
    <n v="2"/>
    <n v="0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80"/>
    <d v="2023-05-15T16:26:54"/>
    <n v="2"/>
    <n v="2"/>
    <n v="0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37"/>
    <x v="3"/>
    <x v="49"/>
    <x v="184"/>
    <d v="2023-04-18T15:04:4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37"/>
    <x v="3"/>
    <x v="49"/>
    <x v="9"/>
    <d v="2023-04-18T15:04:41"/>
    <n v="14"/>
    <n v="1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29"/>
    <d v="2023-04-18T15:06:5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30"/>
    <d v="2023-04-18T15:06:58"/>
    <n v="0"/>
    <m/>
    <m/>
    <n v="5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30"/>
    <d v="2023-04-18T15:06:58"/>
    <n v="0"/>
    <m/>
    <m/>
    <n v="5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31"/>
    <d v="2023-04-18T15:06:58"/>
    <n v="0"/>
    <m/>
    <m/>
    <n v="3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24"/>
    <d v="2023-04-18T15:06:58"/>
    <n v="0"/>
    <m/>
    <m/>
    <n v="2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26"/>
    <d v="2023-04-18T15:06:58"/>
    <n v="0"/>
    <m/>
    <m/>
    <n v="4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34"/>
    <d v="2023-04-18T15:06:58"/>
    <n v="0"/>
    <m/>
    <m/>
    <n v="1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35"/>
    <d v="2023-04-18T15:06:58"/>
    <n v="0"/>
    <m/>
    <m/>
    <n v="6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37"/>
    <d v="2023-04-18T15:06:58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38"/>
    <d v="2023-04-18T15:06:58"/>
    <n v="0"/>
    <m/>
    <m/>
    <n v="3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52"/>
    <d v="2023-04-18T15:06:58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54"/>
    <d v="2023-04-18T15:06:58"/>
    <n v="0"/>
    <m/>
    <m/>
    <n v="8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31"/>
    <d v="2023-04-18T15:06:58"/>
    <n v="0"/>
    <m/>
    <m/>
    <n v="8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92"/>
    <d v="2023-04-18T15:06:58"/>
    <n v="0"/>
    <m/>
    <m/>
    <n v="8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55"/>
    <d v="2023-04-18T15:06:58"/>
    <n v="0"/>
    <m/>
    <m/>
    <n v="6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56"/>
    <d v="2023-04-18T15:06:5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94"/>
    <d v="2023-04-18T15:06:58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58"/>
    <d v="2023-04-18T15:06:58"/>
    <n v="0"/>
    <m/>
    <m/>
    <n v="9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59"/>
    <d v="2023-04-18T15:06:58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95"/>
    <d v="2023-04-18T15:06:58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28"/>
    <d v="2023-04-18T15:06:5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60"/>
    <d v="2023-04-18T15:06:58"/>
    <n v="0"/>
    <m/>
    <m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98"/>
    <d v="2023-04-18T15:06:58"/>
    <n v="0"/>
    <m/>
    <m/>
    <n v="8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20"/>
    <d v="2023-04-21T09:35:2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22"/>
    <d v="2023-04-21T09:35:2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43"/>
    <d v="2023-04-21T09:35:29"/>
    <n v="156"/>
    <n v="156"/>
    <m/>
    <m/>
    <n v="1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44"/>
    <d v="2023-04-21T09:35:29"/>
    <n v="0"/>
    <m/>
    <m/>
    <n v="5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0"/>
    <d v="2023-04-21T09:35:2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6"/>
    <d v="2023-04-21T09:35:29"/>
    <n v="284"/>
    <n v="0"/>
    <n v="2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25"/>
    <d v="2023-04-21T09:35:2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8"/>
    <d v="2023-04-21T09:35:29"/>
    <n v="156"/>
    <n v="15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9"/>
    <d v="2023-04-21T09:35:29"/>
    <n v="464"/>
    <n v="0"/>
    <n v="4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47"/>
    <d v="2023-04-21T09:35:29"/>
    <n v="150"/>
    <n v="0"/>
    <n v="1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1"/>
    <d v="2023-04-21T09:35:29"/>
    <n v="96"/>
    <n v="3"/>
    <n v="40"/>
    <n v="20"/>
    <n v="12"/>
    <n v="5"/>
    <n v="16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6"/>
    <x v="7"/>
    <x v="111"/>
    <x v="144"/>
    <d v="2023-04-21T09:35:29"/>
    <n v="132"/>
    <n v="3"/>
    <n v="107"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27"/>
    <d v="2023-04-20T10:12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28"/>
    <d v="2023-04-20T10:12:5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98"/>
    <d v="2023-04-20T10:12:55"/>
    <n v="0"/>
    <m/>
    <m/>
    <n v="5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61"/>
    <d v="2023-04-20T10:12:55"/>
    <n v="0"/>
    <m/>
    <m/>
    <n v="3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62"/>
    <d v="2023-04-20T10:12:55"/>
    <n v="0"/>
    <m/>
    <m/>
    <n v="1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55"/>
    <d v="2023-04-20T10:12:5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42"/>
    <d v="2023-04-20T10:12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02"/>
    <d v="2023-04-20T10:12:55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36"/>
    <d v="2023-04-20T10:12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71"/>
    <d v="2023-04-20T10:12:55"/>
    <n v="0"/>
    <m/>
    <m/>
    <n v="1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03"/>
    <d v="2023-04-20T10:12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04"/>
    <d v="2023-04-20T10:12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17"/>
    <d v="2023-04-18T13:12:51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82"/>
    <d v="2023-04-18T13:12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20"/>
    <d v="2023-04-18T13:12:51"/>
    <n v="103"/>
    <m/>
    <n v="103"/>
    <m/>
    <n v="10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21"/>
    <d v="2023-04-18T13:12:51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43"/>
    <d v="2023-04-18T13:12:5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3"/>
    <d v="2023-04-18T13:12:51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6"/>
    <d v="2023-04-18T13:12:51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8"/>
    <d v="2023-04-18T13:12:5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9"/>
    <d v="2023-04-18T13:12:51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2"/>
    <x v="1"/>
    <x v="121"/>
    <x v="158"/>
    <d v="2023-04-18T13:12:51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3"/>
    <x v="1"/>
    <x v="122"/>
    <x v="126"/>
    <d v="2023-04-18T13:13:1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3"/>
    <x v="1"/>
    <x v="122"/>
    <x v="16"/>
    <d v="2023-04-18T13:13:1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3"/>
    <x v="1"/>
    <x v="122"/>
    <x v="20"/>
    <d v="2023-04-18T13:13:13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3"/>
    <x v="1"/>
    <x v="122"/>
    <x v="3"/>
    <d v="2023-04-18T13:13:1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3"/>
    <x v="1"/>
    <x v="122"/>
    <x v="6"/>
    <d v="2023-04-18T13:13:1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3"/>
    <x v="1"/>
    <x v="122"/>
    <x v="9"/>
    <d v="2023-04-18T13:13:1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126"/>
    <d v="2023-04-18T13:13:34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16"/>
    <d v="2023-04-18T13:13:3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17"/>
    <d v="2023-04-18T13:13:3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146"/>
    <d v="2023-04-18T13:13:3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19"/>
    <d v="2023-04-18T13:13:34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20"/>
    <d v="2023-04-18T13:13:34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21"/>
    <d v="2023-04-18T13:13:3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3"/>
    <d v="2023-04-18T13:13:34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147"/>
    <d v="2023-04-18T14:34:0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1"/>
    <x v="1"/>
    <x v="116"/>
    <x v="126"/>
    <d v="2023-04-18T14:34:2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1"/>
    <x v="1"/>
    <x v="116"/>
    <x v="16"/>
    <d v="2023-04-18T14:34:2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1"/>
    <x v="1"/>
    <x v="116"/>
    <x v="17"/>
    <d v="2023-04-18T14:34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1"/>
    <x v="1"/>
    <x v="116"/>
    <x v="149"/>
    <d v="2023-04-18T14:34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1"/>
    <x v="1"/>
    <x v="116"/>
    <x v="20"/>
    <d v="2023-04-18T14:34:2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1"/>
    <x v="1"/>
    <x v="116"/>
    <x v="3"/>
    <d v="2023-04-18T14:34:2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1"/>
    <x v="1"/>
    <x v="116"/>
    <x v="6"/>
    <d v="2023-04-18T14:34:2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1"/>
    <x v="1"/>
    <x v="116"/>
    <x v="9"/>
    <d v="2023-04-18T14:34:2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1"/>
    <x v="1"/>
    <x v="116"/>
    <x v="158"/>
    <d v="2023-04-18T14:34:2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13"/>
    <d v="2023-04-18T14:35:00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127"/>
    <d v="2023-04-18T14:35:0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206"/>
    <d v="2023-04-18T14:35:0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16"/>
    <d v="2023-04-18T14:35:00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149"/>
    <d v="2023-04-18T14:35:0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23"/>
    <d v="2023-04-18T14:35:0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43"/>
    <d v="2023-04-18T14:35:0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3"/>
    <d v="2023-04-18T14:35:00"/>
    <n v="71"/>
    <m/>
    <n v="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6"/>
    <d v="2023-04-18T14:35:00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84"/>
    <d v="2023-04-18T14:35:00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85"/>
    <d v="2023-04-18T14:35:00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8"/>
    <d v="2023-04-18T14:35:00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9"/>
    <d v="2023-04-18T14:35:00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2"/>
    <x v="9"/>
    <x v="117"/>
    <x v="12"/>
    <d v="2023-04-18T14:35:00"/>
    <n v="9"/>
    <n v="4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36"/>
    <d v="2023-04-18T12:30:25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37"/>
    <d v="2023-04-18T12:30:2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38"/>
    <d v="2023-04-18T12:30:25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39"/>
    <d v="2023-04-18T12:30:2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52"/>
    <d v="2023-04-18T12:30:2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53"/>
    <d v="2023-04-18T12:30:25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54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92"/>
    <d v="2023-04-18T12:30:25"/>
    <n v="0"/>
    <m/>
    <m/>
    <n v="2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236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55"/>
    <d v="2023-04-18T12:30:25"/>
    <n v="0"/>
    <m/>
    <m/>
    <n v="1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56"/>
    <d v="2023-04-18T12:30:25"/>
    <n v="0"/>
    <m/>
    <m/>
    <n v="2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94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57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58"/>
    <d v="2023-04-18T12:30:25"/>
    <n v="0"/>
    <m/>
    <m/>
    <n v="2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59"/>
    <d v="2023-04-18T12:30:2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95"/>
    <d v="2023-04-18T12:30:25"/>
    <n v="0"/>
    <m/>
    <m/>
    <n v="1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96"/>
    <d v="2023-04-18T12:30:2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28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60"/>
    <d v="2023-04-18T12:30:25"/>
    <n v="0"/>
    <m/>
    <m/>
    <n v="2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61"/>
    <d v="2023-04-18T12:30:25"/>
    <n v="0"/>
    <m/>
    <m/>
    <n v="1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62"/>
    <d v="2023-04-18T12:30:25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63"/>
    <d v="2023-04-18T12:30:2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282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146"/>
    <d v="2023-04-18T12:55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19"/>
    <d v="2023-04-18T12:55:3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59"/>
    <d v="2023-05-15T15:39:09"/>
    <n v="225"/>
    <m/>
    <n v="2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95"/>
    <d v="2023-05-15T15:39:09"/>
    <n v="1570"/>
    <m/>
    <n v="15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96"/>
    <d v="2023-05-15T15:39:09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28"/>
    <d v="2023-05-15T15:39:09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60"/>
    <d v="2023-05-15T15:39:09"/>
    <n v="1388"/>
    <m/>
    <n v="13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97"/>
    <d v="2023-05-15T15:39:09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98"/>
    <d v="2023-05-15T15:39:09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61"/>
    <d v="2023-05-15T15:39:09"/>
    <n v="1743"/>
    <m/>
    <n v="17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62"/>
    <d v="2023-05-15T15:39:09"/>
    <n v="1492"/>
    <m/>
    <n v="14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64"/>
    <d v="2023-05-15T15:39:09"/>
    <n v="75"/>
    <m/>
    <n v="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01"/>
    <d v="2023-05-15T15:39:09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68"/>
    <d v="2023-05-15T15:39:09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69"/>
    <d v="2023-05-15T15:39:09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02"/>
    <d v="2023-05-15T15:39:09"/>
    <n v="648"/>
    <m/>
    <n v="6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95"/>
    <d v="2023-05-15T15:39:09"/>
    <n v="152"/>
    <m/>
    <n v="1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70"/>
    <d v="2023-05-15T15:39:09"/>
    <n v="387"/>
    <m/>
    <n v="3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03"/>
    <d v="2023-05-15T15:39:09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04"/>
    <d v="2023-05-15T15:39:0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87"/>
    <d v="2023-05-15T15:39:09"/>
    <n v="125"/>
    <m/>
    <n v="1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77"/>
    <d v="2023-05-15T15:39:09"/>
    <n v="50"/>
    <m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2"/>
    <x v="0"/>
    <x v="2"/>
    <x v="13"/>
    <d v="2023-05-15T15:39:09"/>
    <n v="228"/>
    <m/>
    <n v="228"/>
    <m/>
    <n v="2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35"/>
    <d v="2023-05-16T09:50:16"/>
    <n v="0"/>
    <m/>
    <m/>
    <n v="3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38"/>
    <d v="2023-05-16T09:50:1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52"/>
    <d v="2023-05-16T09:50:16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54"/>
    <d v="2023-05-16T09:50:16"/>
    <n v="0"/>
    <m/>
    <m/>
    <n v="4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73"/>
    <d v="2023-04-19T17:31:5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38"/>
    <d v="2023-04-19T17:31:5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75"/>
    <d v="2023-04-19T17:31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07"/>
    <d v="2023-04-19T17:31:5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40"/>
    <d v="2023-04-19T17:31:51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43"/>
    <d v="2023-04-19T17:31:51"/>
    <n v="111"/>
    <m/>
    <n v="111"/>
    <m/>
    <n v="1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44"/>
    <d v="2023-04-19T17:31:51"/>
    <n v="0"/>
    <m/>
    <m/>
    <n v="9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0"/>
    <d v="2023-04-19T17:31:51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8"/>
    <d v="2023-04-19T17:31:51"/>
    <n v="111"/>
    <n v="0"/>
    <n v="1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1"/>
    <d v="2023-04-19T17:31:51"/>
    <n v="202"/>
    <n v="3"/>
    <n v="103"/>
    <n v="43"/>
    <n v="26"/>
    <n v="11"/>
    <n v="16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44"/>
    <d v="2023-04-19T17:31:51"/>
    <n v="140"/>
    <n v="11"/>
    <n v="106"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13"/>
    <d v="2023-04-19T17:32:10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126"/>
    <d v="2023-04-19T17:32:1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16"/>
    <d v="2023-04-19T17:32:10"/>
    <n v="78"/>
    <m/>
    <n v="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19"/>
    <d v="2023-04-19T17:32:10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20"/>
    <d v="2023-04-19T17:32:10"/>
    <n v="232"/>
    <m/>
    <n v="2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23"/>
    <d v="2023-04-19T17:32:1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43"/>
    <d v="2023-04-19T17:32:10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44"/>
    <d v="2023-04-19T17:32:10"/>
    <n v="120"/>
    <m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0"/>
    <d v="2023-04-19T17:32:1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6"/>
    <d v="2023-04-19T17:32:10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8"/>
    <d v="2023-04-19T17:32:10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9"/>
    <d v="2023-04-19T17:32:10"/>
    <n v="78"/>
    <n v="0"/>
    <n v="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95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4"/>
    <x v="8"/>
    <x v="140"/>
    <x v="20"/>
    <d v="2023-04-18T13:04:08"/>
    <n v="54"/>
    <m/>
    <n v="5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4"/>
    <x v="8"/>
    <x v="140"/>
    <x v="21"/>
    <d v="2023-04-18T13:04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4"/>
    <x v="8"/>
    <x v="140"/>
    <x v="145"/>
    <d v="2023-04-18T13:04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4"/>
    <x v="8"/>
    <x v="140"/>
    <x v="3"/>
    <d v="2023-04-18T13:04:08"/>
    <n v="13"/>
    <m/>
    <n v="1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4"/>
    <x v="8"/>
    <x v="140"/>
    <x v="9"/>
    <d v="2023-04-18T13:04:0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4"/>
    <x v="8"/>
    <x v="140"/>
    <x v="11"/>
    <d v="2023-04-18T13:04:08"/>
    <n v="7"/>
    <m/>
    <m/>
    <m/>
    <m/>
    <n v="2"/>
    <n v="5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3"/>
    <x v="8"/>
    <x v="139"/>
    <x v="12"/>
    <d v="2023-04-18T13:04:29"/>
    <n v="4"/>
    <n v="3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5"/>
    <x v="8"/>
    <x v="141"/>
    <x v="34"/>
    <d v="2023-04-18T13:05:0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5"/>
    <x v="8"/>
    <x v="141"/>
    <x v="92"/>
    <d v="2023-04-18T13:05:0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5"/>
    <x v="8"/>
    <x v="141"/>
    <x v="13"/>
    <d v="2023-04-18T13:05:04"/>
    <n v="7"/>
    <m/>
    <n v="7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5"/>
    <x v="8"/>
    <x v="141"/>
    <x v="19"/>
    <d v="2023-04-18T13:05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5"/>
    <x v="8"/>
    <x v="141"/>
    <x v="43"/>
    <d v="2023-04-18T13:05:04"/>
    <n v="11"/>
    <m/>
    <n v="1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5"/>
    <x v="8"/>
    <x v="141"/>
    <x v="44"/>
    <d v="2023-04-18T13:05:04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5"/>
    <x v="8"/>
    <x v="141"/>
    <x v="145"/>
    <d v="2023-04-18T13:05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5"/>
    <x v="8"/>
    <x v="141"/>
    <x v="6"/>
    <d v="2023-04-18T13:05:04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5"/>
    <x v="8"/>
    <x v="141"/>
    <x v="8"/>
    <d v="2023-04-18T13:05:04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5"/>
    <x v="8"/>
    <x v="141"/>
    <x v="10"/>
    <d v="2023-04-18T13:05:0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31"/>
    <d v="2023-04-18T13:06:1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34"/>
    <d v="2023-04-18T13:06:1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92"/>
    <d v="2023-04-18T13:06:1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13"/>
    <d v="2023-04-18T13:06:15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6"/>
    <d v="2023-04-18T13:07:02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84"/>
    <d v="2023-04-18T13:07:0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85"/>
    <d v="2023-04-18T13:07:0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8"/>
    <d v="2023-04-18T13:07:02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9"/>
    <d v="2023-04-18T13:07:02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12"/>
    <d v="2023-04-18T13:07:02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29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130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31"/>
    <d v="2023-04-18T13:07:34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24"/>
    <d v="2023-04-18T13:07:34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26"/>
    <d v="2023-04-18T13:07:3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34"/>
    <d v="2023-04-18T13:07:34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35"/>
    <d v="2023-04-18T13:07:3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94"/>
    <d v="2023-04-18T15:14:3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58"/>
    <d v="2023-04-18T15:14:38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59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95"/>
    <d v="2023-04-18T15:14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94"/>
    <d v="2023-04-18T15:10:16"/>
    <n v="0"/>
    <m/>
    <m/>
    <n v="1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58"/>
    <d v="2023-04-18T15:10:16"/>
    <n v="0"/>
    <m/>
    <m/>
    <n v="7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59"/>
    <d v="2023-04-18T15:10:16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82"/>
    <d v="2023-04-18T14:56:50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20"/>
    <d v="2023-04-18T14:56:50"/>
    <n v="653"/>
    <n v="653"/>
    <m/>
    <m/>
    <n v="6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21"/>
    <d v="2023-04-18T14:56:50"/>
    <n v="149"/>
    <n v="149"/>
    <m/>
    <m/>
    <n v="1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83"/>
    <d v="2023-04-18T14:56:50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23"/>
    <d v="2023-04-18T14:56:50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3"/>
    <d v="2023-04-18T14:56:50"/>
    <n v="58"/>
    <n v="58"/>
    <m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6"/>
    <d v="2023-04-18T14:56:50"/>
    <n v="17"/>
    <n v="1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9"/>
    <d v="2023-04-18T14:56:50"/>
    <n v="49"/>
    <n v="4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61"/>
    <d v="2023-04-18T15:06:58"/>
    <n v="0"/>
    <m/>
    <m/>
    <n v="5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62"/>
    <d v="2023-04-18T15:06:58"/>
    <n v="0"/>
    <m/>
    <m/>
    <n v="1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64"/>
    <d v="2023-04-18T15:06:5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41"/>
    <d v="2023-04-18T15:06:5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66"/>
    <d v="2023-04-18T15:06:5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32"/>
    <d v="2023-04-18T15:06:5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02"/>
    <d v="2023-04-18T15:06:58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71"/>
    <d v="2023-04-18T15:06:58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03"/>
    <d v="2023-04-18T15:06:5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04"/>
    <d v="2023-04-18T15:06:5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72"/>
    <d v="2023-04-18T15:06:5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73"/>
    <d v="2023-04-18T15:06:58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74"/>
    <d v="2023-04-18T15:06:5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75"/>
    <d v="2023-04-18T15:06:5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3"/>
    <d v="2023-04-18T15:06:58"/>
    <n v="278"/>
    <m/>
    <n v="278"/>
    <m/>
    <n v="2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6"/>
    <d v="2023-04-18T15:06:58"/>
    <n v="120"/>
    <m/>
    <n v="120"/>
    <n v="0"/>
    <n v="1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9"/>
    <d v="2023-04-18T15:06:58"/>
    <n v="176"/>
    <m/>
    <n v="176"/>
    <n v="0"/>
    <n v="1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49"/>
    <d v="2023-04-18T15:06:58"/>
    <n v="8"/>
    <m/>
    <n v="8"/>
    <n v="8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20"/>
    <d v="2023-04-18T15:06:58"/>
    <n v="185"/>
    <m/>
    <n v="185"/>
    <n v="0"/>
    <n v="1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44"/>
    <d v="2023-04-18T15:01:29"/>
    <n v="0"/>
    <m/>
    <m/>
    <n v="5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0"/>
    <d v="2023-04-18T15:01:2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3"/>
    <d v="2023-04-18T15:01:2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6"/>
    <d v="2023-04-18T15:01:29"/>
    <n v="288"/>
    <n v="0"/>
    <n v="2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25"/>
    <d v="2023-04-18T15:01:2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8"/>
    <d v="2023-04-18T15:01:29"/>
    <n v="126"/>
    <n v="0"/>
    <n v="1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186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203"/>
    <d v="2023-04-18T15:53:1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126"/>
    <d v="2023-04-18T15:53:1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16"/>
    <d v="2023-04-18T15:53:12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19"/>
    <d v="2023-04-18T15:53:12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20"/>
    <d v="2023-04-18T15:53:12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44"/>
    <d v="2023-04-18T15:53:12"/>
    <n v="134"/>
    <m/>
    <n v="1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0"/>
    <d v="2023-04-18T15:53:1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1"/>
    <d v="2023-04-18T15:53:12"/>
    <n v="6"/>
    <m/>
    <n v="6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2"/>
    <d v="2023-04-18T15:53:1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3"/>
    <d v="2023-04-18T15:53:1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6"/>
    <d v="2023-04-18T15:53:1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9"/>
    <d v="2023-04-18T15:53:12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0"/>
    <x v="4"/>
    <x v="84"/>
    <x v="10"/>
    <d v="2023-04-18T15:53:1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130"/>
    <d v="2023-04-18T15:54:0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31"/>
    <d v="2023-04-18T15:54:04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01"/>
    <x v="4"/>
    <x v="85"/>
    <x v="24"/>
    <d v="2023-04-18T15:54:04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25"/>
    <d v="2023-05-15T15:30:42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7"/>
    <d v="2023-05-15T15:30:42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84"/>
    <d v="2023-05-15T15:30:42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85"/>
    <d v="2023-05-15T15:30:42"/>
    <n v="14"/>
    <n v="1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8"/>
    <d v="2023-05-15T15:30:42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9"/>
    <d v="2023-05-15T15:30:42"/>
    <n v="493"/>
    <n v="0"/>
    <n v="4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0"/>
    <d v="2023-05-15T15:30:42"/>
    <n v="340"/>
    <n v="0"/>
    <n v="3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27"/>
    <d v="2023-05-15T16:26:54"/>
    <n v="27"/>
    <n v="27"/>
    <n v="0"/>
    <n v="27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6"/>
    <d v="2023-05-15T16:26:54"/>
    <n v="86"/>
    <n v="86"/>
    <n v="0"/>
    <n v="86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9"/>
    <d v="2023-05-15T16:26:54"/>
    <n v="2"/>
    <n v="2"/>
    <n v="0"/>
    <n v="2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53"/>
    <d v="2023-05-15T16:26:54"/>
    <n v="1"/>
    <n v="1"/>
    <n v="0"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50"/>
    <d v="2023-05-15T16:26:54"/>
    <n v="1"/>
    <n v="1"/>
    <n v="0"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82"/>
    <d v="2023-05-15T16:26:54"/>
    <n v="10"/>
    <n v="10"/>
    <n v="0"/>
    <n v="10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20"/>
    <d v="2023-05-15T16:26:54"/>
    <n v="1132"/>
    <n v="1132"/>
    <n v="0"/>
    <n v="1132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21"/>
    <d v="2023-05-15T16:26:54"/>
    <n v="133"/>
    <n v="133"/>
    <n v="0"/>
    <n v="13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83"/>
    <d v="2023-05-15T16:26:54"/>
    <n v="25"/>
    <n v="25"/>
    <n v="0"/>
    <n v="25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23"/>
    <d v="2023-05-15T16:26:54"/>
    <n v="2"/>
    <n v="2"/>
    <n v="0"/>
    <n v="2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82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5"/>
    <d v="2023-05-15T16:26:54"/>
    <n v="60"/>
    <n v="6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6"/>
    <d v="2023-05-15T16:26:54"/>
    <n v="65"/>
    <n v="1"/>
    <n v="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25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84"/>
    <d v="2023-05-15T16:26:54"/>
    <n v="29"/>
    <n v="2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84"/>
    <d v="2023-05-15T16:26:54"/>
    <n v="29"/>
    <n v="7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9"/>
    <d v="2023-05-15T16:26:54"/>
    <n v="86"/>
    <n v="8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0"/>
    <d v="2023-05-15T16:26:5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28"/>
    <d v="2023-05-15T16:26:54"/>
    <n v="169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4"/>
    <x v="2"/>
    <x v="153"/>
    <x v="129"/>
    <d v="2023-05-15T16:26:54"/>
    <n v="16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224"/>
    <d v="2023-05-15T16:27:11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39"/>
    <d v="2023-05-15T16:27:11"/>
    <n v="11"/>
    <n v="1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07"/>
    <d v="2023-05-15T16:27:11"/>
    <n v="52"/>
    <n v="5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60"/>
    <d v="2023-05-15T16:27:11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60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61"/>
    <d v="2023-04-20T15:55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63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73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140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232"/>
    <d v="2023-04-20T15:55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13"/>
    <d v="2023-04-20T15:55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78"/>
    <d v="2023-04-20T15:55:3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16"/>
    <d v="2023-04-20T15:55:3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20"/>
    <d v="2023-04-20T15:55:30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44"/>
    <d v="2023-04-20T15:55:30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0"/>
    <d v="2023-04-20T15:55:30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6"/>
    <d v="2023-04-20T15:55:30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8"/>
    <x v="7"/>
    <x v="99"/>
    <x v="9"/>
    <d v="2023-04-20T15:55:30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58"/>
    <d v="2023-04-20T17:10:29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59"/>
    <d v="2023-04-20T17:10:2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95"/>
    <d v="2023-04-20T17:10:29"/>
    <n v="0"/>
    <m/>
    <m/>
    <n v="1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27"/>
    <d v="2023-04-20T17:10:29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28"/>
    <d v="2023-04-20T17:10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98"/>
    <d v="2023-04-20T17:10:2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61"/>
    <d v="2023-04-20T17:10:29"/>
    <n v="0"/>
    <m/>
    <m/>
    <n v="1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62"/>
    <d v="2023-04-20T17:10:29"/>
    <n v="0"/>
    <m/>
    <m/>
    <n v="1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64"/>
    <d v="2023-04-20T17:10:2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66"/>
    <d v="2023-04-20T17:10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68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02"/>
    <d v="2023-04-20T17:10:29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36"/>
    <d v="2023-04-20T17:10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70"/>
    <d v="2023-04-20T17:10:29"/>
    <n v="0"/>
    <m/>
    <m/>
    <n v="1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03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72"/>
    <d v="2023-04-20T17:10:2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75"/>
    <d v="2023-04-20T17:10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76"/>
    <d v="2023-04-20T17:10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77"/>
    <d v="2023-04-20T17:10:2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243"/>
    <d v="2023-04-20T17:10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10"/>
    <d v="2023-04-20T17:10:2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3"/>
    <d v="2023-04-20T17:10:29"/>
    <n v="102"/>
    <m/>
    <n v="102"/>
    <m/>
    <n v="10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26"/>
    <d v="2023-04-20T17:10:29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5"/>
    <d v="2023-04-20T17:10:2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27"/>
    <d v="2023-04-20T17:10:2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6"/>
    <d v="2023-04-20T17:10:29"/>
    <n v="206"/>
    <m/>
    <n v="206"/>
    <m/>
    <n v="2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8"/>
    <d v="2023-04-20T17:10:29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9"/>
    <d v="2023-04-20T17:10:29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53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50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230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20"/>
    <d v="2023-04-20T17:10:29"/>
    <n v="375"/>
    <m/>
    <n v="375"/>
    <m/>
    <n v="3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21"/>
    <d v="2023-04-20T17:10:29"/>
    <n v="98"/>
    <m/>
    <n v="98"/>
    <m/>
    <n v="9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83"/>
    <d v="2023-04-20T17:10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23"/>
    <d v="2023-04-20T17:10:2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13"/>
    <d v="2023-04-18T14:35:22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127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16"/>
    <d v="2023-04-18T14:35:22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83"/>
    <d v="2023-04-18T12:50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44"/>
    <d v="2023-04-18T12:50:39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145"/>
    <d v="2023-04-18T12:50:39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9"/>
    <d v="2023-04-18T12:50:39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47"/>
    <d v="2023-04-18T12:50:39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10"/>
    <d v="2023-04-18T12:50:3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12"/>
    <d v="2023-04-18T12:50:3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31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24"/>
    <d v="2023-04-18T12:51:0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26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197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38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92"/>
    <d v="2023-04-18T12:51:0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55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56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58"/>
    <d v="2023-04-18T12:51:0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95"/>
    <d v="2023-04-18T12:51:0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61"/>
    <d v="2023-04-18T12:51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16"/>
    <d v="2023-04-18T12:51:0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20"/>
    <d v="2023-04-18T12:51:00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21"/>
    <d v="2023-04-18T12:51:0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43"/>
    <d v="2023-04-18T12:51:0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44"/>
    <d v="2023-04-20T17:10:29"/>
    <n v="519"/>
    <m/>
    <n v="5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0"/>
    <d v="2023-04-20T17:10:2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"/>
    <d v="2023-04-20T17:10:2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2"/>
    <d v="2023-04-20T17:10:2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3"/>
    <d v="2023-04-20T17:10:29"/>
    <n v="69"/>
    <m/>
    <n v="69"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24"/>
    <d v="2023-04-20T17:10:29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6"/>
    <d v="2023-04-20T17:10:29"/>
    <n v="131"/>
    <n v="0"/>
    <n v="1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7"/>
    <d v="2023-04-20T17:10:2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84"/>
    <d v="2023-04-20T17:10:2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85"/>
    <d v="2023-04-20T17:10:29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9"/>
    <d v="2023-04-20T17:10:29"/>
    <n v="206"/>
    <n v="0"/>
    <n v="2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47"/>
    <d v="2023-04-20T17:10:29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8"/>
    <x v="12"/>
    <x v="73"/>
    <x v="10"/>
    <d v="2023-04-20T17:10:29"/>
    <n v="58"/>
    <n v="0"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21"/>
    <d v="2023-04-20T17:11:2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83"/>
    <d v="2023-04-20T17:11:2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43"/>
    <d v="2023-04-20T17:11:2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44"/>
    <d v="2023-04-20T17:11:21"/>
    <n v="48"/>
    <m/>
    <n v="48"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0"/>
    <d v="2023-04-20T17:11:21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3"/>
    <d v="2023-04-20T17:11:2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6"/>
    <d v="2023-04-20T17:11:21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8"/>
    <d v="2023-04-20T17:11:2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6"/>
    <x v="7"/>
    <x v="103"/>
    <x v="9"/>
    <d v="2023-04-20T17:11:2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130"/>
    <d v="2023-04-20T17:11:3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26"/>
    <d v="2023-04-19T16:43:29"/>
    <n v="133"/>
    <m/>
    <n v="133"/>
    <m/>
    <n v="1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61"/>
    <d v="2023-05-15T16:27:11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62"/>
    <d v="2023-05-15T16:27:11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64"/>
    <d v="2023-05-15T16:27:11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65"/>
    <d v="2023-05-15T16:27:11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66"/>
    <d v="2023-05-15T16:27:11"/>
    <n v="18"/>
    <n v="1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251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67"/>
    <d v="2023-05-15T16:27:11"/>
    <n v="22"/>
    <n v="2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08"/>
    <d v="2023-05-15T16:27:11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99"/>
    <d v="2023-05-15T16:27:11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68"/>
    <d v="2023-05-15T16:27:11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69"/>
    <d v="2023-05-15T16:27:11"/>
    <n v="59"/>
    <n v="5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70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252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72"/>
    <d v="2023-05-15T16:27:11"/>
    <n v="14"/>
    <n v="1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73"/>
    <d v="2023-05-15T16:27:11"/>
    <n v="54"/>
    <n v="5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75"/>
    <d v="2023-05-15T16:27:1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3"/>
    <d v="2023-05-15T16:27:11"/>
    <n v="167"/>
    <n v="167"/>
    <m/>
    <m/>
    <n v="167"/>
    <n v="16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78"/>
    <d v="2023-05-15T16:27:11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79"/>
    <d v="2023-05-15T16:27:11"/>
    <n v="445"/>
    <n v="445"/>
    <m/>
    <n v="5"/>
    <n v="4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4"/>
    <d v="2023-05-15T16:27:11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80"/>
    <d v="2023-05-15T16:27:11"/>
    <n v="27"/>
    <n v="2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27"/>
    <d v="2023-05-15T16:27:11"/>
    <n v="61"/>
    <n v="6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6"/>
    <d v="2023-05-15T16:27:11"/>
    <n v="150"/>
    <n v="150"/>
    <m/>
    <n v="9"/>
    <n v="1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8"/>
    <d v="2023-05-15T16:27:11"/>
    <n v="1"/>
    <n v="1"/>
    <m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9"/>
    <d v="2023-05-15T16:27:11"/>
    <n v="14"/>
    <n v="14"/>
    <m/>
    <n v="0"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53"/>
    <d v="2023-05-15T16:27:11"/>
    <n v="3"/>
    <n v="3"/>
    <m/>
    <n v="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50"/>
    <d v="2023-05-15T16:27:11"/>
    <n v="4"/>
    <n v="4"/>
    <m/>
    <n v="3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180"/>
    <d v="2023-05-15T16:27:11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82"/>
    <d v="2023-05-15T16:27:11"/>
    <n v="20"/>
    <n v="20"/>
    <m/>
    <n v="5"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20"/>
    <d v="2023-05-15T16:27:11"/>
    <n v="3229"/>
    <n v="3229"/>
    <m/>
    <n v="24"/>
    <n v="32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21"/>
    <d v="2023-05-15T16:27:11"/>
    <n v="362"/>
    <n v="362"/>
    <m/>
    <n v="4"/>
    <n v="3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83"/>
    <d v="2023-05-15T16:27:11"/>
    <n v="13"/>
    <n v="13"/>
    <m/>
    <n v="1"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22"/>
    <d v="2023-05-15T16:27:11"/>
    <n v="2"/>
    <n v="2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23"/>
    <d v="2023-05-15T16:27:11"/>
    <n v="15"/>
    <n v="15"/>
    <m/>
    <n v="0"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44"/>
    <d v="2023-05-15T16:27:11"/>
    <n v="18"/>
    <n v="1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5"/>
    <x v="2"/>
    <x v="154"/>
    <x v="0"/>
    <d v="2023-05-15T16:27:1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6"/>
    <d v="2023-05-15T16:37:24"/>
    <n v="69"/>
    <n v="0"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8"/>
    <d v="2023-05-15T16:37:24"/>
    <n v="48"/>
    <n v="0"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9"/>
    <d v="2023-05-15T16:37:24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0"/>
    <d v="2023-05-15T16:37:24"/>
    <n v="65"/>
    <n v="0"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2"/>
    <d v="2023-05-15T16:37:24"/>
    <n v="30"/>
    <n v="4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144"/>
    <d v="2023-05-15T16:37:24"/>
    <n v="586"/>
    <n v="20"/>
    <n v="437"/>
    <n v="1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38"/>
    <x v="10"/>
    <x v="47"/>
    <x v="283"/>
    <d v="2023-05-15T16:37:24"/>
    <n v="1"/>
    <m/>
    <n v="1"/>
    <m/>
    <n v="1"/>
    <m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3"/>
    <d v="2023-05-15T16:38:03"/>
    <n v="176"/>
    <m/>
    <n v="176"/>
    <m/>
    <n v="2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26"/>
    <d v="2023-05-15T16:38:03"/>
    <n v="88"/>
    <m/>
    <n v="88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6"/>
    <d v="2023-05-15T16:38:03"/>
    <n v="149"/>
    <m/>
    <n v="149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7"/>
    <d v="2023-05-15T16:38:03"/>
    <n v="0"/>
    <m/>
    <n v="0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19"/>
    <d v="2023-05-15T16:38:03"/>
    <n v="82"/>
    <m/>
    <n v="82"/>
    <m/>
    <n v="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21"/>
    <d v="2023-05-15T16:38:03"/>
    <n v="12"/>
    <m/>
    <n v="12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72"/>
    <d v="2023-04-20T10:12:5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73"/>
    <d v="2023-04-20T10:12:55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74"/>
    <d v="2023-04-20T10:12:5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67"/>
    <d v="2023-04-20T10:12:55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73"/>
    <d v="2023-04-20T10:12:55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77"/>
    <d v="2023-04-20T10:12:55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5"/>
    <d v="2023-04-20T10:12:5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6"/>
    <d v="2023-04-20T10:12:55"/>
    <n v="115"/>
    <m/>
    <n v="115"/>
    <m/>
    <n v="1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9"/>
    <d v="2023-04-20T10:12:55"/>
    <n v="159"/>
    <m/>
    <n v="159"/>
    <m/>
    <n v="1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20"/>
    <d v="2023-04-20T10:12:55"/>
    <n v="118"/>
    <m/>
    <n v="118"/>
    <m/>
    <n v="1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43"/>
    <d v="2023-04-20T10:12:55"/>
    <n v="182"/>
    <m/>
    <n v="182"/>
    <n v="0"/>
    <n v="18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44"/>
    <d v="2023-04-20T10:12:55"/>
    <n v="1925"/>
    <m/>
    <n v="1925"/>
    <n v="19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0"/>
    <d v="2023-04-20T10:12:55"/>
    <n v="12"/>
    <m/>
    <n v="12"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45"/>
    <d v="2023-04-20T10:12:55"/>
    <n v="2"/>
    <n v="0"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"/>
    <d v="2023-04-20T10:12:5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2"/>
    <d v="2023-04-20T10:12:5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3"/>
    <d v="2023-04-20T10:12:55"/>
    <n v="142"/>
    <m/>
    <n v="142"/>
    <m/>
    <n v="1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18"/>
    <d v="2023-04-20T10:12:5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19"/>
    <d v="2023-04-20T10:12:55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7"/>
    <d v="2023-04-20T10:12:5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8"/>
    <d v="2023-04-20T10:12:55"/>
    <n v="182"/>
    <n v="0"/>
    <n v="1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9"/>
    <d v="2023-04-20T10:12:55"/>
    <n v="115"/>
    <n v="0"/>
    <n v="1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0"/>
    <d v="2023-04-20T10:12:55"/>
    <n v="159"/>
    <n v="0"/>
    <n v="1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29"/>
    <d v="2023-04-20T10:12:55"/>
    <n v="40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3"/>
    <d v="2023-04-20T10:13:52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26"/>
    <d v="2023-04-20T10:13:52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79"/>
    <d v="2023-04-20T10:13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5"/>
    <d v="2023-04-20T10:13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6"/>
    <d v="2023-04-20T10:13:52"/>
    <n v="115"/>
    <m/>
    <n v="115"/>
    <m/>
    <n v="1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19"/>
    <d v="2023-04-20T10:13:52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82"/>
    <d v="2023-04-20T10:13:5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20"/>
    <d v="2023-04-20T10:13:52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21"/>
    <d v="2023-04-20T10:13:52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83"/>
    <d v="2023-04-20T10:13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23"/>
    <d v="2023-04-20T10:13:5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43"/>
    <d v="2023-04-20T10:13:52"/>
    <n v="99"/>
    <m/>
    <n v="99"/>
    <m/>
    <n v="9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44"/>
    <d v="2023-04-20T10:13:52"/>
    <n v="295"/>
    <m/>
    <n v="2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13"/>
    <d v="2023-04-21T11:08:11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78"/>
    <d v="2023-04-21T11:08:11"/>
    <n v="97"/>
    <n v="97"/>
    <m/>
    <m/>
    <n v="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16"/>
    <d v="2023-04-21T11:08:11"/>
    <n v="21"/>
    <n v="21"/>
    <m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1180"/>
    <x v="5"/>
    <x v="50"/>
    <x v="19"/>
    <d v="2023-04-21T11:08:1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74"/>
    <d v="2023-05-15T17:04:2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77"/>
    <d v="2023-05-15T17:04:23"/>
    <n v="73"/>
    <m/>
    <n v="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3"/>
    <d v="2023-05-15T17:04:23"/>
    <n v="168"/>
    <m/>
    <n v="168"/>
    <m/>
    <n v="1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5"/>
    <d v="2023-05-15T17:04:2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217"/>
    <d v="2023-05-15T17:04:23"/>
    <n v="0"/>
    <m/>
    <m/>
    <m/>
    <m/>
    <n v="3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206"/>
    <d v="2023-05-15T17:04:23"/>
    <n v="0"/>
    <m/>
    <m/>
    <m/>
    <m/>
    <n v="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55"/>
    <d v="2023-05-15T17:09:54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5"/>
    <d v="2023-04-18T12:43:0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0"/>
    <x v="13"/>
    <x v="95"/>
    <x v="125"/>
    <d v="2023-04-18T12:43:0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31"/>
    <d v="2023-04-18T12:43:2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24"/>
    <d v="2023-04-18T12:43:2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34"/>
    <d v="2023-04-18T12:43:2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35"/>
    <d v="2023-04-18T12:43:2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44"/>
    <d v="2023-04-18T12:41:11"/>
    <n v="86"/>
    <m/>
    <n v="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0"/>
    <d v="2023-04-18T12:41:1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3"/>
    <d v="2023-04-18T12:41:11"/>
    <n v="2"/>
    <m/>
    <n v="2"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6"/>
    <d v="2023-04-18T12:41:1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9"/>
    <d v="2023-04-18T12:41:11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0"/>
    <d v="2023-04-18T12:41:11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2"/>
    <d v="2023-04-18T12:41:1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130"/>
    <d v="2023-04-18T12:41:3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84"/>
    <d v="2023-04-18T14:35:2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85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8"/>
    <d v="2023-04-18T14:35:2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9"/>
    <d v="2023-04-18T14:35:22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12"/>
    <d v="2023-04-18T14:35:22"/>
    <n v="8"/>
    <n v="1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4"/>
    <x v="9"/>
    <x v="119"/>
    <x v="16"/>
    <d v="2023-04-18T14:35:4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4"/>
    <x v="9"/>
    <x v="119"/>
    <x v="23"/>
    <d v="2023-04-18T14:35:4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4"/>
    <x v="9"/>
    <x v="119"/>
    <x v="3"/>
    <d v="2023-04-18T14:35:4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4"/>
    <x v="9"/>
    <x v="119"/>
    <x v="9"/>
    <d v="2023-04-18T14:35:4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6"/>
    <x v="9"/>
    <x v="120"/>
    <x v="13"/>
    <d v="2023-04-18T14:36:08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43"/>
    <d v="2023-05-15T16:38:03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44"/>
    <d v="2023-05-15T16:38:03"/>
    <n v="709"/>
    <m/>
    <n v="7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0"/>
    <d v="2023-05-15T16:38:03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569"/>
    <x v="0"/>
    <x v="68"/>
    <x v="3"/>
    <d v="2023-05-15T16:38:0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81"/>
    <d v="2023-05-15T16:28:52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196"/>
    <d v="2023-05-15T16:28:52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157"/>
    <d v="2023-05-15T16:28:52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16"/>
    <d v="2023-05-15T16:28:52"/>
    <n v="64"/>
    <n v="64"/>
    <m/>
    <m/>
    <n v="6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19"/>
    <d v="2023-05-15T16:28:52"/>
    <n v="10"/>
    <n v="10"/>
    <m/>
    <m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153"/>
    <d v="2023-05-15T16:28:52"/>
    <n v="1"/>
    <n v="1"/>
    <m/>
    <m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82"/>
    <d v="2023-05-15T16:28:52"/>
    <n v="4"/>
    <n v="4"/>
    <m/>
    <m/>
    <n v="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20"/>
    <d v="2023-05-15T16:28:52"/>
    <n v="699"/>
    <n v="699"/>
    <m/>
    <m/>
    <n v="52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21"/>
    <d v="2023-05-15T16:28:52"/>
    <n v="188"/>
    <n v="188"/>
    <m/>
    <m/>
    <n v="16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83"/>
    <d v="2023-05-15T16:28:52"/>
    <n v="3"/>
    <n v="3"/>
    <m/>
    <m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22"/>
    <d v="2023-05-15T16:28:52"/>
    <n v="2"/>
    <n v="2"/>
    <m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23"/>
    <d v="2023-05-15T16:28:52"/>
    <n v="2"/>
    <n v="2"/>
    <m/>
    <m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3"/>
    <d v="2023-05-15T16:28:52"/>
    <n v="180"/>
    <n v="180"/>
    <m/>
    <m/>
    <n v="1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5"/>
    <d v="2023-05-15T16:28:52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6"/>
    <d v="2023-05-15T16:28:52"/>
    <n v="28"/>
    <n v="2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84"/>
    <d v="2023-05-15T16:28:52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184"/>
    <d v="2023-05-15T16:28:52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16"/>
    <d v="2023-05-15T16:08:3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19"/>
    <d v="2023-05-15T16:08:3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20"/>
    <d v="2023-05-15T16:08:35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43"/>
    <d v="2023-05-15T16:08:35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44"/>
    <d v="2023-05-15T16:08:35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3"/>
    <d v="2023-05-15T16:08:3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8"/>
    <d v="2023-05-15T16:08:35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9"/>
    <d v="2023-05-15T16:08:3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10"/>
    <d v="2023-05-15T16:08:3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12"/>
    <d v="2023-05-15T16:08:35"/>
    <n v="9"/>
    <n v="3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29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130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31"/>
    <d v="2023-05-15T16:08:55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152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24"/>
    <d v="2023-05-15T16:08:55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34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35"/>
    <d v="2023-05-15T16:08:5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50"/>
    <d v="2023-05-15T16:08:55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51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38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54"/>
    <d v="2023-05-15T16:08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92"/>
    <d v="2023-05-15T16:08:55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55"/>
    <d v="2023-05-15T16:08:55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56"/>
    <d v="2023-05-15T16:08:55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58"/>
    <d v="2023-05-15T16:08:55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59"/>
    <d v="2023-05-15T16:08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95"/>
    <d v="2023-05-15T16:08:55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60"/>
    <d v="2023-05-15T16:08:55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61"/>
    <d v="2023-05-15T16:08:55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62"/>
    <d v="2023-05-15T16:08:55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63"/>
    <d v="2023-05-15T16:08:5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102"/>
    <d v="2023-05-15T16:08:5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70"/>
    <d v="2023-05-15T16:08:5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72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138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75"/>
    <d v="2023-05-15T16:08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13"/>
    <d v="2023-05-15T16:08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78"/>
    <d v="2023-05-15T16:08:5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16"/>
    <d v="2023-05-15T16:08:55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19"/>
    <d v="2023-05-15T16:08:5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20"/>
    <d v="2023-05-15T16:08:55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43"/>
    <d v="2023-05-15T16:08:55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44"/>
    <d v="2023-05-15T16:08:55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0"/>
    <d v="2023-05-15T16:08:5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3"/>
    <d v="2023-05-15T16:08:5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6"/>
    <d v="2023-05-15T16:08:5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8"/>
    <d v="2023-05-15T16:08:55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9"/>
    <d v="2023-05-15T16:08:55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10"/>
    <d v="2023-05-15T16:08:5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3"/>
    <x v="10"/>
    <x v="30"/>
    <x v="12"/>
    <d v="2023-05-15T16:08:55"/>
    <n v="10"/>
    <n v="4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29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31"/>
    <d v="2023-05-15T16:09:1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5"/>
    <d v="2023-05-15T15:31:50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24"/>
    <d v="2023-05-15T15:31:50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6"/>
    <d v="2023-05-15T15:31:50"/>
    <n v="412"/>
    <n v="0"/>
    <n v="4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83"/>
    <d v="2023-05-15T15:31:5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7"/>
    <d v="2023-05-15T15:31:50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8"/>
    <d v="2023-05-15T15:31:50"/>
    <n v="90"/>
    <n v="0"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9"/>
    <d v="2023-05-15T15:31:50"/>
    <n v="488"/>
    <n v="0"/>
    <n v="4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47"/>
    <d v="2023-05-15T15:31:50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42"/>
    <d v="2023-05-15T15:31:5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32"/>
    <d v="2023-05-15T15:31:5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02"/>
    <d v="2023-05-15T15:31:50"/>
    <n v="0"/>
    <m/>
    <m/>
    <n v="1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71"/>
    <d v="2023-05-15T15:31:50"/>
    <n v="0"/>
    <m/>
    <m/>
    <n v="2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03"/>
    <d v="2023-05-15T15:31:5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72"/>
    <d v="2023-05-15T15:31:50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238"/>
    <d v="2023-05-15T15:31:5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239"/>
    <d v="2023-05-15T15:31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75"/>
    <d v="2023-05-15T15:31:5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06"/>
    <d v="2023-05-15T15:31:5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07"/>
    <d v="2023-05-15T15:31:50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40"/>
    <d v="2023-05-15T15:31:50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67"/>
    <d v="2023-05-15T15:31:5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77"/>
    <d v="2023-05-15T15:31:50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41"/>
    <d v="2023-05-15T15:31:5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42"/>
    <d v="2023-05-15T15:31:50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10"/>
    <d v="2023-05-15T15:31:50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82"/>
    <d v="2023-04-18T12:55:3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20"/>
    <d v="2023-04-18T12:55:33"/>
    <n v="81"/>
    <m/>
    <n v="81"/>
    <m/>
    <n v="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21"/>
    <d v="2023-04-18T12:55:3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83"/>
    <d v="2023-04-18T12:55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23"/>
    <d v="2023-04-18T12:55:3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16"/>
    <d v="2023-04-18T13:06:15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19"/>
    <d v="2023-04-18T13:06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20"/>
    <d v="2023-04-18T13:06:15"/>
    <n v="12"/>
    <m/>
    <n v="1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43"/>
    <d v="2023-04-18T13:06:15"/>
    <n v="11"/>
    <m/>
    <n v="1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44"/>
    <d v="2023-04-18T13:06:15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145"/>
    <d v="2023-04-18T13:06:15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6"/>
    <d v="2023-04-18T13:06:1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8"/>
    <d v="2023-04-18T13:06:15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50"/>
    <d v="2023-04-18T13:08:22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51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36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38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92"/>
    <d v="2023-04-18T13:08:22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55"/>
    <d v="2023-04-18T13:08:22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56"/>
    <d v="2023-04-18T13:08:22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58"/>
    <d v="2023-04-18T13:08:22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59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6"/>
    <x v="3"/>
    <x v="33"/>
    <x v="16"/>
    <d v="2023-04-18T13:10:48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6"/>
    <x v="3"/>
    <x v="33"/>
    <x v="82"/>
    <d v="2023-04-18T13:10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6"/>
    <x v="3"/>
    <x v="33"/>
    <x v="20"/>
    <d v="2023-04-18T13:10:48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6"/>
    <x v="3"/>
    <x v="33"/>
    <x v="43"/>
    <d v="2023-04-18T13:10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6"/>
    <x v="3"/>
    <x v="33"/>
    <x v="44"/>
    <d v="2023-04-18T13:10:48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6"/>
    <x v="3"/>
    <x v="33"/>
    <x v="3"/>
    <d v="2023-04-18T13:10:4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6"/>
    <x v="3"/>
    <x v="33"/>
    <x v="8"/>
    <d v="2023-04-18T13:10:4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6"/>
    <x v="3"/>
    <x v="33"/>
    <x v="9"/>
    <d v="2023-04-18T13:10:48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6"/>
    <x v="3"/>
    <x v="33"/>
    <x v="128"/>
    <d v="2023-04-18T13:10:48"/>
    <n v="8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175"/>
    <d v="2023-04-18T13:11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13"/>
    <d v="2023-04-18T13:11:06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80"/>
    <d v="2023-04-18T13:11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127"/>
    <d v="2023-04-18T13:11:0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16"/>
    <d v="2023-04-18T13:11:06"/>
    <n v="163"/>
    <m/>
    <n v="163"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82"/>
    <d v="2023-04-18T13:11:0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20"/>
    <d v="2023-04-18T13:11:06"/>
    <n v="426"/>
    <m/>
    <n v="426"/>
    <m/>
    <n v="4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21"/>
    <d v="2023-04-18T13:11:06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24"/>
    <d v="2023-04-18T13:12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26"/>
    <d v="2023-04-18T13:12:2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34"/>
    <d v="2023-04-18T13:12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197"/>
    <d v="2023-04-18T13:12:2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92"/>
    <d v="2023-04-18T13:12:2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55"/>
    <d v="2023-04-18T13:12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56"/>
    <d v="2023-04-18T13:12:2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26"/>
    <d v="2023-04-18T14:44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34"/>
    <d v="2023-04-18T14:44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5"/>
    <x v="4"/>
    <x v="80"/>
    <x v="131"/>
    <d v="2023-05-16T09:50:16"/>
    <n v="0"/>
    <m/>
    <m/>
    <n v="4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24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26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34"/>
    <d v="2023-05-15T15:42:5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88"/>
    <d v="2023-05-15T15:42:5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35"/>
    <d v="2023-05-15T15:42:5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90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37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38"/>
    <d v="2023-05-15T15:42:5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52"/>
    <d v="2023-05-15T15:42:5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54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131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92"/>
    <d v="2023-05-15T15:42:58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55"/>
    <d v="2023-05-15T15:42:5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94"/>
    <d v="2023-05-15T15:42:5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58"/>
    <d v="2023-05-15T15:42:58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59"/>
    <d v="2023-05-15T15:42:5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95"/>
    <d v="2023-05-15T15:42:5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27"/>
    <d v="2023-05-15T15:42:5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28"/>
    <d v="2023-05-15T15:42:5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97"/>
    <d v="2023-05-15T15:42:5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98"/>
    <d v="2023-05-15T15:42:58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61"/>
    <d v="2023-05-15T15:42:58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62"/>
    <d v="2023-05-15T15:42:5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102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30"/>
    <d v="2023-05-15T15:30:42"/>
    <n v="0"/>
    <m/>
    <m/>
    <n v="2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31"/>
    <d v="2023-05-15T15:30:42"/>
    <n v="0"/>
    <m/>
    <m/>
    <n v="2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4"/>
    <d v="2023-05-15T15:30:42"/>
    <n v="0"/>
    <m/>
    <m/>
    <n v="2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32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34"/>
    <d v="2023-05-15T15:30:42"/>
    <n v="0"/>
    <m/>
    <m/>
    <n v="3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88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35"/>
    <d v="2023-05-15T15:30:42"/>
    <n v="0"/>
    <m/>
    <m/>
    <n v="4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36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37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38"/>
    <d v="2023-05-15T15:30:42"/>
    <n v="0"/>
    <m/>
    <m/>
    <n v="3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52"/>
    <d v="2023-05-15T15:30:42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53"/>
    <d v="2023-05-15T15:30:4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54"/>
    <d v="2023-05-15T15:30:4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92"/>
    <d v="2023-05-15T15:30:42"/>
    <n v="0"/>
    <m/>
    <m/>
    <n v="3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91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55"/>
    <d v="2023-05-15T15:30:42"/>
    <n v="0"/>
    <m/>
    <m/>
    <n v="3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56"/>
    <d v="2023-05-15T15:30:42"/>
    <n v="0"/>
    <m/>
    <m/>
    <n v="5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37"/>
    <d v="2023-05-15T15:30:4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94"/>
    <d v="2023-05-15T15:30:42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57"/>
    <d v="2023-05-15T15:30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58"/>
    <d v="2023-05-15T15:30:42"/>
    <n v="0"/>
    <m/>
    <m/>
    <n v="5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59"/>
    <d v="2023-05-15T15:30:42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95"/>
    <d v="2023-05-15T15:30:42"/>
    <n v="0"/>
    <m/>
    <m/>
    <n v="3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8"/>
    <d v="2023-05-15T15:30:4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97"/>
    <d v="2023-05-15T15:30:42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10"/>
    <d v="2023-04-18T14:56:50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128"/>
    <d v="2023-04-18T14:56:50"/>
    <n v="385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13"/>
    <d v="2023-04-18T14:57:2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127"/>
    <d v="2023-04-18T14:57:2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16"/>
    <d v="2023-04-18T14:57:24"/>
    <n v="22"/>
    <n v="22"/>
    <m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19"/>
    <d v="2023-04-18T14:57:2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82"/>
    <d v="2023-04-18T14:57:2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20"/>
    <d v="2023-04-18T14:57:24"/>
    <n v="86"/>
    <n v="86"/>
    <m/>
    <m/>
    <n v="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21"/>
    <d v="2023-04-18T14:57:24"/>
    <n v="109"/>
    <n v="109"/>
    <m/>
    <m/>
    <n v="10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83"/>
    <d v="2023-04-18T14:57:24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23"/>
    <d v="2023-04-18T14:57:2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3"/>
    <d v="2023-04-18T14:57:24"/>
    <n v="45"/>
    <n v="45"/>
    <m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6"/>
    <d v="2023-04-18T14:57:24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84"/>
    <d v="2023-04-18T14:57:24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184"/>
    <d v="2023-04-18T14:57:24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9"/>
    <d v="2023-04-18T14:57:24"/>
    <n v="22"/>
    <n v="2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9"/>
    <x v="1"/>
    <x v="3"/>
    <x v="10"/>
    <d v="2023-04-18T14:57:2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39"/>
    <d v="2023-04-18T14:58:10"/>
    <n v="17"/>
    <n v="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07"/>
    <d v="2023-04-18T14:58:10"/>
    <n v="68"/>
    <n v="6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0"/>
    <d v="2023-04-18T14:58:10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25"/>
    <d v="2023-04-18T14:58:10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1"/>
    <d v="2023-04-18T14:58:10"/>
    <n v="14"/>
    <n v="1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2"/>
    <d v="2023-04-18T14:58:10"/>
    <n v="41"/>
    <n v="4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3"/>
    <d v="2023-04-18T14:58:10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4"/>
    <d v="2023-04-18T14:58:10"/>
    <n v="13"/>
    <n v="1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50"/>
    <d v="2023-04-18T14:58:10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5"/>
    <d v="2023-04-18T14:58:10"/>
    <n v="31"/>
    <n v="3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6"/>
    <d v="2023-04-18T14:58:10"/>
    <n v="8"/>
    <n v="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7"/>
    <d v="2023-04-18T14:58:10"/>
    <n v="21"/>
    <n v="2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99"/>
    <d v="2023-04-18T14:58:10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8"/>
    <d v="2023-04-18T14:58:10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69"/>
    <d v="2023-04-18T14:58:10"/>
    <n v="220"/>
    <n v="2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70"/>
    <d v="2023-04-18T14:58:10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73"/>
    <d v="2023-04-18T14:58:10"/>
    <n v="117"/>
    <n v="1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74"/>
    <d v="2023-04-18T14:58:10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75"/>
    <d v="2023-04-18T14:58:10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3"/>
    <d v="2023-04-18T14:58:10"/>
    <n v="470"/>
    <n v="470"/>
    <m/>
    <m/>
    <n v="424"/>
    <n v="4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57"/>
    <d v="2023-06-22T13:20:01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92"/>
    <d v="2023-06-22T13:20:0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58"/>
    <d v="2023-06-22T13:20:01"/>
    <n v="0"/>
    <m/>
    <m/>
    <n v="5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59"/>
    <d v="2023-06-22T13:20:01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95"/>
    <d v="2023-06-22T13:20:01"/>
    <n v="0"/>
    <m/>
    <m/>
    <n v="3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8"/>
    <d v="2023-06-22T13:20:01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60"/>
    <d v="2023-06-22T13:20:01"/>
    <n v="0"/>
    <m/>
    <m/>
    <n v="1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97"/>
    <d v="2023-06-22T13:20:01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98"/>
    <d v="2023-06-22T13:20:01"/>
    <n v="0"/>
    <m/>
    <m/>
    <n v="4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61"/>
    <d v="2023-06-22T13:20:01"/>
    <n v="0"/>
    <m/>
    <m/>
    <n v="4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62"/>
    <d v="2023-06-22T13:20:01"/>
    <n v="0"/>
    <m/>
    <m/>
    <n v="1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63"/>
    <d v="2023-06-22T13:20:01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24"/>
    <d v="2023-05-15T16:09:1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34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35"/>
    <d v="2023-05-15T16:09:1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50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51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36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38"/>
    <d v="2023-05-15T16:09:1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54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92"/>
    <d v="2023-05-15T16:09:1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55"/>
    <d v="2023-05-15T16:09:1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56"/>
    <d v="2023-05-15T16:09:1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58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95"/>
    <d v="2023-05-15T16:09:1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60"/>
    <d v="2023-05-15T16:09:1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159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61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138"/>
    <d v="2023-05-15T16:07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75"/>
    <d v="2023-05-15T16:07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13"/>
    <d v="2023-05-15T16:07:4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78"/>
    <d v="2023-05-15T16:07:4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16"/>
    <d v="2023-05-15T16:07:4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19"/>
    <d v="2023-05-15T16:07:40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20"/>
    <d v="2023-05-15T16:07:40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21"/>
    <d v="2023-05-15T16:07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43"/>
    <d v="2023-05-15T16:07:40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44"/>
    <d v="2023-05-15T16:07:40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3"/>
    <d v="2023-05-15T16:07:4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6"/>
    <d v="2023-05-15T16:07:4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8"/>
    <d v="2023-05-15T16:07:40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9"/>
    <d v="2023-05-15T16:07:40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10"/>
    <d v="2023-05-15T16:07:40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9"/>
    <x v="10"/>
    <x v="26"/>
    <x v="12"/>
    <d v="2023-05-15T16:07:40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31"/>
    <d v="2023-05-15T16:07:5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24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34"/>
    <d v="2023-05-15T16:07:5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35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50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38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92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55"/>
    <d v="2023-05-15T16:07:5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56"/>
    <d v="2023-05-15T16:07:58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58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95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60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61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62"/>
    <d v="2023-05-15T16:07:5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63"/>
    <d v="2023-05-15T16:07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138"/>
    <d v="2023-05-15T16:07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16"/>
    <d v="2023-05-15T16:07:58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20"/>
    <d v="2023-05-15T16:07:58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9"/>
    <d v="2023-04-20T14:28:58"/>
    <n v="66"/>
    <n v="0"/>
    <n v="6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10"/>
    <d v="2023-04-20T14:28:58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236"/>
    <d v="2023-05-15T15:31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55"/>
    <d v="2023-05-15T15:31:50"/>
    <n v="0"/>
    <m/>
    <m/>
    <n v="4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56"/>
    <d v="2023-05-15T15:31:50"/>
    <n v="0"/>
    <m/>
    <m/>
    <n v="6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237"/>
    <d v="2023-05-15T15:31:5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94"/>
    <d v="2023-05-15T15:31:5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57"/>
    <d v="2023-05-15T15:31:5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92"/>
    <d v="2023-05-15T15:31:5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58"/>
    <d v="2023-05-15T15:31:50"/>
    <n v="0"/>
    <m/>
    <m/>
    <n v="7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59"/>
    <d v="2023-05-15T15:31:50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95"/>
    <d v="2023-05-15T15:31:50"/>
    <n v="0"/>
    <m/>
    <m/>
    <n v="4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28"/>
    <d v="2023-05-15T15:31:50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60"/>
    <d v="2023-05-15T15:31:50"/>
    <n v="0"/>
    <m/>
    <m/>
    <n v="1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97"/>
    <d v="2023-05-15T15:31:50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61"/>
    <d v="2023-05-15T15:31:50"/>
    <n v="0"/>
    <m/>
    <m/>
    <n v="6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62"/>
    <d v="2023-05-15T15:31:50"/>
    <n v="0"/>
    <m/>
    <m/>
    <n v="3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63"/>
    <d v="2023-05-15T15:31:50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64"/>
    <d v="2023-05-15T15:31:5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31"/>
    <d v="2023-05-15T15:33:12"/>
    <n v="461"/>
    <m/>
    <n v="4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24"/>
    <d v="2023-05-15T15:33:12"/>
    <n v="984"/>
    <m/>
    <n v="9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32"/>
    <d v="2023-05-15T15:33:12"/>
    <n v="98"/>
    <m/>
    <n v="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87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26"/>
    <d v="2023-05-15T15:33:12"/>
    <n v="1114"/>
    <m/>
    <n v="11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34"/>
    <d v="2023-05-15T15:33:12"/>
    <n v="649"/>
    <m/>
    <n v="6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56"/>
    <d v="2023-05-15T17:09:5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94"/>
    <d v="2023-05-15T17:09:5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92"/>
    <d v="2023-05-15T17:09:5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59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95"/>
    <d v="2023-05-15T17:09:54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28"/>
    <d v="2023-05-15T17:09:5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97"/>
    <d v="2023-05-15T17:09:54"/>
    <n v="0"/>
    <m/>
    <m/>
    <n v="1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30"/>
    <d v="2023-04-18T12:29:48"/>
    <n v="0"/>
    <m/>
    <m/>
    <n v="2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31"/>
    <d v="2023-04-18T12:29:48"/>
    <n v="0"/>
    <m/>
    <m/>
    <n v="2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34"/>
    <d v="2023-04-18T12:29:48"/>
    <n v="0"/>
    <m/>
    <m/>
    <n v="2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35"/>
    <d v="2023-04-18T12:29:48"/>
    <n v="0"/>
    <m/>
    <m/>
    <n v="4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38"/>
    <d v="2023-04-18T12:29:48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90"/>
    <d v="2023-04-18T12:29:48"/>
    <n v="0"/>
    <m/>
    <m/>
    <n v="1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54"/>
    <d v="2023-04-18T12:29:48"/>
    <n v="0"/>
    <m/>
    <m/>
    <n v="5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6"/>
    <d v="2023-05-15T17:04:23"/>
    <n v="297"/>
    <m/>
    <n v="297"/>
    <m/>
    <n v="2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92"/>
    <d v="2023-04-18T12:29:48"/>
    <n v="0"/>
    <m/>
    <m/>
    <n v="4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55"/>
    <d v="2023-04-18T12:29:48"/>
    <n v="0"/>
    <m/>
    <m/>
    <n v="2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56"/>
    <d v="2023-04-18T12:29:48"/>
    <n v="0"/>
    <m/>
    <m/>
    <n v="5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94"/>
    <d v="2023-04-18T12:29:48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58"/>
    <d v="2023-04-18T12:29:48"/>
    <n v="0"/>
    <m/>
    <m/>
    <n v="6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59"/>
    <d v="2023-04-18T12:29:48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98"/>
    <d v="2023-04-18T12:29:48"/>
    <n v="0"/>
    <m/>
    <m/>
    <n v="5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61"/>
    <d v="2023-04-18T12:29:48"/>
    <n v="0"/>
    <m/>
    <m/>
    <n v="3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64"/>
    <d v="2023-04-18T12:29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42"/>
    <d v="2023-04-18T12:29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44"/>
    <d v="2023-04-18T12:51:00"/>
    <n v="17"/>
    <m/>
    <n v="17"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8"/>
    <d v="2023-04-18T12:51:00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3"/>
    <x v="7"/>
    <x v="107"/>
    <x v="9"/>
    <d v="2023-04-18T12:51:00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08"/>
    <d v="2023-04-18T15:12:12"/>
    <n v="7"/>
    <m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223"/>
    <d v="2023-05-24T16:22:42"/>
    <n v="42"/>
    <m/>
    <n v="42"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45"/>
    <d v="2023-05-24T16:22:42"/>
    <n v="198"/>
    <n v="0"/>
    <n v="1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112"/>
    <d v="2023-05-24T16:22:42"/>
    <n v="565"/>
    <n v="0"/>
    <n v="5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113"/>
    <d v="2023-05-24T16:22:42"/>
    <n v="138"/>
    <n v="0"/>
    <n v="1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115"/>
    <d v="2023-05-24T16:22:4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77"/>
    <d v="2023-04-18T15:12:12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3"/>
    <d v="2023-04-18T15:12:12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78"/>
    <d v="2023-04-18T15:12:12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6"/>
    <d v="2023-04-18T15:12:12"/>
    <n v="136"/>
    <m/>
    <n v="136"/>
    <m/>
    <n v="1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9"/>
    <d v="2023-04-18T15:12:12"/>
    <n v="43"/>
    <m/>
    <n v="43"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20"/>
    <d v="2023-04-18T15:12:12"/>
    <n v="193"/>
    <m/>
    <n v="193"/>
    <m/>
    <n v="1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43"/>
    <d v="2023-04-18T15:12:12"/>
    <n v="71"/>
    <m/>
    <n v="71"/>
    <m/>
    <n v="71"/>
    <n v="7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44"/>
    <d v="2023-04-18T15:12:12"/>
    <n v="382"/>
    <m/>
    <n v="3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0"/>
    <d v="2023-04-18T15:12:12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11"/>
    <d v="2023-04-18T15:12:1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16"/>
    <d v="2023-04-18T15:12:1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18"/>
    <d v="2023-04-18T15:12:1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19"/>
    <d v="2023-04-18T15:12:1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20"/>
    <d v="2023-04-18T15:12:1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22"/>
    <d v="2023-04-18T15:12:12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34"/>
    <d v="2023-04-19T16:43:29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47"/>
    <d v="2023-04-19T16:43:29"/>
    <n v="30"/>
    <n v="0"/>
    <n v="30"/>
    <n v="0"/>
    <n v="3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79"/>
    <d v="2023-04-19T16:43:29"/>
    <n v="2"/>
    <n v="1"/>
    <n v="1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70"/>
    <d v="2023-04-19T16:43:29"/>
    <m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5"/>
    <d v="2023-04-19T16:43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40"/>
    <d v="2023-04-19T16:43:29"/>
    <n v="2"/>
    <n v="0"/>
    <n v="2"/>
    <n v="2"/>
    <n v="0"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27"/>
    <d v="2023-04-19T16:43:29"/>
    <n v="4"/>
    <n v="2"/>
    <n v="2"/>
    <n v="2"/>
    <n v="0"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06"/>
    <d v="2023-04-19T16:43:29"/>
    <n v="5"/>
    <n v="0"/>
    <n v="5"/>
    <n v="5"/>
    <n v="0"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6"/>
    <d v="2023-04-19T16:43:29"/>
    <n v="88"/>
    <n v="31"/>
    <n v="57"/>
    <m/>
    <n v="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8"/>
    <d v="2023-04-19T16:43:29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9"/>
    <d v="2023-04-19T16:43:29"/>
    <n v="216"/>
    <n v="10"/>
    <n v="206"/>
    <m/>
    <n v="2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49"/>
    <d v="2023-04-19T16:43:2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82"/>
    <d v="2023-04-19T16:43:29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0"/>
    <d v="2023-04-19T16:43:29"/>
    <n v="783"/>
    <n v="639"/>
    <n v="144"/>
    <m/>
    <n v="7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1"/>
    <d v="2023-04-19T16:43:29"/>
    <n v="80"/>
    <n v="72"/>
    <n v="8"/>
    <m/>
    <n v="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83"/>
    <d v="2023-04-19T16:43:29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2"/>
    <d v="2023-04-19T16:43:29"/>
    <n v="2"/>
    <n v="1"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3"/>
    <d v="2023-04-19T16:43:2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43"/>
    <d v="2023-04-19T16:43:29"/>
    <n v="105"/>
    <n v="0"/>
    <n v="105"/>
    <n v="0"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44"/>
    <d v="2023-04-19T16:43:29"/>
    <n v="590"/>
    <m/>
    <n v="5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0"/>
    <d v="2023-04-19T16:43:29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"/>
    <d v="2023-04-19T16:43:2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2"/>
    <d v="2023-04-19T16:43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3"/>
    <d v="2023-04-19T16:43:29"/>
    <n v="160"/>
    <m/>
    <n v="160"/>
    <m/>
    <n v="1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43"/>
    <d v="2023-05-15T16:07:5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44"/>
    <d v="2023-05-15T16:07:58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8"/>
    <d v="2023-05-15T16:07:5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0"/>
    <x v="10"/>
    <x v="27"/>
    <x v="9"/>
    <d v="2023-05-15T16:07:58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29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30"/>
    <d v="2023-05-15T16:08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31"/>
    <d v="2023-05-15T16:08:17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24"/>
    <d v="2023-05-15T16:08:17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26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34"/>
    <d v="2023-05-15T16:08:1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35"/>
    <d v="2023-05-15T16:08:1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50"/>
    <d v="2023-05-15T16:08:1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38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54"/>
    <d v="2023-05-15T16:08:1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92"/>
    <d v="2023-05-15T16:08:17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55"/>
    <d v="2023-05-15T16:08:17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56"/>
    <d v="2023-05-15T16:08:17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58"/>
    <d v="2023-05-15T16:08:17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59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95"/>
    <d v="2023-05-15T16:08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60"/>
    <d v="2023-05-15T16:08:17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59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61"/>
    <d v="2023-05-15T16:08:17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62"/>
    <d v="2023-05-15T16:08:1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63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64"/>
    <d v="2023-06-22T13:20:01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42"/>
    <d v="2023-06-22T13:20:0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32"/>
    <d v="2023-06-22T13:20:0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02"/>
    <d v="2023-06-22T13:20:01"/>
    <n v="0"/>
    <m/>
    <m/>
    <n v="1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71"/>
    <d v="2023-06-22T13:20:01"/>
    <n v="0"/>
    <m/>
    <m/>
    <n v="2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03"/>
    <d v="2023-06-22T13:20:01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04"/>
    <d v="2023-06-22T13:20:0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35"/>
    <d v="2023-06-22T13:20:0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72"/>
    <d v="2023-06-22T13:20:0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73"/>
    <d v="2023-06-22T13:20:01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38"/>
    <d v="2023-06-22T13:20:0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75"/>
    <d v="2023-06-22T13:20:0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06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07"/>
    <d v="2023-06-22T13:20:01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08"/>
    <d v="2023-06-22T13:20:0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3"/>
    <d v="2023-06-22T13:20:01"/>
    <n v="178"/>
    <m/>
    <n v="178"/>
    <n v="0"/>
    <n v="178"/>
    <n v="17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26"/>
    <d v="2023-06-22T13:20:01"/>
    <n v="77"/>
    <m/>
    <n v="77"/>
    <n v="0"/>
    <n v="7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34"/>
    <d v="2023-06-22T13:20:01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35"/>
    <d v="2023-06-22T13:20:01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47"/>
    <d v="2023-06-22T13:20:01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78"/>
    <d v="2023-06-22T13:20:0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5"/>
    <d v="2023-06-22T13:20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6"/>
    <d v="2023-06-22T13:20:01"/>
    <n v="153"/>
    <m/>
    <n v="153"/>
    <m/>
    <n v="1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9"/>
    <d v="2023-06-22T13:20:01"/>
    <n v="135"/>
    <m/>
    <n v="135"/>
    <m/>
    <n v="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6"/>
    <x v="9"/>
    <x v="120"/>
    <x v="16"/>
    <d v="2023-04-18T14:36:08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6"/>
    <x v="9"/>
    <x v="120"/>
    <x v="150"/>
    <d v="2023-04-18T14:36:0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6"/>
    <x v="9"/>
    <x v="120"/>
    <x v="149"/>
    <d v="2023-04-18T14:36:0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6"/>
    <x v="9"/>
    <x v="120"/>
    <x v="43"/>
    <d v="2023-04-18T14:36:0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6"/>
    <x v="9"/>
    <x v="120"/>
    <x v="3"/>
    <d v="2023-04-18T14:36:08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6"/>
    <x v="9"/>
    <x v="120"/>
    <x v="6"/>
    <d v="2023-04-18T14:36:08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6"/>
    <x v="9"/>
    <x v="120"/>
    <x v="8"/>
    <d v="2023-04-18T14:36:0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6"/>
    <x v="9"/>
    <x v="120"/>
    <x v="9"/>
    <d v="2023-04-18T14:36:08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6"/>
    <x v="9"/>
    <x v="120"/>
    <x v="12"/>
    <d v="2023-04-18T14:36:08"/>
    <n v="12"/>
    <n v="2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7"/>
    <x v="9"/>
    <x v="22"/>
    <x v="13"/>
    <d v="2023-04-18T14:36:26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7"/>
    <x v="9"/>
    <x v="22"/>
    <x v="16"/>
    <d v="2023-04-18T14:36:26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7"/>
    <x v="9"/>
    <x v="22"/>
    <x v="3"/>
    <d v="2023-04-18T14:36:26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7"/>
    <x v="9"/>
    <x v="22"/>
    <x v="6"/>
    <d v="2023-04-18T14:36:2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7"/>
    <x v="9"/>
    <x v="22"/>
    <x v="9"/>
    <d v="2023-04-18T14:36:2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8"/>
    <x v="9"/>
    <x v="23"/>
    <x v="13"/>
    <d v="2023-04-18T14:36:58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00"/>
    <d v="2023-04-18T15:08:32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63"/>
    <d v="2023-04-18T15:08:32"/>
    <n v="141"/>
    <m/>
    <n v="1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64"/>
    <d v="2023-04-18T15:08:32"/>
    <n v="43"/>
    <m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01"/>
    <d v="2023-04-18T15:08:3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02"/>
    <d v="2023-04-18T15:08:32"/>
    <n v="210"/>
    <m/>
    <n v="2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70"/>
    <d v="2023-04-18T15:08:32"/>
    <n v="142"/>
    <m/>
    <n v="1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03"/>
    <d v="2023-04-18T15:08:32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04"/>
    <d v="2023-04-18T15:08:3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72"/>
    <d v="2023-04-18T15:08:32"/>
    <n v="49"/>
    <m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05"/>
    <d v="2023-04-18T15:08:3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62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63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102"/>
    <d v="2023-05-15T16:10:2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70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108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13"/>
    <d v="2023-05-15T16:10:26"/>
    <n v="53"/>
    <m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126"/>
    <d v="2023-05-15T16:10:26"/>
    <n v="118"/>
    <m/>
    <n v="1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16"/>
    <d v="2023-05-15T16:10:26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150"/>
    <d v="2023-05-15T16:10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20"/>
    <d v="2023-05-15T16:10:26"/>
    <n v="64"/>
    <m/>
    <n v="64"/>
    <m/>
    <n v="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44"/>
    <d v="2023-05-15T16:10:26"/>
    <n v="63"/>
    <m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0"/>
    <d v="2023-05-15T16:10:2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111"/>
    <d v="2023-05-15T16:10:26"/>
    <n v="1"/>
    <m/>
    <n v="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6"/>
    <d v="2023-05-15T16:10:26"/>
    <n v="171"/>
    <n v="0"/>
    <n v="1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9"/>
    <d v="2023-05-15T16:10:26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12"/>
    <d v="2023-05-15T16:10:2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31"/>
    <d v="2023-05-15T16:11:1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24"/>
    <d v="2023-05-15T16:11:15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26"/>
    <d v="2023-05-15T16:11:1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34"/>
    <d v="2023-05-15T16:11:1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24"/>
    <d v="2023-05-15T16:11:38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32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26"/>
    <d v="2023-05-15T16:11:3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34"/>
    <d v="2023-05-15T16:11:3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35"/>
    <d v="2023-05-15T16:11:38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98"/>
    <d v="2023-05-15T15:30:4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61"/>
    <d v="2023-05-15T15:30:42"/>
    <n v="0"/>
    <m/>
    <m/>
    <n v="3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62"/>
    <d v="2023-05-15T15:30:42"/>
    <n v="0"/>
    <m/>
    <m/>
    <n v="1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63"/>
    <d v="2023-05-15T15:30:42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64"/>
    <d v="2023-05-15T15:30:4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42"/>
    <d v="2023-05-15T15:30:4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32"/>
    <d v="2023-05-15T15:30:4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02"/>
    <d v="2023-05-15T15:30:42"/>
    <n v="0"/>
    <m/>
    <m/>
    <n v="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71"/>
    <d v="2023-05-15T15:30:42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8"/>
    <d v="2023-05-15T15:33:12"/>
    <n v="68"/>
    <m/>
    <n v="68"/>
    <m/>
    <n v="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9"/>
    <d v="2023-05-15T15:33:12"/>
    <n v="127"/>
    <m/>
    <n v="127"/>
    <m/>
    <n v="1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20"/>
    <d v="2023-05-15T15:33:12"/>
    <n v="98"/>
    <m/>
    <n v="98"/>
    <m/>
    <n v="9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23"/>
    <d v="2023-05-15T15:33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43"/>
    <d v="2023-05-15T15:33:12"/>
    <n v="62"/>
    <m/>
    <n v="62"/>
    <m/>
    <n v="62"/>
    <n v="6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44"/>
    <d v="2023-05-15T15:33:12"/>
    <n v="452"/>
    <m/>
    <n v="4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0"/>
    <d v="2023-05-15T15:33:12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"/>
    <d v="2023-05-15T15:33:1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2"/>
    <d v="2023-05-15T15:33:1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3"/>
    <d v="2023-05-15T15:33:12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11"/>
    <d v="2023-05-15T15:33:12"/>
    <n v="11"/>
    <m/>
    <n v="11"/>
    <m/>
    <m/>
    <n v="1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45"/>
    <d v="2023-05-15T15:33:12"/>
    <n v="2513"/>
    <n v="0"/>
    <n v="25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12"/>
    <d v="2023-05-15T15:33:12"/>
    <n v="4929"/>
    <n v="0"/>
    <n v="49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13"/>
    <d v="2023-05-15T15:33:12"/>
    <n v="1154"/>
    <n v="0"/>
    <n v="11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14"/>
    <d v="2023-05-15T15:33:12"/>
    <n v="161"/>
    <n v="0"/>
    <n v="1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02"/>
    <d v="2023-04-18T12:29:4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71"/>
    <d v="2023-04-18T12:29:48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03"/>
    <d v="2023-04-18T12:29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04"/>
    <d v="2023-04-18T12:29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75"/>
    <d v="2023-04-18T12:29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67"/>
    <d v="2023-04-18T12:29:48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73"/>
    <d v="2023-04-18T12:29:48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77"/>
    <d v="2023-04-18T12:29:48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3"/>
    <d v="2023-04-18T12:29:48"/>
    <n v="180"/>
    <m/>
    <n v="180"/>
    <m/>
    <n v="1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4"/>
    <d v="2023-04-18T12:29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5"/>
    <d v="2023-04-18T12:29:4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6"/>
    <d v="2023-04-18T12:29:48"/>
    <n v="131"/>
    <m/>
    <n v="131"/>
    <m/>
    <n v="1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8"/>
    <d v="2023-04-18T12:29:48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31"/>
    <d v="2023-04-19T16:56:16"/>
    <n v="0"/>
    <m/>
    <m/>
    <n v="4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4"/>
    <d v="2023-04-19T16:56:16"/>
    <n v="0"/>
    <m/>
    <m/>
    <n v="5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32"/>
    <d v="2023-04-19T16:56:1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34"/>
    <d v="2023-04-19T16:56:16"/>
    <n v="0"/>
    <m/>
    <m/>
    <n v="3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88"/>
    <d v="2023-04-19T16:56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35"/>
    <d v="2023-04-19T16:56:16"/>
    <n v="0"/>
    <m/>
    <m/>
    <n v="5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36"/>
    <d v="2023-04-19T16:56:16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37"/>
    <d v="2023-04-19T16:56:16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38"/>
    <d v="2023-04-19T16:56:16"/>
    <n v="0"/>
    <m/>
    <m/>
    <n v="4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52"/>
    <d v="2023-04-19T16:56:1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53"/>
    <d v="2023-04-19T16:56:16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54"/>
    <d v="2023-04-19T16:56:16"/>
    <n v="0"/>
    <m/>
    <m/>
    <n v="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71"/>
    <d v="2023-05-15T15:42:5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72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218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173"/>
    <d v="2023-05-15T15:42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13"/>
    <d v="2023-05-15T15:42:58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284"/>
    <d v="2023-04-24T09:49:24"/>
    <n v="0"/>
    <m/>
    <m/>
    <n v="1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98"/>
    <d v="2023-04-24T09:49:2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61"/>
    <d v="2023-04-24T09:49:24"/>
    <n v="0"/>
    <m/>
    <m/>
    <n v="2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62"/>
    <d v="2023-04-24T09:49:24"/>
    <n v="0"/>
    <m/>
    <m/>
    <n v="1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64"/>
    <d v="2023-04-24T09:49:2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68"/>
    <d v="2023-04-24T09:49:2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36"/>
    <d v="2023-04-24T09:49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70"/>
    <d v="2023-04-24T09:49:24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72"/>
    <d v="2023-04-24T09:49:2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203"/>
    <d v="2023-04-24T09:49:2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75"/>
    <d v="2023-04-24T09:49:2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06"/>
    <d v="2023-04-24T09:49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77"/>
    <d v="2023-04-24T09:49:24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243"/>
    <d v="2023-04-24T09:49:24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10"/>
    <d v="2023-04-24T09:49:24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3"/>
    <d v="2023-04-24T09:49:24"/>
    <n v="139"/>
    <m/>
    <n v="139"/>
    <m/>
    <n v="1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26"/>
    <d v="2023-04-24T09:49:24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78"/>
    <d v="2023-04-24T09:49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5"/>
    <d v="2023-04-24T09:49:2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27"/>
    <d v="2023-04-24T09:49:2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15"/>
    <d v="2023-05-15T15:33:12"/>
    <n v="429"/>
    <n v="0"/>
    <n v="4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4"/>
    <d v="2023-05-15T15:33:12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46"/>
    <d v="2023-05-15T15:33:12"/>
    <n v="2862"/>
    <n v="0"/>
    <n v="28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16"/>
    <d v="2023-05-15T15:33:12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17"/>
    <d v="2023-05-15T15:33:1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18"/>
    <d v="2023-05-15T15:33:1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19"/>
    <d v="2023-05-15T15:33:12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20"/>
    <d v="2023-05-15T15:33:12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21"/>
    <d v="2023-05-15T15:33:12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22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23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24"/>
    <d v="2023-05-15T15:33:12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6"/>
    <d v="2023-05-15T15:33:12"/>
    <n v="276"/>
    <n v="0"/>
    <n v="2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25"/>
    <d v="2023-05-15T15:33:1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7"/>
    <d v="2023-05-15T15:33:12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8"/>
    <d v="2023-05-15T15:33:12"/>
    <n v="62"/>
    <n v="0"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9"/>
    <d v="2023-05-15T15:33:12"/>
    <n v="82"/>
    <n v="0"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47"/>
    <d v="2023-05-15T15:33:12"/>
    <n v="68"/>
    <n v="0"/>
    <n v="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0"/>
    <d v="2023-05-15T15:33:12"/>
    <n v="127"/>
    <n v="0"/>
    <n v="1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31"/>
    <d v="2023-05-15T15:33:31"/>
    <n v="0"/>
    <m/>
    <m/>
    <n v="1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24"/>
    <d v="2023-05-15T15:33:31"/>
    <n v="0"/>
    <m/>
    <m/>
    <n v="2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88"/>
    <d v="2023-05-15T15:33:12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89"/>
    <d v="2023-05-15T15:33:12"/>
    <n v="77"/>
    <m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35"/>
    <d v="2023-05-15T15:33:12"/>
    <n v="972"/>
    <m/>
    <n v="9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0"/>
    <d v="2023-06-22T13:20:01"/>
    <n v="306"/>
    <m/>
    <n v="306"/>
    <m/>
    <n v="3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1"/>
    <d v="2023-06-22T13:20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2"/>
    <d v="2023-06-22T13:20:0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3"/>
    <d v="2023-06-22T13:20:0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43"/>
    <d v="2023-06-22T13:20:01"/>
    <n v="134"/>
    <m/>
    <n v="134"/>
    <m/>
    <n v="1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44"/>
    <d v="2023-06-22T13:20:01"/>
    <n v="864"/>
    <m/>
    <n v="8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0"/>
    <d v="2023-06-22T13:20:01"/>
    <n v="53"/>
    <m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"/>
    <d v="2023-06-22T13:20:01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"/>
    <d v="2023-06-22T13:20:0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3"/>
    <d v="2023-06-22T13:20:01"/>
    <n v="43"/>
    <m/>
    <n v="43"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19"/>
    <d v="2023-06-22T13:20:0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5"/>
    <d v="2023-06-22T13:20:01"/>
    <n v="82"/>
    <n v="0"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6"/>
    <d v="2023-06-22T13:20:01"/>
    <n v="255"/>
    <n v="0"/>
    <n v="2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25"/>
    <d v="2023-06-22T13:20:0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7"/>
    <d v="2023-06-22T13:20:0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8"/>
    <d v="2023-06-22T13:20:01"/>
    <n v="134"/>
    <n v="0"/>
    <n v="1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9"/>
    <d v="2023-06-22T13:20:01"/>
    <n v="153"/>
    <n v="0"/>
    <n v="1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0"/>
    <d v="2023-06-22T13:20:01"/>
    <n v="135"/>
    <n v="0"/>
    <n v="1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1"/>
    <d v="2023-06-22T13:20:0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2"/>
    <d v="2023-06-22T13:20:01"/>
    <n v="71"/>
    <n v="4"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39"/>
    <d v="2023-06-22T13:20:16"/>
    <n v="16"/>
    <n v="15"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07"/>
    <d v="2023-06-22T13:20:16"/>
    <n v="141"/>
    <n v="77"/>
    <n v="64"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0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1"/>
    <d v="2023-06-22T13:20:16"/>
    <n v="18"/>
    <n v="1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64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65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02"/>
    <d v="2023-05-15T16:08:1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70"/>
    <d v="2023-05-15T16:08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72"/>
    <d v="2023-05-15T16:08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73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38"/>
    <d v="2023-05-15T16:08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26"/>
    <d v="2023-05-15T16:08:1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6"/>
    <d v="2023-05-15T16:08:17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9"/>
    <d v="2023-05-15T16:08:1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49"/>
    <d v="2023-05-15T16:08:1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20"/>
    <d v="2023-05-15T16:08:17"/>
    <n v="79"/>
    <m/>
    <n v="79"/>
    <m/>
    <n v="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43"/>
    <d v="2023-05-15T16:08:17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44"/>
    <d v="2023-05-15T16:08:17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48"/>
    <d v="2023-05-15T16:08:17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6"/>
    <d v="2023-05-15T16:08:1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8"/>
    <d v="2023-05-15T16:08:17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9"/>
    <d v="2023-05-15T16:08:17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0"/>
    <d v="2023-05-15T16:08:1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1"/>
    <x v="10"/>
    <x v="28"/>
    <x v="12"/>
    <d v="2023-05-15T16:08:17"/>
    <n v="9"/>
    <n v="3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31"/>
    <d v="2023-05-15T16:08:35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24"/>
    <d v="2023-05-15T16:08:35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34"/>
    <d v="2023-05-15T16:08:35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35"/>
    <d v="2023-05-15T16:08:35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36"/>
    <d v="2023-05-15T16:11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38"/>
    <d v="2023-05-15T16:11:3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92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55"/>
    <d v="2023-05-15T16:11:3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56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58"/>
    <d v="2023-05-15T16:11:38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95"/>
    <d v="2023-05-15T16:11:3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27"/>
    <d v="2023-05-15T16:11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60"/>
    <d v="2023-05-15T16:11:3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9"/>
    <d v="2023-05-15T16:28:52"/>
    <n v="64"/>
    <n v="6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10"/>
    <d v="2023-05-15T16:28:52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129"/>
    <d v="2023-05-15T16:28:52"/>
    <n v="30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7"/>
    <x v="0"/>
    <x v="64"/>
    <x v="144"/>
    <d v="2023-05-15T16:28:52"/>
    <n v="26"/>
    <n v="3"/>
    <n v="17"/>
    <n v="6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39"/>
    <d v="2023-05-15T16:29:12"/>
    <n v="33"/>
    <n v="3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07"/>
    <d v="2023-05-15T16:29:12"/>
    <n v="88"/>
    <n v="8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0"/>
    <d v="2023-05-15T16:29:12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225"/>
    <d v="2023-05-15T16:29:12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1"/>
    <d v="2023-05-15T16:29:12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2"/>
    <d v="2023-05-15T16:29:12"/>
    <n v="46"/>
    <n v="4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3"/>
    <d v="2023-05-15T16:29:12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4"/>
    <d v="2023-05-15T16:29:12"/>
    <n v="17"/>
    <n v="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5"/>
    <d v="2023-05-15T16:29:12"/>
    <n v="32"/>
    <n v="3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6"/>
    <d v="2023-05-15T16:29:12"/>
    <n v="10"/>
    <n v="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7"/>
    <d v="2023-05-15T16:29:12"/>
    <n v="29"/>
    <n v="2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99"/>
    <d v="2023-05-15T16:29:12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6"/>
    <d v="2023-04-24T09:49:24"/>
    <n v="163"/>
    <m/>
    <n v="163"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8"/>
    <d v="2023-04-24T09:49:24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9"/>
    <d v="2023-04-24T09:49:24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50"/>
    <d v="2023-04-24T09:49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20"/>
    <d v="2023-04-24T09:49:24"/>
    <n v="387"/>
    <m/>
    <n v="387"/>
    <m/>
    <n v="3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30"/>
    <d v="2023-05-15T17:03:40"/>
    <n v="0"/>
    <m/>
    <m/>
    <n v="3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30"/>
    <d v="2023-05-15T17:03:40"/>
    <n v="0"/>
    <m/>
    <m/>
    <n v="3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31"/>
    <d v="2023-05-15T17:03:40"/>
    <n v="0"/>
    <m/>
    <m/>
    <n v="2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24"/>
    <d v="2023-05-15T17:03:40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32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220"/>
    <d v="2023-05-15T17:03:4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26"/>
    <d v="2023-05-15T17:03:40"/>
    <n v="0"/>
    <m/>
    <m/>
    <n v="3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89"/>
    <d v="2023-04-18T12:30:48"/>
    <n v="72"/>
    <m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35"/>
    <d v="2023-04-18T12:30:48"/>
    <n v="1015"/>
    <m/>
    <n v="10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35"/>
    <d v="2023-05-15T17:03:40"/>
    <n v="0"/>
    <m/>
    <m/>
    <n v="3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90"/>
    <d v="2023-05-15T17:03:40"/>
    <n v="0"/>
    <m/>
    <m/>
    <n v="3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37"/>
    <d v="2023-05-15T17:03:40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38"/>
    <d v="2023-05-15T17:03:4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52"/>
    <d v="2023-05-15T17:03:40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54"/>
    <d v="2023-05-15T17:03:40"/>
    <n v="0"/>
    <m/>
    <m/>
    <n v="5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35"/>
    <d v="2023-05-15T15:26:17"/>
    <n v="0"/>
    <m/>
    <m/>
    <n v="5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37"/>
    <d v="2023-05-15T15:26:17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38"/>
    <d v="2023-05-15T15:26:17"/>
    <n v="0"/>
    <m/>
    <m/>
    <n v="3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52"/>
    <d v="2023-05-15T15:26:17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54"/>
    <d v="2023-05-15T15:26:17"/>
    <n v="0"/>
    <m/>
    <m/>
    <n v="7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92"/>
    <d v="2023-04-19T16:56:16"/>
    <n v="0"/>
    <m/>
    <m/>
    <n v="5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91"/>
    <d v="2023-04-19T16:56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42"/>
    <d v="2023-04-19T16:56:1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55"/>
    <d v="2023-04-19T16:56:16"/>
    <n v="0"/>
    <m/>
    <m/>
    <n v="4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56"/>
    <d v="2023-04-19T16:56:16"/>
    <n v="0"/>
    <m/>
    <m/>
    <n v="6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37"/>
    <d v="2023-04-19T16:56:1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94"/>
    <d v="2023-04-19T16:56:1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92"/>
    <d v="2023-04-19T16:56:1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58"/>
    <d v="2023-04-19T16:56:16"/>
    <n v="0"/>
    <m/>
    <m/>
    <n v="7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59"/>
    <d v="2023-04-19T16:56:16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95"/>
    <d v="2023-04-19T16:56:16"/>
    <n v="0"/>
    <m/>
    <m/>
    <n v="4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8"/>
    <d v="2023-04-19T16:56:16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60"/>
    <d v="2023-04-19T16:56:16"/>
    <n v="0"/>
    <m/>
    <m/>
    <n v="1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97"/>
    <d v="2023-04-19T16:56:1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61"/>
    <d v="2023-04-19T16:56:16"/>
    <n v="0"/>
    <m/>
    <m/>
    <n v="6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62"/>
    <d v="2023-04-19T16:56:16"/>
    <n v="0"/>
    <m/>
    <m/>
    <n v="3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63"/>
    <d v="2023-04-19T16:56:16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64"/>
    <d v="2023-04-19T16:56:16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40"/>
    <d v="2023-04-19T16:56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42"/>
    <d v="2023-04-19T16:56:1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32"/>
    <d v="2023-04-19T16:56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02"/>
    <d v="2023-04-19T16:56:16"/>
    <n v="0"/>
    <m/>
    <m/>
    <n v="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71"/>
    <d v="2023-04-19T16:56:16"/>
    <n v="0"/>
    <m/>
    <m/>
    <n v="2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03"/>
    <d v="2023-04-19T16:56:1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04"/>
    <d v="2023-04-19T16:56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75"/>
    <d v="2023-04-18T15:08:32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06"/>
    <d v="2023-04-18T15:08:32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77"/>
    <d v="2023-04-18T15:08:32"/>
    <n v="41"/>
    <m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09"/>
    <d v="2023-04-18T15:08:32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10"/>
    <d v="2023-04-18T15:08:3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3"/>
    <d v="2023-04-18T15:08:32"/>
    <n v="160"/>
    <m/>
    <n v="160"/>
    <m/>
    <n v="1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78"/>
    <d v="2023-04-18T15:08:32"/>
    <n v="122"/>
    <m/>
    <n v="122"/>
    <m/>
    <n v="1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4"/>
    <d v="2023-04-18T15:08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5"/>
    <d v="2023-04-18T15:08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6"/>
    <d v="2023-04-18T15:08:32"/>
    <n v="120"/>
    <m/>
    <n v="120"/>
    <m/>
    <n v="1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8"/>
    <d v="2023-04-18T15:08:32"/>
    <n v="98"/>
    <m/>
    <n v="98"/>
    <m/>
    <n v="9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9"/>
    <d v="2023-04-18T15:08:32"/>
    <n v="174"/>
    <m/>
    <n v="174"/>
    <m/>
    <n v="1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20"/>
    <d v="2023-04-18T15:08:32"/>
    <n v="85"/>
    <m/>
    <n v="85"/>
    <m/>
    <n v="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23"/>
    <d v="2023-04-18T15:08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43"/>
    <d v="2023-04-18T15:08:32"/>
    <n v="77"/>
    <m/>
    <n v="77"/>
    <m/>
    <n v="77"/>
    <n v="7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8"/>
    <x v="9"/>
    <x v="23"/>
    <x v="16"/>
    <d v="2023-04-18T14:36:58"/>
    <n v="84"/>
    <m/>
    <n v="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8"/>
    <x v="9"/>
    <x v="23"/>
    <x v="150"/>
    <d v="2023-04-18T14:36:5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8"/>
    <x v="9"/>
    <x v="23"/>
    <x v="149"/>
    <d v="2023-04-18T14:36:5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8"/>
    <x v="9"/>
    <x v="23"/>
    <x v="21"/>
    <d v="2023-04-18T14:36:58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8"/>
    <x v="9"/>
    <x v="23"/>
    <x v="3"/>
    <d v="2023-04-18T14:36:58"/>
    <n v="40"/>
    <m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8"/>
    <x v="9"/>
    <x v="23"/>
    <x v="6"/>
    <d v="2023-04-18T14:36:58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8"/>
    <x v="9"/>
    <x v="23"/>
    <x v="9"/>
    <d v="2023-04-18T14:36:58"/>
    <n v="84"/>
    <n v="0"/>
    <n v="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8"/>
    <x v="9"/>
    <x v="23"/>
    <x v="12"/>
    <d v="2023-04-18T14:36:58"/>
    <n v="34"/>
    <n v="5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31"/>
    <d v="2023-04-18T14:37:4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50"/>
    <d v="2023-05-15T16:08:35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2"/>
    <x v="10"/>
    <x v="29"/>
    <x v="51"/>
    <d v="2023-05-15T16:08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62"/>
    <d v="2023-05-15T16:09:1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65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102"/>
    <d v="2023-05-15T16:09:1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72"/>
    <d v="2023-05-15T16:09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16"/>
    <d v="2023-05-15T16:09:13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19"/>
    <d v="2023-05-15T16:09:1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20"/>
    <d v="2023-05-15T16:09:13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43"/>
    <d v="2023-05-15T16:09:1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44"/>
    <d v="2023-05-15T16:09:1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0"/>
    <d v="2023-05-15T16:09:1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8"/>
    <d v="2023-05-15T16:09:1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9"/>
    <d v="2023-05-15T16:09:13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10"/>
    <d v="2023-05-15T16:09:1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4"/>
    <x v="10"/>
    <x v="31"/>
    <x v="12"/>
    <d v="2023-05-15T16:09:13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5"/>
    <x v="3"/>
    <x v="32"/>
    <x v="149"/>
    <d v="2023-05-15T16:09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5"/>
    <x v="3"/>
    <x v="32"/>
    <x v="1"/>
    <d v="2023-05-15T16:09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5"/>
    <x v="3"/>
    <x v="32"/>
    <x v="128"/>
    <d v="2023-05-15T16:09:32"/>
    <n v="10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5"/>
    <x v="3"/>
    <x v="32"/>
    <x v="12"/>
    <d v="2023-05-15T16:09:32"/>
    <n v="7"/>
    <n v="4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6"/>
    <x v="3"/>
    <x v="33"/>
    <x v="16"/>
    <d v="2023-05-15T16:09:50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58"/>
    <d v="2023-04-18T14:46:4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261"/>
    <d v="2023-04-18T14:46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95"/>
    <d v="2023-04-18T14:46:4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28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35"/>
    <d v="2023-04-19T16:56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72"/>
    <d v="2023-04-19T16:56:16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38"/>
    <d v="2023-04-19T16:56:1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39"/>
    <d v="2023-04-19T16:56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75"/>
    <d v="2023-04-19T16:56:1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06"/>
    <d v="2023-04-19T16:56:1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07"/>
    <d v="2023-04-19T16:56:16"/>
    <n v="75"/>
    <n v="7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40"/>
    <d v="2023-04-19T16:56:16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08"/>
    <d v="2023-04-19T16:56:16"/>
    <n v="33"/>
    <n v="3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77"/>
    <d v="2023-04-19T16:56:16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41"/>
    <d v="2023-04-19T16:56:1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42"/>
    <d v="2023-04-19T16:56:16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10"/>
    <d v="2023-04-19T16:56:16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9"/>
    <d v="2023-04-18T12:29:48"/>
    <n v="276"/>
    <m/>
    <n v="276"/>
    <m/>
    <n v="2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31"/>
    <d v="2023-04-18T16:05:3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92"/>
    <d v="2023-04-18T16:05:39"/>
    <n v="0"/>
    <m/>
    <m/>
    <n v="2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91"/>
    <d v="2023-04-18T16:05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42"/>
    <d v="2023-04-18T16:05:3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55"/>
    <d v="2023-04-18T16:05:39"/>
    <n v="0"/>
    <m/>
    <m/>
    <n v="2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56"/>
    <d v="2023-04-18T16:05:39"/>
    <n v="0"/>
    <m/>
    <m/>
    <n v="3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94"/>
    <d v="2023-04-18T16:05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92"/>
    <d v="2023-04-18T16:05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58"/>
    <d v="2023-04-18T16:05:39"/>
    <n v="0"/>
    <m/>
    <m/>
    <n v="3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59"/>
    <d v="2023-04-18T16:05:3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95"/>
    <d v="2023-04-18T16:05:39"/>
    <n v="0"/>
    <m/>
    <m/>
    <n v="1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8"/>
    <d v="2023-04-18T16:05:3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60"/>
    <d v="2023-04-18T16:05:39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97"/>
    <d v="2023-04-18T16:05:3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98"/>
    <d v="2023-04-18T16:05:3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61"/>
    <d v="2023-04-18T16:05:39"/>
    <n v="0"/>
    <m/>
    <m/>
    <n v="3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62"/>
    <d v="2023-04-18T16:05:39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63"/>
    <d v="2023-04-18T16:05:3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64"/>
    <d v="2023-04-18T16:05:39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42"/>
    <d v="2023-04-18T16:05:3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32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02"/>
    <d v="2023-04-18T16:05:39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71"/>
    <d v="2023-04-18T16:05:39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03"/>
    <d v="2023-04-18T16:05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04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20"/>
    <d v="2023-04-18T12:29:48"/>
    <n v="174"/>
    <m/>
    <n v="174"/>
    <m/>
    <n v="1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23"/>
    <d v="2023-04-18T12:29:48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43"/>
    <d v="2023-04-18T12:29:48"/>
    <n v="87"/>
    <m/>
    <n v="87"/>
    <m/>
    <n v="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44"/>
    <d v="2023-04-18T12:29:48"/>
    <n v="842"/>
    <m/>
    <n v="8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0"/>
    <d v="2023-04-18T12:29:4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"/>
    <d v="2023-04-18T12:29:48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2"/>
    <d v="2023-04-18T12:29:4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19"/>
    <d v="2023-04-18T12:29:48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6"/>
    <d v="2023-04-18T12:29:48"/>
    <n v="180"/>
    <n v="0"/>
    <n v="1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25"/>
    <d v="2023-04-18T12:29:4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7"/>
    <d v="2023-04-18T12:29:48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2"/>
    <d v="2023-06-22T13:20:16"/>
    <n v="37"/>
    <n v="3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3"/>
    <d v="2023-06-22T13:20:16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4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5"/>
    <d v="2023-06-22T13:20:16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6"/>
    <d v="2023-06-22T13:20:16"/>
    <n v="14"/>
    <n v="1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7"/>
    <d v="2023-06-22T13:20:16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08"/>
    <d v="2023-06-22T13:20:16"/>
    <n v="25"/>
    <n v="1"/>
    <n v="24"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99"/>
    <d v="2023-06-22T13:20:16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8"/>
    <d v="2023-06-22T13:20:16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9"/>
    <d v="2023-06-22T13:20:16"/>
    <n v="85"/>
    <n v="8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70"/>
    <d v="2023-06-22T13:20:16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72"/>
    <d v="2023-06-22T13:20:16"/>
    <n v="25"/>
    <n v="2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73"/>
    <d v="2023-06-22T13:20:16"/>
    <n v="42"/>
    <n v="4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74"/>
    <d v="2023-06-22T13:20:16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249"/>
    <d v="2023-06-22T13:20:16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3"/>
    <d v="2023-06-22T13:20:16"/>
    <n v="114"/>
    <n v="114"/>
    <m/>
    <m/>
    <n v="1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26"/>
    <d v="2023-06-22T13:20:16"/>
    <n v="279"/>
    <n v="279"/>
    <m/>
    <m/>
    <n v="2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78"/>
    <d v="2023-06-22T13:20:16"/>
    <n v="598"/>
    <n v="598"/>
    <m/>
    <m/>
    <n v="59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79"/>
    <d v="2023-06-22T13:20:16"/>
    <n v="73"/>
    <n v="73"/>
    <m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77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4"/>
    <d v="2023-06-22T13:20:16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78"/>
    <d v="2023-06-22T13:20:16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80"/>
    <d v="2023-06-22T13:20:16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27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90"/>
    <d v="2023-05-15T15:33:12"/>
    <n v="41"/>
    <m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36"/>
    <d v="2023-05-15T15:33:12"/>
    <n v="74"/>
    <m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91"/>
    <d v="2023-05-15T15:33:12"/>
    <n v="874"/>
    <m/>
    <n v="8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38"/>
    <d v="2023-05-15T15:33:12"/>
    <n v="616"/>
    <m/>
    <n v="6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52"/>
    <d v="2023-05-15T15:33:1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54"/>
    <d v="2023-05-15T15:33:12"/>
    <n v="41"/>
    <m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92"/>
    <d v="2023-05-15T15:33:12"/>
    <n v="790"/>
    <m/>
    <n v="7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93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55"/>
    <d v="2023-05-15T15:33:12"/>
    <n v="621"/>
    <m/>
    <n v="6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56"/>
    <d v="2023-05-15T15:33:12"/>
    <n v="1006"/>
    <m/>
    <n v="10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58"/>
    <d v="2023-05-15T15:33:12"/>
    <n v="1081"/>
    <m/>
    <n v="10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59"/>
    <d v="2023-05-15T15:33:12"/>
    <n v="123"/>
    <m/>
    <n v="1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95"/>
    <d v="2023-05-15T15:33:12"/>
    <n v="184"/>
    <m/>
    <n v="1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96"/>
    <d v="2023-05-15T15:33:12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28"/>
    <d v="2023-05-15T15:33:12"/>
    <n v="56"/>
    <m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60"/>
    <d v="2023-05-15T15:33:12"/>
    <n v="350"/>
    <m/>
    <n v="3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97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98"/>
    <d v="2023-05-15T15:33:12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61"/>
    <d v="2023-05-15T15:33:12"/>
    <n v="727"/>
    <m/>
    <n v="7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62"/>
    <d v="2023-05-15T15:33:12"/>
    <n v="349"/>
    <m/>
    <n v="3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99"/>
    <d v="2023-05-15T15:33:12"/>
    <n v="46"/>
    <m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00"/>
    <d v="2023-05-15T15:33:12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63"/>
    <d v="2023-05-15T15:33:12"/>
    <n v="132"/>
    <m/>
    <n v="1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64"/>
    <d v="2023-05-15T15:33:12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01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5"/>
    <d v="2023-04-19T16:43:29"/>
    <n v="42"/>
    <n v="1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6"/>
    <d v="2023-04-19T16:43:29"/>
    <n v="376"/>
    <n v="0"/>
    <n v="3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7"/>
    <d v="2023-04-19T16:43:2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84"/>
    <d v="2023-04-19T16:43:29"/>
    <n v="11"/>
    <n v="2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84"/>
    <d v="2023-04-19T16:43:2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85"/>
    <d v="2023-04-19T16:43:29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8"/>
    <d v="2023-04-19T16:43:29"/>
    <n v="105"/>
    <n v="0"/>
    <n v="1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9"/>
    <d v="2023-04-19T16:43:29"/>
    <n v="88"/>
    <n v="31"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47"/>
    <d v="2023-04-19T16:43:29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0"/>
    <d v="2023-04-19T16:43:29"/>
    <n v="216"/>
    <n v="10"/>
    <n v="2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28"/>
    <d v="2023-04-19T16:43:29"/>
    <n v="78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1"/>
    <d v="2023-04-19T16:43:29"/>
    <n v="5"/>
    <m/>
    <m/>
    <m/>
    <n v="1"/>
    <n v="1"/>
    <n v="3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9"/>
    <x v="2"/>
    <x v="130"/>
    <x v="12"/>
    <d v="2023-04-19T16:43:29"/>
    <n v="38"/>
    <n v="16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58"/>
    <d v="2023-05-15T17:04:23"/>
    <n v="0"/>
    <m/>
    <m/>
    <n v="5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8"/>
    <d v="2023-05-15T17:09:1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60"/>
    <d v="2023-05-15T17:09:19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97"/>
    <d v="2023-05-15T17:09:19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98"/>
    <d v="2023-05-15T17:09:19"/>
    <n v="0"/>
    <m/>
    <m/>
    <n v="3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61"/>
    <d v="2023-05-15T17:09:19"/>
    <n v="0"/>
    <m/>
    <m/>
    <n v="4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62"/>
    <d v="2023-05-15T17:09:19"/>
    <n v="0"/>
    <m/>
    <m/>
    <n v="1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63"/>
    <d v="2023-05-15T17:09:1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64"/>
    <d v="2023-05-15T17:09:1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40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42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32"/>
    <d v="2023-05-15T17:09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02"/>
    <d v="2023-05-15T17:09:19"/>
    <n v="0"/>
    <m/>
    <m/>
    <n v="1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71"/>
    <d v="2023-05-15T17:09:19"/>
    <n v="0"/>
    <m/>
    <m/>
    <n v="1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03"/>
    <d v="2023-05-15T17:09:19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04"/>
    <d v="2023-05-15T17:09:1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35"/>
    <d v="2023-05-15T17:09:1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72"/>
    <d v="2023-05-15T17:09:19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73"/>
    <d v="2023-05-15T17:09:19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38"/>
    <d v="2023-05-15T17:09:1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39"/>
    <d v="2023-05-15T17:09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75"/>
    <d v="2023-05-15T17:09:1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06"/>
    <d v="2023-05-15T17:09:1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39"/>
    <d v="2023-05-15T17:09:19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08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41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3"/>
    <d v="2023-05-15T17:09:19"/>
    <n v="176"/>
    <m/>
    <n v="176"/>
    <m/>
    <n v="176"/>
    <n v="17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26"/>
    <d v="2023-05-15T17:09:19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34"/>
    <d v="2023-05-15T17:09:1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35"/>
    <d v="2023-05-15T17:09:19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47"/>
    <d v="2023-05-15T17:09:1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6"/>
    <d v="2023-05-15T17:09:19"/>
    <n v="151"/>
    <m/>
    <n v="151"/>
    <m/>
    <n v="1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9"/>
    <d v="2023-05-15T17:09:19"/>
    <n v="117"/>
    <m/>
    <n v="117"/>
    <m/>
    <n v="1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31"/>
    <d v="2023-04-20T17:11:39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24"/>
    <d v="2023-04-20T17:11:39"/>
    <n v="0"/>
    <m/>
    <m/>
    <n v="1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26"/>
    <d v="2023-04-20T17:11:39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35"/>
    <d v="2023-04-18T14:44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50"/>
    <d v="2023-04-18T14:44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38"/>
    <d v="2023-04-18T14:44:0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55"/>
    <d v="2023-04-18T14:44:0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56"/>
    <d v="2023-04-18T14:44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58"/>
    <d v="2023-04-18T14:44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95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60"/>
    <d v="2023-04-18T14:44:0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61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62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102"/>
    <d v="2023-04-18T14:44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16"/>
    <d v="2023-04-18T14:44:06"/>
    <n v="6"/>
    <m/>
    <n v="6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20"/>
    <d v="2023-04-18T14:44:0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43"/>
    <d v="2023-04-18T14:44:0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44"/>
    <d v="2023-04-18T14:44:0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0"/>
    <d v="2023-04-18T14:44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3"/>
    <d v="2023-04-18T14:44:0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8"/>
    <d v="2023-04-18T14:44:0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9"/>
    <d v="2023-04-18T14:44:0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5"/>
    <x v="3"/>
    <x v="32"/>
    <x v="16"/>
    <d v="2023-04-18T14:44:2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5"/>
    <x v="3"/>
    <x v="32"/>
    <x v="20"/>
    <d v="2023-04-18T14:44:24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5"/>
    <x v="3"/>
    <x v="32"/>
    <x v="21"/>
    <d v="2023-04-18T14:44:2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5"/>
    <x v="3"/>
    <x v="32"/>
    <x v="9"/>
    <d v="2023-04-18T14:44:24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64"/>
    <d v="2023-04-18T12:30:2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65"/>
    <d v="2023-04-18T12:30:25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60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65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102"/>
    <d v="2023-04-18T14:46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71"/>
    <d v="2023-04-18T14:46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16"/>
    <d v="2023-04-18T14:46:41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17"/>
    <d v="2023-04-18T14:46:4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21"/>
    <d v="2023-04-18T14:46:4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130"/>
    <d v="2023-04-18T14:46:24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30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31"/>
    <d v="2023-04-18T14:46:24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24"/>
    <d v="2023-04-18T14:46:24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34"/>
    <d v="2023-04-18T14:46:24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35"/>
    <d v="2023-04-18T14:46:24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90"/>
    <d v="2023-04-18T14:46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36"/>
    <d v="2023-04-18T14:46:2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38"/>
    <d v="2023-04-18T14:46:24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54"/>
    <d v="2023-04-18T14:46:2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92"/>
    <d v="2023-04-18T14:46:24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55"/>
    <d v="2023-04-18T14:46:24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58"/>
    <d v="2023-04-18T14:46:24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0"/>
    <x v="11"/>
    <x v="37"/>
    <x v="261"/>
    <d v="2023-04-18T14:46:24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6"/>
    <x v="3"/>
    <x v="33"/>
    <x v="20"/>
    <d v="2023-05-15T16:09:50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6"/>
    <x v="3"/>
    <x v="33"/>
    <x v="21"/>
    <d v="2023-05-15T16:09:5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6"/>
    <x v="3"/>
    <x v="33"/>
    <x v="44"/>
    <d v="2023-05-15T16:09:50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6"/>
    <x v="3"/>
    <x v="33"/>
    <x v="3"/>
    <d v="2023-05-15T16:09:5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34"/>
    <d v="2023-04-18T14:37:4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92"/>
    <d v="2023-04-18T14:37:4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13"/>
    <d v="2023-04-18T14:37:40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16"/>
    <d v="2023-04-18T14:37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20"/>
    <d v="2023-04-18T14:37:40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44"/>
    <d v="2023-04-18T14:37:40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145"/>
    <d v="2023-04-18T14:37:40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3"/>
    <d v="2023-04-18T14:37:40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6"/>
    <d v="2023-04-18T14:37:4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9"/>
    <d v="2023-04-18T14:37:4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9"/>
    <x v="8"/>
    <x v="135"/>
    <x v="11"/>
    <d v="2023-04-18T14:37:40"/>
    <n v="4"/>
    <m/>
    <m/>
    <m/>
    <m/>
    <m/>
    <n v="4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13"/>
    <d v="2023-04-18T14:38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16"/>
    <d v="2023-04-18T14:38:08"/>
    <n v="23"/>
    <m/>
    <n v="2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153"/>
    <d v="2023-04-18T14:38:08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0"/>
    <x v="8"/>
    <x v="136"/>
    <x v="82"/>
    <d v="2023-04-18T14:38:08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31"/>
    <d v="2023-04-18T12:41:35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152"/>
    <d v="2023-04-18T12:41:3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24"/>
    <d v="2023-04-18T12:41:35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32"/>
    <d v="2023-04-18T12:41:3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26"/>
    <d v="2023-04-18T12:41:35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35"/>
    <d v="2023-04-18T12:41:35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90"/>
    <d v="2023-04-18T12:41:35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37"/>
    <d v="2023-04-18T12:41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38"/>
    <d v="2023-04-18T12:41:35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52"/>
    <d v="2023-04-18T12:41:35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8"/>
    <d v="2023-04-18T12:29:48"/>
    <n v="87"/>
    <n v="0"/>
    <n v="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9"/>
    <d v="2023-04-18T12:29:48"/>
    <n v="131"/>
    <n v="0"/>
    <n v="1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47"/>
    <d v="2023-04-18T12:29:48"/>
    <n v="34"/>
    <n v="0"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0"/>
    <d v="2023-04-18T12:29:48"/>
    <n v="276"/>
    <n v="0"/>
    <n v="2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2"/>
    <d v="2023-04-18T12:29:48"/>
    <n v="27"/>
    <n v="2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29"/>
    <d v="2023-04-18T12:29:48"/>
    <n v="1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2"/>
    <x v="4"/>
    <x v="77"/>
    <x v="144"/>
    <d v="2023-04-18T12:29:48"/>
    <n v="137"/>
    <n v="10"/>
    <n v="109"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130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31"/>
    <d v="2023-04-18T12:30:25"/>
    <n v="0"/>
    <m/>
    <m/>
    <n v="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24"/>
    <d v="2023-04-18T12:30:25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32"/>
    <d v="2023-04-18T12:30:25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33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5"/>
    <x v="0"/>
    <x v="0"/>
    <x v="0"/>
    <d v="2023-04-20T10:13:52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35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72"/>
    <d v="2023-04-18T16:05:3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38"/>
    <d v="2023-04-18T16:05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75"/>
    <d v="2023-04-18T16:05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06"/>
    <d v="2023-04-18T16:05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3"/>
    <d v="2023-04-18T16:05:39"/>
    <n v="178"/>
    <n v="19"/>
    <n v="159"/>
    <m/>
    <n v="178"/>
    <n v="17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26"/>
    <d v="2023-04-18T16:05:39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34"/>
    <d v="2023-04-18T16:05:39"/>
    <n v="8"/>
    <m/>
    <n v="8"/>
    <n v="0"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35"/>
    <d v="2023-04-18T16:05:39"/>
    <n v="1"/>
    <m/>
    <n v="1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47"/>
    <d v="2023-04-18T16:05:39"/>
    <n v="9"/>
    <m/>
    <n v="9"/>
    <n v="0"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79"/>
    <d v="2023-04-18T16:05:39"/>
    <n v="2"/>
    <m/>
    <n v="2"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19"/>
    <x v="4"/>
    <x v="89"/>
    <x v="168"/>
    <d v="2023-05-15T16:29:12"/>
    <n v="8"/>
    <n v="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60"/>
    <d v="2023-05-15T16:11:1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61"/>
    <d v="2023-05-15T16:11:15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62"/>
    <d v="2023-05-15T16:11:1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63"/>
    <d v="2023-05-15T16:11:1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65"/>
    <d v="2023-05-15T16:11:1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13"/>
    <d v="2023-05-15T16:11:1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78"/>
    <d v="2023-05-15T16:11:1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16"/>
    <d v="2023-05-15T16:11:15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150"/>
    <d v="2023-05-15T16:11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20"/>
    <d v="2023-05-15T16:11:15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21"/>
    <d v="2023-05-15T16:11:1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44"/>
    <d v="2023-05-15T16:11:15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6"/>
    <d v="2023-05-15T16:11:15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9"/>
    <d v="2023-05-15T16:11:15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9"/>
    <x v="11"/>
    <x v="36"/>
    <x v="12"/>
    <d v="2023-05-15T16:11:1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130"/>
    <d v="2023-05-15T16:11:3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31"/>
    <d v="2023-05-15T16:11:3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78"/>
    <d v="2023-05-15T16:11:3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16"/>
    <d v="2023-05-15T16:11:38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20"/>
    <d v="2023-05-15T16:11:38"/>
    <n v="59"/>
    <m/>
    <n v="59"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44"/>
    <d v="2023-05-15T16:11:38"/>
    <n v="121"/>
    <m/>
    <n v="1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0"/>
    <d v="2023-05-15T16:11:3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3"/>
    <d v="2023-05-15T16:11:38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111"/>
    <d v="2023-05-15T16:11:38"/>
    <n v="3"/>
    <m/>
    <n v="3"/>
    <m/>
    <n v="3"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6"/>
    <d v="2023-05-15T16:11:38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9"/>
    <d v="2023-05-15T16:11:38"/>
    <n v="53"/>
    <n v="0"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0"/>
    <x v="11"/>
    <x v="37"/>
    <x v="12"/>
    <d v="2023-05-15T16:11:38"/>
    <n v="15"/>
    <n v="4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1"/>
    <x v="11"/>
    <x v="38"/>
    <x v="107"/>
    <d v="2023-05-15T16:11:5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1"/>
    <x v="11"/>
    <x v="38"/>
    <x v="13"/>
    <d v="2023-05-15T16:11:5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1"/>
    <x v="11"/>
    <x v="38"/>
    <x v="16"/>
    <d v="2023-05-15T16:11:5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1"/>
    <x v="11"/>
    <x v="38"/>
    <x v="21"/>
    <d v="2023-05-15T16:11:5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1"/>
    <x v="11"/>
    <x v="38"/>
    <x v="44"/>
    <d v="2023-05-15T16:11:56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1"/>
    <x v="11"/>
    <x v="38"/>
    <x v="0"/>
    <d v="2023-05-15T16:11:5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1"/>
    <x v="11"/>
    <x v="38"/>
    <x v="6"/>
    <d v="2023-05-15T16:11:5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1"/>
    <x v="11"/>
    <x v="38"/>
    <x v="9"/>
    <d v="2023-05-15T16:11:56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1"/>
    <x v="11"/>
    <x v="38"/>
    <x v="12"/>
    <d v="2023-05-15T16:11:56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126"/>
    <d v="2023-05-15T16:12:14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16"/>
    <d v="2023-05-15T16:12:14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17"/>
    <d v="2023-05-15T16:12:14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153"/>
    <d v="2023-05-15T16:12:1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150"/>
    <d v="2023-05-15T16:12:1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82"/>
    <d v="2023-05-15T16:12:1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20"/>
    <d v="2023-05-15T16:12:14"/>
    <n v="123"/>
    <m/>
    <n v="123"/>
    <m/>
    <n v="1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21"/>
    <d v="2023-05-15T16:12:14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43"/>
    <d v="2023-05-15T16:12:1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3"/>
    <d v="2023-05-15T16:12:14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6"/>
    <d v="2023-05-15T16:12:14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6"/>
    <d v="2023-06-22T13:20:16"/>
    <n v="60"/>
    <n v="60"/>
    <m/>
    <m/>
    <n v="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53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79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80"/>
    <d v="2023-06-22T13:20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82"/>
    <d v="2023-06-22T13:20:16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20"/>
    <d v="2023-06-22T13:20:16"/>
    <n v="642"/>
    <n v="642"/>
    <m/>
    <m/>
    <n v="6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21"/>
    <d v="2023-06-22T13:20:16"/>
    <n v="331"/>
    <n v="331"/>
    <m/>
    <m/>
    <n v="3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83"/>
    <d v="2023-06-22T13:20:16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23"/>
    <d v="2023-06-22T13:20:16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44"/>
    <d v="2023-06-22T13:20:16"/>
    <n v="86"/>
    <n v="8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0"/>
    <d v="2023-06-22T13:20:16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3"/>
    <d v="2023-06-22T13:20:16"/>
    <n v="309"/>
    <n v="309"/>
    <m/>
    <m/>
    <n v="30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11"/>
    <d v="2023-06-22T13:20:16"/>
    <n v="24"/>
    <m/>
    <n v="24"/>
    <m/>
    <m/>
    <n v="2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81"/>
    <d v="2023-06-22T13:20:16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16"/>
    <d v="2023-06-22T13:20:16"/>
    <n v="482"/>
    <n v="393"/>
    <n v="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82"/>
    <d v="2023-06-22T13:20:16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5"/>
    <d v="2023-06-22T13:20:16"/>
    <n v="73"/>
    <n v="7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6"/>
    <d v="2023-06-22T13:20:16"/>
    <n v="991"/>
    <n v="99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83"/>
    <d v="2023-06-22T13:20:16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25"/>
    <d v="2023-06-22T13:20:16"/>
    <n v="16"/>
    <n v="1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84"/>
    <d v="2023-06-22T13:20:16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84"/>
    <d v="2023-06-22T13:20:16"/>
    <n v="12"/>
    <n v="1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9"/>
    <d v="2023-06-22T13:20:16"/>
    <n v="60"/>
    <n v="6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28"/>
    <d v="2023-06-22T13:20:16"/>
    <n v="133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6"/>
    <x v="3"/>
    <x v="33"/>
    <x v="9"/>
    <d v="2023-05-15T16:09:50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6"/>
    <x v="3"/>
    <x v="33"/>
    <x v="128"/>
    <d v="2023-05-15T16:09:50"/>
    <n v="6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6"/>
    <x v="3"/>
    <x v="33"/>
    <x v="12"/>
    <d v="2023-05-15T16:09:50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3"/>
    <d v="2023-05-15T16:10:07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26"/>
    <d v="2023-05-15T16:10:07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78"/>
    <d v="2023-05-15T16:10:07"/>
    <n v="107"/>
    <m/>
    <n v="107"/>
    <m/>
    <n v="1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4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80"/>
    <d v="2023-05-15T16:10:0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27"/>
    <d v="2023-05-15T16:10:07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6"/>
    <d v="2023-05-15T16:10:07"/>
    <n v="338"/>
    <m/>
    <n v="338"/>
    <m/>
    <n v="3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46"/>
    <d v="2023-05-15T16:10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9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82"/>
    <d v="2023-05-15T16:10:07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20"/>
    <d v="2023-05-15T16:10:07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21"/>
    <d v="2023-05-15T16:10:07"/>
    <n v="86"/>
    <m/>
    <n v="86"/>
    <m/>
    <n v="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23"/>
    <d v="2023-05-15T16:10:0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44"/>
    <d v="2023-05-15T16:10:07"/>
    <n v="93"/>
    <m/>
    <n v="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0"/>
    <d v="2023-05-15T16:10:0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3"/>
    <d v="2023-05-15T16:10:07"/>
    <n v="73"/>
    <m/>
    <n v="73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6"/>
    <d v="2023-05-15T16:10:07"/>
    <n v="186"/>
    <n v="0"/>
    <n v="1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9"/>
    <d v="2023-04-18T14:48:53"/>
    <n v="73"/>
    <n v="0"/>
    <n v="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10"/>
    <d v="2023-04-18T14:48:53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8"/>
    <x v="1"/>
    <x v="124"/>
    <x v="17"/>
    <d v="2023-04-18T14:49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8"/>
    <x v="1"/>
    <x v="124"/>
    <x v="158"/>
    <d v="2023-04-18T14:49:1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9"/>
    <x v="5"/>
    <x v="39"/>
    <x v="13"/>
    <d v="2023-04-18T14:49:53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9"/>
    <x v="5"/>
    <x v="39"/>
    <x v="78"/>
    <d v="2023-04-18T14:49:53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9"/>
    <x v="5"/>
    <x v="39"/>
    <x v="16"/>
    <d v="2023-04-18T14:49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9"/>
    <x v="5"/>
    <x v="39"/>
    <x v="20"/>
    <d v="2023-04-18T14:49:53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9"/>
    <x v="5"/>
    <x v="39"/>
    <x v="21"/>
    <d v="2023-04-18T14:49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9"/>
    <x v="5"/>
    <x v="39"/>
    <x v="44"/>
    <d v="2023-04-18T14:49:53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9"/>
    <x v="5"/>
    <x v="39"/>
    <x v="3"/>
    <d v="2023-04-18T14:49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9"/>
    <x v="5"/>
    <x v="39"/>
    <x v="6"/>
    <d v="2023-04-18T14:49:53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9"/>
    <x v="5"/>
    <x v="39"/>
    <x v="9"/>
    <d v="2023-04-18T14:49:5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0"/>
    <x v="8"/>
    <x v="143"/>
    <x v="13"/>
    <d v="2023-04-18T14:50:16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0"/>
    <x v="8"/>
    <x v="143"/>
    <x v="16"/>
    <d v="2023-04-18T14:50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0"/>
    <x v="8"/>
    <x v="143"/>
    <x v="20"/>
    <d v="2023-04-18T14:50:16"/>
    <n v="6"/>
    <m/>
    <n v="6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0"/>
    <x v="8"/>
    <x v="143"/>
    <x v="145"/>
    <d v="2023-04-18T14:50:16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0"/>
    <x v="8"/>
    <x v="143"/>
    <x v="2"/>
    <d v="2023-04-18T14:50:16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0"/>
    <x v="8"/>
    <x v="143"/>
    <x v="6"/>
    <d v="2023-04-18T14:50:1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6"/>
    <d v="2023-04-18T14:19:35"/>
    <n v="222"/>
    <n v="0"/>
    <n v="2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25"/>
    <d v="2023-04-18T14:19:3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7"/>
    <d v="2023-04-18T14:19:3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8"/>
    <d v="2023-04-18T14:19:35"/>
    <n v="111"/>
    <n v="0"/>
    <n v="1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9"/>
    <d v="2023-04-18T14:19:35"/>
    <n v="145"/>
    <n v="0"/>
    <n v="1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25"/>
    <d v="2023-05-15T16:10:0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84"/>
    <d v="2023-05-15T16:10:07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85"/>
    <d v="2023-05-15T16:10:07"/>
    <n v="26"/>
    <n v="5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9"/>
    <d v="2023-05-15T16:10:07"/>
    <n v="338"/>
    <n v="0"/>
    <n v="3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02"/>
    <d v="2023-05-15T15:33:12"/>
    <n v="216"/>
    <m/>
    <n v="2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70"/>
    <d v="2023-05-15T15:33:12"/>
    <n v="134"/>
    <m/>
    <n v="1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03"/>
    <d v="2023-05-15T15:33:12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04"/>
    <d v="2023-05-15T15:33:1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72"/>
    <d v="2023-05-15T15:33:12"/>
    <n v="56"/>
    <m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05"/>
    <d v="2023-05-15T15:33:1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75"/>
    <d v="2023-05-15T15:33:12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08"/>
    <d v="2023-05-15T15:33:12"/>
    <n v="11"/>
    <m/>
    <n v="11"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77"/>
    <d v="2023-05-15T15:33:12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09"/>
    <d v="2023-05-15T15:33:1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285"/>
    <d v="2023-05-15T15:33:1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10"/>
    <d v="2023-05-15T15:33:1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3"/>
    <d v="2023-05-15T15:33:12"/>
    <n v="145"/>
    <m/>
    <n v="145"/>
    <m/>
    <n v="1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78"/>
    <d v="2023-05-15T15:33:12"/>
    <n v="131"/>
    <m/>
    <n v="131"/>
    <m/>
    <n v="1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4"/>
    <d v="2023-05-15T15:33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5"/>
    <d v="2023-05-15T15:33:1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7"/>
    <x v="5"/>
    <x v="8"/>
    <x v="16"/>
    <d v="2023-05-15T15:33:12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0"/>
    <x v="13"/>
    <x v="147"/>
    <x v="199"/>
    <d v="2023-05-15T15:34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0"/>
    <x v="13"/>
    <x v="147"/>
    <x v="141"/>
    <d v="2023-05-15T15:34:2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0"/>
    <x v="13"/>
    <x v="147"/>
    <x v="12"/>
    <d v="2023-05-15T15:34:28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0"/>
    <x v="13"/>
    <x v="147"/>
    <x v="144"/>
    <d v="2023-05-15T15:34:28"/>
    <n v="51"/>
    <n v="6"/>
    <n v="37"/>
    <n v="8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07"/>
    <d v="2023-05-15T15:34:47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08"/>
    <d v="2023-05-15T15:34:47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200"/>
    <d v="2023-05-15T15:34:4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0"/>
    <x v="5"/>
    <x v="48"/>
    <x v="185"/>
    <d v="2023-06-22T13:20:16"/>
    <n v="31"/>
    <n v="3"/>
    <n v="16"/>
    <n v="12"/>
    <n v="31"/>
    <n v="1"/>
    <n v="30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13"/>
    <d v="2023-06-22T13:20:32"/>
    <n v="32"/>
    <n v="32"/>
    <m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16"/>
    <d v="2023-06-22T13:20:32"/>
    <n v="48"/>
    <n v="48"/>
    <m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19"/>
    <d v="2023-06-22T13:20:32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153"/>
    <d v="2023-06-22T13:20:32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82"/>
    <d v="2023-06-22T13:20:32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20"/>
    <d v="2023-06-22T13:20:32"/>
    <n v="968"/>
    <n v="968"/>
    <m/>
    <m/>
    <n v="9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21"/>
    <d v="2023-06-22T13:20:32"/>
    <n v="105"/>
    <n v="105"/>
    <m/>
    <m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83"/>
    <d v="2023-06-22T13:20:32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23"/>
    <d v="2023-06-22T13:20:32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3"/>
    <d v="2023-06-22T13:20:32"/>
    <n v="54"/>
    <n v="54"/>
    <m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6"/>
    <d v="2023-06-22T13:20:32"/>
    <n v="32"/>
    <n v="3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9"/>
    <d v="2023-06-22T13:20:32"/>
    <n v="48"/>
    <n v="4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10"/>
    <d v="2023-06-22T13:20:32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128"/>
    <d v="2023-06-22T13:20:32"/>
    <n v="80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21"/>
    <x v="0"/>
    <x v="69"/>
    <x v="86"/>
    <d v="2023-06-22T13:20:32"/>
    <n v="28"/>
    <n v="3"/>
    <n v="22"/>
    <n v="3"/>
    <n v="28"/>
    <n v="1"/>
    <n v="27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13"/>
    <d v="2023-06-22T13:21:01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79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80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16"/>
    <d v="2023-06-22T13:21:01"/>
    <n v="19"/>
    <n v="19"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20"/>
    <d v="2023-06-22T13:21:01"/>
    <n v="147"/>
    <n v="147"/>
    <m/>
    <m/>
    <n v="1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21"/>
    <d v="2023-06-22T13:21:01"/>
    <n v="63"/>
    <n v="63"/>
    <m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83"/>
    <d v="2023-06-22T13:21:0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23"/>
    <d v="2023-06-22T13:21:0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23"/>
    <d v="2023-04-18T15:12:1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6"/>
    <d v="2023-04-18T15:12:12"/>
    <n v="180"/>
    <n v="0"/>
    <n v="1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8"/>
    <d v="2023-04-18T15:12:12"/>
    <n v="71"/>
    <n v="0"/>
    <n v="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73"/>
    <d v="2023-04-18T14:19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0"/>
    <d v="2023-04-18T14:20:43"/>
    <n v="27"/>
    <m/>
    <n v="27"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"/>
    <d v="2023-04-18T14:20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2"/>
    <d v="2023-04-18T14:20:4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6"/>
    <d v="2023-04-18T14:20:43"/>
    <n v="124"/>
    <n v="0"/>
    <n v="1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7"/>
    <d v="2023-04-18T14:20:43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8"/>
    <d v="2023-04-18T14:20:43"/>
    <n v="121"/>
    <n v="0"/>
    <n v="1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9"/>
    <d v="2023-04-18T14:20:43"/>
    <n v="264"/>
    <n v="0"/>
    <n v="2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47"/>
    <d v="2023-04-18T14:20:43"/>
    <n v="77"/>
    <n v="0"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2"/>
    <d v="2023-04-18T14:20:43"/>
    <n v="19"/>
    <n v="4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29"/>
    <d v="2023-04-18T14:20:43"/>
    <n v="156"/>
    <n v="15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44"/>
    <d v="2023-04-18T14:20:43"/>
    <n v="1"/>
    <n v="0"/>
    <n v="1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29"/>
    <d v="2023-04-18T14:21:0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30"/>
    <d v="2023-04-18T14:21:01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31"/>
    <d v="2023-04-18T14:21:01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24"/>
    <d v="2023-04-18T14:21:01"/>
    <n v="0"/>
    <m/>
    <m/>
    <n v="1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32"/>
    <d v="2023-04-18T14:21:0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38"/>
    <d v="2023-04-18T14:21:01"/>
    <n v="0"/>
    <m/>
    <m/>
    <n v="1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54"/>
    <d v="2023-04-18T14:21:01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92"/>
    <d v="2023-04-18T14:21:01"/>
    <n v="0"/>
    <m/>
    <m/>
    <n v="2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55"/>
    <d v="2023-04-18T14:21:01"/>
    <n v="0"/>
    <m/>
    <m/>
    <n v="1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54"/>
    <d v="2023-04-18T12:41:35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131"/>
    <d v="2023-04-18T12:41:35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92"/>
    <d v="2023-04-18T12:41:35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55"/>
    <d v="2023-04-18T12:41:3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58"/>
    <d v="2023-04-18T12:41:35"/>
    <n v="0"/>
    <m/>
    <m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59"/>
    <d v="2023-04-18T12:41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97"/>
    <d v="2023-04-18T12:41:3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98"/>
    <d v="2023-04-18T12:41:35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61"/>
    <d v="2023-04-18T12:41:35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62"/>
    <d v="2023-04-18T12:41:3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68"/>
    <d v="2023-04-18T12:41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71"/>
    <d v="2023-04-18T12:41:3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16"/>
    <d v="2023-04-18T12:41:35"/>
    <n v="29"/>
    <m/>
    <n v="29"/>
    <m/>
    <n v="2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153"/>
    <d v="2023-04-18T12:41:35"/>
    <n v="2"/>
    <m/>
    <n v="2"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82"/>
    <d v="2023-04-18T12:41:35"/>
    <n v="2"/>
    <m/>
    <n v="2"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44"/>
    <d v="2023-04-18T15:08:32"/>
    <n v="484"/>
    <m/>
    <n v="4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0"/>
    <d v="2023-04-18T15:08:32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255"/>
    <d v="2023-04-18T15:08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"/>
    <d v="2023-04-18T15:08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3"/>
    <d v="2023-04-18T15:08:32"/>
    <n v="56"/>
    <m/>
    <n v="56"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45"/>
    <d v="2023-04-18T15:08:32"/>
    <n v="2870"/>
    <n v="0"/>
    <n v="28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12"/>
    <d v="2023-04-18T15:08:32"/>
    <n v="5518"/>
    <n v="0"/>
    <n v="55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13"/>
    <d v="2023-04-18T15:08:32"/>
    <n v="1273"/>
    <n v="0"/>
    <n v="12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14"/>
    <d v="2023-04-18T15:08:32"/>
    <n v="184"/>
    <n v="0"/>
    <n v="1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5"/>
    <d v="2023-04-18T16:05:3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27"/>
    <d v="2023-04-18T16:05:39"/>
    <n v="2"/>
    <n v="1"/>
    <n v="1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06"/>
    <d v="2023-04-18T16:05:39"/>
    <n v="2"/>
    <n v="1"/>
    <n v="1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6"/>
    <d v="2023-04-18T16:05:39"/>
    <n v="59"/>
    <m/>
    <n v="59"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8"/>
    <d v="2023-04-18T16:05:39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46"/>
    <d v="2023-04-18T16:05:3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9"/>
    <d v="2023-04-18T16:05:39"/>
    <n v="209"/>
    <n v="3"/>
    <n v="206"/>
    <m/>
    <n v="20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82"/>
    <d v="2023-04-18T16:05:3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0"/>
    <d v="2023-04-18T16:05:39"/>
    <n v="906"/>
    <n v="758"/>
    <n v="148"/>
    <m/>
    <n v="9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1"/>
    <d v="2023-04-18T16:05:39"/>
    <n v="47"/>
    <n v="44"/>
    <n v="3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83"/>
    <d v="2023-04-18T16:05:39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3"/>
    <d v="2023-04-18T16:05:39"/>
    <n v="6"/>
    <n v="1"/>
    <n v="5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43"/>
    <d v="2023-04-18T16:05:39"/>
    <n v="101"/>
    <m/>
    <n v="101"/>
    <m/>
    <n v="1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44"/>
    <d v="2023-04-18T16:05:39"/>
    <n v="455"/>
    <n v="0"/>
    <n v="455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0"/>
    <d v="2023-04-18T16:05:39"/>
    <n v="4"/>
    <n v="0"/>
    <n v="4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"/>
    <d v="2023-04-18T16:05:39"/>
    <n v="6"/>
    <n v="0"/>
    <n v="6"/>
    <n v="0"/>
    <n v="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2"/>
    <d v="2023-04-18T16:05:39"/>
    <n v="3"/>
    <n v="0"/>
    <n v="3"/>
    <n v="0"/>
    <n v="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3"/>
    <d v="2023-04-18T16:05:39"/>
    <n v="200"/>
    <n v="0"/>
    <n v="200"/>
    <n v="0"/>
    <n v="20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5"/>
    <d v="2023-04-18T16:05:39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6"/>
    <d v="2023-04-18T16:05:39"/>
    <n v="250"/>
    <n v="19"/>
    <n v="2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7"/>
    <d v="2023-04-18T16:05:3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84"/>
    <d v="2023-04-18T16:05:39"/>
    <n v="4"/>
    <n v="2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84"/>
    <d v="2023-04-18T16:05:3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85"/>
    <d v="2023-04-18T16:05:3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0"/>
    <d v="2023-05-15T16:10:0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47"/>
    <d v="2023-05-15T16:10:0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28"/>
    <d v="2023-05-15T16:10:07"/>
    <n v="75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7"/>
    <x v="3"/>
    <x v="34"/>
    <x v="12"/>
    <d v="2023-05-15T16:10:0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130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31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24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26"/>
    <d v="2023-05-15T16:10:2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34"/>
    <d v="2023-05-15T16:10:2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35"/>
    <d v="2023-05-15T16:10:2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91"/>
    <d v="2023-05-15T16:10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38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92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55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56"/>
    <d v="2023-05-15T16:10:2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58"/>
    <d v="2023-05-15T16:10:26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95"/>
    <d v="2023-05-15T16:10:26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27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28"/>
    <d v="2023-05-15T16:10:2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60"/>
    <d v="2023-05-15T16:10:2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78"/>
    <x v="11"/>
    <x v="35"/>
    <x v="61"/>
    <d v="2023-05-15T16:10:2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0"/>
    <d v="2023-04-18T14:19:35"/>
    <n v="161"/>
    <n v="0"/>
    <n v="1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2"/>
    <d v="2023-04-18T14:19:35"/>
    <n v="67"/>
    <n v="22"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29"/>
    <d v="2023-04-18T14:19:35"/>
    <n v="11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29"/>
    <d v="2023-04-18T14:20:4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30"/>
    <d v="2023-04-18T14:20:43"/>
    <n v="0"/>
    <m/>
    <m/>
    <n v="3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30"/>
    <d v="2023-04-18T14:20:43"/>
    <n v="0"/>
    <m/>
    <m/>
    <n v="3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31"/>
    <d v="2023-04-18T14:20:43"/>
    <n v="0"/>
    <m/>
    <m/>
    <n v="2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24"/>
    <d v="2023-04-18T14:20:43"/>
    <n v="0"/>
    <m/>
    <m/>
    <n v="1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34"/>
    <d v="2023-04-18T14:20:43"/>
    <n v="0"/>
    <m/>
    <m/>
    <n v="2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35"/>
    <d v="2023-04-18T14:20:43"/>
    <n v="0"/>
    <m/>
    <m/>
    <n v="4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51"/>
    <d v="2023-04-18T14:20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38"/>
    <d v="2023-04-18T14:20:4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52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54"/>
    <d v="2023-04-18T14:20:43"/>
    <n v="0"/>
    <m/>
    <m/>
    <n v="4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131"/>
    <d v="2023-04-18T14:20:43"/>
    <n v="0"/>
    <m/>
    <m/>
    <n v="4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92"/>
    <d v="2023-04-18T14:20:43"/>
    <n v="0"/>
    <m/>
    <m/>
    <n v="4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55"/>
    <d v="2023-04-18T14:20:43"/>
    <n v="0"/>
    <m/>
    <m/>
    <n v="2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94"/>
    <d v="2023-04-18T14:20:4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58"/>
    <d v="2023-04-18T14:20:43"/>
    <n v="0"/>
    <m/>
    <m/>
    <n v="5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5"/>
    <x v="4"/>
    <x v="80"/>
    <x v="59"/>
    <d v="2023-04-18T14:20:43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55"/>
    <d v="2023-04-18T15:08:32"/>
    <n v="681"/>
    <m/>
    <n v="6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56"/>
    <d v="2023-04-18T15:08:32"/>
    <n v="1156"/>
    <m/>
    <n v="11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4"/>
    <d v="2023-04-18T15:08:3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58"/>
    <d v="2023-04-18T15:08:32"/>
    <n v="1236"/>
    <m/>
    <n v="12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59"/>
    <d v="2023-04-18T15:08:32"/>
    <n v="132"/>
    <m/>
    <n v="1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5"/>
    <d v="2023-04-18T15:08:32"/>
    <n v="230"/>
    <m/>
    <n v="2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6"/>
    <d v="2023-04-18T15:08:32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28"/>
    <d v="2023-04-18T15:08:32"/>
    <n v="65"/>
    <m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60"/>
    <d v="2023-04-18T15:08:32"/>
    <n v="394"/>
    <m/>
    <n v="39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8"/>
    <d v="2023-05-15T16:12:1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9"/>
    <d v="2023-05-15T16:12:14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2"/>
    <x v="1"/>
    <x v="121"/>
    <x v="158"/>
    <d v="2023-05-15T16:12:14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3"/>
    <x v="1"/>
    <x v="122"/>
    <x v="126"/>
    <d v="2023-05-15T16:12:34"/>
    <n v="12"/>
    <m/>
    <n v="12"/>
    <m/>
    <m/>
    <n v="1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3"/>
    <x v="1"/>
    <x v="122"/>
    <x v="20"/>
    <d v="2023-05-15T16:12:34"/>
    <n v="18"/>
    <m/>
    <n v="18"/>
    <m/>
    <m/>
    <n v="1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3"/>
    <x v="1"/>
    <x v="122"/>
    <x v="21"/>
    <d v="2023-05-15T16:12:34"/>
    <n v="2"/>
    <m/>
    <n v="2"/>
    <m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3"/>
    <x v="1"/>
    <x v="122"/>
    <x v="3"/>
    <d v="2023-05-15T16:12:34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3"/>
    <x v="1"/>
    <x v="122"/>
    <x v="6"/>
    <d v="2023-05-15T16:12:34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26"/>
    <d v="2023-05-15T16:12:5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4"/>
    <d v="2023-05-15T16:12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6"/>
    <d v="2023-05-15T16:12:52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7"/>
    <d v="2023-05-15T16:12:5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8"/>
    <d v="2023-05-15T16:12:5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46"/>
    <d v="2023-05-15T16:12:5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9"/>
    <d v="2023-05-15T16:12:52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53"/>
    <d v="2023-05-15T16:12:5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20"/>
    <d v="2023-05-15T16:12:52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21"/>
    <d v="2023-05-15T16:12:52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83"/>
    <d v="2023-05-15T16:12:5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3"/>
    <d v="2023-05-15T16:12:52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6"/>
    <d v="2023-05-15T16:12:5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25"/>
    <d v="2023-05-15T16:12:5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9"/>
    <d v="2023-05-15T16:12:52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47"/>
    <d v="2023-05-15T16:12:5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0"/>
    <d v="2023-05-15T16:12:52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58"/>
    <d v="2023-05-15T16:12:5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4"/>
    <x v="1"/>
    <x v="123"/>
    <x v="147"/>
    <d v="2023-05-15T16:12:5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130"/>
    <d v="2023-05-15T16:13:1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31"/>
    <d v="2023-05-15T16:13:1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24"/>
    <d v="2023-05-15T16:13:1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26"/>
    <d v="2023-05-15T16:13:1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197"/>
    <d v="2023-05-15T16:13:1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38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92"/>
    <d v="2023-05-15T16:13:1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55"/>
    <d v="2023-05-15T16:13:1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56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58"/>
    <d v="2023-05-15T16:13:1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95"/>
    <d v="2023-05-15T16:13:1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61"/>
    <d v="2023-05-15T16:13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102"/>
    <d v="2023-05-15T16:13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140"/>
    <d v="2023-05-15T16:13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232"/>
    <d v="2023-05-15T16:13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13"/>
    <d v="2023-05-15T16:13:1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78"/>
    <d v="2023-05-15T16:13:11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16"/>
    <d v="2023-05-15T16:13:11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19"/>
    <d v="2023-05-15T16:13:1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20"/>
    <d v="2023-05-15T16:13:11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21"/>
    <d v="2023-05-15T16:13:1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43"/>
    <d v="2023-05-15T16:13:1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6"/>
    <d v="2023-04-19T16:43:10"/>
    <n v="0"/>
    <m/>
    <m/>
    <n v="1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62"/>
    <d v="2023-04-19T16:39:49"/>
    <n v="34"/>
    <n v="3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64"/>
    <d v="2023-04-19T16:39:49"/>
    <n v="27"/>
    <n v="2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250"/>
    <d v="2023-04-19T16:39:49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65"/>
    <d v="2023-04-19T16:39:49"/>
    <n v="42"/>
    <n v="4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66"/>
    <d v="2023-04-19T16:39:49"/>
    <n v="45"/>
    <n v="4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67"/>
    <d v="2023-04-19T16:39:49"/>
    <n v="107"/>
    <n v="10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08"/>
    <d v="2023-04-19T16:39:49"/>
    <n v="53"/>
    <n v="5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99"/>
    <d v="2023-04-19T16:39:49"/>
    <n v="38"/>
    <n v="3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68"/>
    <d v="2023-04-19T16:39:49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69"/>
    <d v="2023-04-19T16:39:49"/>
    <n v="282"/>
    <n v="28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70"/>
    <d v="2023-04-19T16:39:49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252"/>
    <d v="2023-04-19T16:39:4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62"/>
    <d v="2023-04-19T17:21:02"/>
    <n v="0"/>
    <m/>
    <m/>
    <n v="2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63"/>
    <d v="2023-04-19T17:21:02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64"/>
    <d v="2023-04-19T17:21:02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42"/>
    <d v="2023-04-19T17:21:0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02"/>
    <d v="2023-04-19T17:21:02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71"/>
    <d v="2023-04-19T17:21:02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03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04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35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72"/>
    <d v="2023-04-19T17:21:02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38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39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75"/>
    <d v="2023-04-19T17:21:0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06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3"/>
    <d v="2023-04-19T17:21:02"/>
    <n v="149"/>
    <n v="16"/>
    <n v="133"/>
    <m/>
    <n v="14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26"/>
    <d v="2023-04-19T17:21:02"/>
    <n v="117"/>
    <n v="1"/>
    <n v="116"/>
    <n v="1"/>
    <n v="11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34"/>
    <d v="2023-04-19T17:21:02"/>
    <n v="7"/>
    <n v="0"/>
    <n v="7"/>
    <n v="0"/>
    <n v="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35"/>
    <d v="2023-04-19T17:21:02"/>
    <n v="1"/>
    <n v="0"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47"/>
    <d v="2023-04-19T17:21:02"/>
    <n v="28"/>
    <n v="0"/>
    <n v="28"/>
    <n v="0"/>
    <n v="2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79"/>
    <d v="2023-04-19T17:21:02"/>
    <n v="4"/>
    <n v="2"/>
    <n v="2"/>
    <m/>
    <n v="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09"/>
    <d v="2023-04-19T17:21:02"/>
    <n v="1"/>
    <n v="0"/>
    <n v="1"/>
    <n v="1"/>
    <n v="0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40"/>
    <d v="2023-04-19T17:21:02"/>
    <n v="2"/>
    <n v="0"/>
    <n v="2"/>
    <n v="2"/>
    <n v="0"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07"/>
    <d v="2023-04-19T17:21:02"/>
    <n v="2"/>
    <n v="0"/>
    <n v="2"/>
    <n v="2"/>
    <n v="0"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06"/>
    <d v="2023-04-19T17:21:02"/>
    <n v="4"/>
    <n v="0"/>
    <n v="4"/>
    <n v="4"/>
    <n v="0"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72"/>
    <d v="2023-04-19T16:39:49"/>
    <n v="46"/>
    <n v="4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73"/>
    <d v="2023-04-19T16:39:49"/>
    <n v="259"/>
    <n v="25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74"/>
    <d v="2023-04-19T16:39:49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75"/>
    <d v="2023-04-19T16:39:49"/>
    <n v="2"/>
    <n v="2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3"/>
    <d v="2023-04-19T16:39:49"/>
    <n v="216"/>
    <n v="216"/>
    <m/>
    <n v="0"/>
    <n v="216"/>
    <n v="21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78"/>
    <d v="2023-04-19T16:39:49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79"/>
    <d v="2023-04-19T16:39:49"/>
    <n v="187"/>
    <n v="187"/>
    <m/>
    <n v="2"/>
    <n v="1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78"/>
    <d v="2023-04-19T16:39:49"/>
    <n v="2"/>
    <n v="2"/>
    <m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80"/>
    <d v="2023-04-19T16:39:49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27"/>
    <d v="2023-04-19T16:39:49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6"/>
    <d v="2023-04-19T16:39:49"/>
    <n v="180"/>
    <n v="180"/>
    <m/>
    <n v="15"/>
    <n v="1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95"/>
    <d v="2023-04-18T15:10:1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7"/>
    <d v="2023-04-18T15:10:1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97"/>
    <d v="2023-04-18T15:10:16"/>
    <n v="0"/>
    <m/>
    <m/>
    <n v="5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98"/>
    <d v="2023-04-18T15:10:16"/>
    <n v="0"/>
    <m/>
    <m/>
    <n v="7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61"/>
    <d v="2023-04-18T15:10:16"/>
    <n v="0"/>
    <m/>
    <m/>
    <n v="5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62"/>
    <d v="2023-04-18T15:10:16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64"/>
    <d v="2023-04-18T15:10:16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66"/>
    <d v="2023-04-18T15:10:1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32"/>
    <d v="2023-04-18T15:10:16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02"/>
    <d v="2023-04-18T15:10:16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71"/>
    <d v="2023-04-18T15:10:16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03"/>
    <d v="2023-04-18T15:10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04"/>
    <d v="2023-04-18T15:10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72"/>
    <d v="2023-04-18T15:10:16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73"/>
    <d v="2023-04-18T15:10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06"/>
    <d v="2023-04-18T15:10:16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77"/>
    <d v="2023-04-18T15:10:16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09"/>
    <d v="2023-04-18T15:10:1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98"/>
    <d v="2023-05-15T17:09:54"/>
    <n v="0"/>
    <m/>
    <m/>
    <n v="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61"/>
    <d v="2023-05-15T17:09:54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62"/>
    <d v="2023-05-15T17:09:5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63"/>
    <d v="2023-05-15T17:09:5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02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71"/>
    <d v="2023-05-15T17:09:5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07"/>
    <d v="2023-05-15T17:09:5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3"/>
    <d v="2023-05-15T15:34:47"/>
    <n v="112"/>
    <m/>
    <n v="112"/>
    <m/>
    <n v="1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0"/>
    <d v="2023-05-15T15:34:47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"/>
    <d v="2023-05-15T15:34:4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2"/>
    <d v="2023-05-15T15:34:4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3"/>
    <d v="2023-05-15T15:34:47"/>
    <n v="70"/>
    <m/>
    <n v="70"/>
    <m/>
    <n v="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11"/>
    <d v="2023-05-15T15:34:47"/>
    <n v="4"/>
    <m/>
    <n v="4"/>
    <m/>
    <m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16"/>
    <d v="2023-05-15T15:34:4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202"/>
    <d v="2023-05-15T15:34:4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5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6"/>
    <d v="2023-05-15T15:34:47"/>
    <n v="709"/>
    <n v="0"/>
    <n v="7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25"/>
    <d v="2023-05-15T15:34:47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7"/>
    <d v="2023-05-15T15:34:4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84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85"/>
    <d v="2023-05-15T15:34:4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8"/>
    <d v="2023-05-15T15:34:47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9"/>
    <d v="2023-05-15T15:34:47"/>
    <n v="104"/>
    <n v="0"/>
    <n v="10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47"/>
    <d v="2023-05-15T15:34:47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0"/>
    <d v="2023-05-15T15:34:47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28"/>
    <d v="2023-05-15T15:34:47"/>
    <n v="113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2"/>
    <d v="2023-05-15T15:34:47"/>
    <n v="15"/>
    <n v="2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1"/>
    <x v="5"/>
    <x v="9"/>
    <x v="129"/>
    <d v="2023-05-15T15:34:47"/>
    <n v="1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08"/>
    <d v="2023-05-15T15:35:05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3"/>
    <d v="2023-05-15T15:35:05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78"/>
    <d v="2023-05-15T15:35:05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8"/>
    <d v="2023-04-18T16:05:39"/>
    <n v="101"/>
    <n v="0"/>
    <n v="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9"/>
    <d v="2023-04-18T16:05:39"/>
    <n v="59"/>
    <n v="0"/>
    <n v="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47"/>
    <d v="2023-04-18T16:05:39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0"/>
    <d v="2023-04-18T16:05:39"/>
    <n v="209"/>
    <n v="3"/>
    <n v="2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47"/>
    <d v="2023-04-18T16:05:3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28"/>
    <d v="2023-04-18T16:05:39"/>
    <n v="88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1"/>
    <d v="2023-04-18T16:05:39"/>
    <n v="4"/>
    <n v="0"/>
    <n v="0"/>
    <n v="0"/>
    <n v="3"/>
    <n v="1"/>
    <n v="0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499"/>
    <x v="2"/>
    <x v="130"/>
    <x v="12"/>
    <d v="2023-04-18T16:05:39"/>
    <n v="39"/>
    <n v="7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29"/>
    <d v="2023-04-18T16:06:1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30"/>
    <d v="2023-04-18T16:06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31"/>
    <d v="2023-04-18T16:06:10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70"/>
    <d v="2023-04-18T16:06:1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03"/>
    <d v="2023-04-18T16:06:1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286"/>
    <d v="2023-04-18T16:06:1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06"/>
    <d v="2023-04-18T16:06:1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3"/>
    <d v="2023-04-18T16:06:10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78"/>
    <d v="2023-04-18T16:06:10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6"/>
    <d v="2023-04-18T16:06:10"/>
    <n v="56"/>
    <m/>
    <n v="56"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8"/>
    <d v="2023-04-18T16:06:10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9"/>
    <d v="2023-04-18T16:06:10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20"/>
    <d v="2023-04-18T16:06:10"/>
    <n v="94"/>
    <m/>
    <n v="94"/>
    <m/>
    <n v="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43"/>
    <d v="2023-04-18T16:06:10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44"/>
    <d v="2023-04-18T16:06:10"/>
    <n v="0"/>
    <m/>
    <m/>
    <n v="2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0"/>
    <d v="2023-04-18T16:06:1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3"/>
    <d v="2023-04-18T16:06:10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6"/>
    <d v="2023-04-18T16:06:10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8"/>
    <d v="2023-04-18T16:06:10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9"/>
    <d v="2023-04-18T16:06:10"/>
    <n v="56"/>
    <n v="0"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47"/>
    <d v="2023-04-18T16:06:10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0"/>
    <d v="2023-04-18T16:06:10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2"/>
    <d v="2023-04-18T16:06:10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144"/>
    <d v="2023-04-18T16:06:10"/>
    <n v="962"/>
    <n v="17"/>
    <n v="816"/>
    <n v="1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38"/>
    <x v="10"/>
    <x v="47"/>
    <x v="283"/>
    <d v="2023-04-18T16:06:10"/>
    <n v="2"/>
    <m/>
    <n v="2"/>
    <m/>
    <n v="2"/>
    <n v="1"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55"/>
    <d v="2023-05-15T17:03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42"/>
    <d v="2023-05-15T17:03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67"/>
    <d v="2023-05-15T17:03:4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71"/>
    <d v="2023-05-15T17:03:40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6"/>
    <d v="2023-05-15T17:07:36"/>
    <n v="213"/>
    <m/>
    <n v="213"/>
    <m/>
    <n v="2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9"/>
    <d v="2023-05-15T17:07:36"/>
    <n v="125"/>
    <m/>
    <n v="125"/>
    <m/>
    <n v="1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0"/>
    <d v="2023-05-15T17:07:36"/>
    <n v="359"/>
    <m/>
    <n v="359"/>
    <m/>
    <n v="3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1"/>
    <d v="2023-05-15T17:07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2"/>
    <d v="2023-05-15T17:07:3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3"/>
    <d v="2023-05-15T17:07:3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43"/>
    <d v="2023-05-15T17:07:36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44"/>
    <d v="2023-05-15T17:07:36"/>
    <n v="815"/>
    <m/>
    <n v="8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2"/>
    <d v="2023-04-18T16:06:59"/>
    <n v="27"/>
    <n v="2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3"/>
    <d v="2023-04-18T16:06:59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03"/>
    <d v="2023-05-15T17:03:4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15"/>
    <d v="2023-04-18T15:08:32"/>
    <n v="431"/>
    <n v="0"/>
    <n v="4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4"/>
    <d v="2023-04-18T15:08:32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46"/>
    <d v="2023-04-18T15:08:32"/>
    <n v="2506"/>
    <n v="0"/>
    <n v="25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17"/>
    <d v="2023-04-18T15:08:32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18"/>
    <d v="2023-04-18T15:08:32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19"/>
    <d v="2023-04-18T15:08:32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20"/>
    <d v="2023-04-18T15:08:32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21"/>
    <d v="2023-04-18T15:08:32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22"/>
    <d v="2023-04-18T15:08:32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23"/>
    <d v="2023-04-18T15:08:32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24"/>
    <d v="2023-04-18T15:08:32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38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92"/>
    <d v="2023-04-18T14:33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19"/>
    <d v="2023-04-18T14:34:09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20"/>
    <d v="2023-04-18T14:34:09"/>
    <n v="74"/>
    <m/>
    <n v="74"/>
    <m/>
    <n v="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21"/>
    <d v="2023-04-18T14:34:0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3"/>
    <d v="2023-04-18T14:34:09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6"/>
    <d v="2023-04-18T14:34:09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9"/>
    <d v="2023-04-18T14:34:09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10"/>
    <d v="2023-04-18T14:34:09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82"/>
    <d v="2023-04-18T14:38:48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20"/>
    <d v="2023-04-18T14:38:48"/>
    <n v="14"/>
    <m/>
    <n v="14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83"/>
    <d v="2023-04-18T14:38:48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43"/>
    <d v="2023-04-18T14:38:48"/>
    <n v="13"/>
    <m/>
    <n v="1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197"/>
    <d v="2023-04-20T17:11:39"/>
    <n v="0"/>
    <m/>
    <m/>
    <n v="1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38"/>
    <d v="2023-04-20T17:11:39"/>
    <n v="0"/>
    <m/>
    <m/>
    <n v="1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242"/>
    <d v="2023-04-20T17:11:39"/>
    <n v="0"/>
    <m/>
    <m/>
    <n v="1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59"/>
    <d v="2023-05-15T17:04:23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95"/>
    <d v="2023-05-15T17:04:2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55"/>
    <d v="2023-04-20T17:11:39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56"/>
    <d v="2023-04-20T17:11:39"/>
    <n v="0"/>
    <m/>
    <m/>
    <n v="1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58"/>
    <d v="2023-04-20T17:11:39"/>
    <n v="0"/>
    <m/>
    <m/>
    <n v="1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95"/>
    <d v="2023-04-20T17:11:39"/>
    <n v="0"/>
    <m/>
    <m/>
    <n v="1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60"/>
    <d v="2023-04-20T17:11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61"/>
    <d v="2023-04-20T17:11:3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63"/>
    <d v="2023-04-20T17:11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102"/>
    <d v="2023-04-20T17:11:3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71"/>
    <d v="2023-04-20T17:11:3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72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73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140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232"/>
    <d v="2023-04-20T17:11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13"/>
    <d v="2023-04-20T17:11:39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78"/>
    <d v="2023-04-20T17:11:3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16"/>
    <d v="2023-04-20T17:11:39"/>
    <n v="74"/>
    <m/>
    <n v="74"/>
    <m/>
    <n v="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19"/>
    <d v="2023-04-20T17:11:3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153"/>
    <d v="2023-04-20T17:11:3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82"/>
    <d v="2023-04-20T17:11:3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20"/>
    <d v="2023-04-20T17:11:39"/>
    <n v="186"/>
    <m/>
    <n v="186"/>
    <m/>
    <n v="1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5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6"/>
    <d v="2023-06-22T13:21:01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84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184"/>
    <d v="2023-06-22T13:21:0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37"/>
    <x v="3"/>
    <x v="49"/>
    <x v="9"/>
    <d v="2023-06-22T13:21:01"/>
    <n v="19"/>
    <n v="1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3"/>
    <d v="2023-06-22T13:21:22"/>
    <n v="25"/>
    <n v="25"/>
    <m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26"/>
    <d v="2023-06-22T13:21:22"/>
    <n v="67"/>
    <n v="67"/>
    <m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79"/>
    <d v="2023-06-22T13:21:22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4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227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229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80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27"/>
    <d v="2023-06-22T13:21:22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6"/>
    <d v="2023-06-22T13:21:22"/>
    <n v="50"/>
    <n v="50"/>
    <m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46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9"/>
    <d v="2023-06-22T13:21:22"/>
    <n v="23"/>
    <n v="23"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53"/>
    <d v="2023-06-22T13:21:2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50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49"/>
    <d v="2023-06-22T13:21:2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82"/>
    <d v="2023-06-22T13:21:22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20"/>
    <d v="2023-06-22T13:21:22"/>
    <n v="236"/>
    <n v="236"/>
    <m/>
    <m/>
    <n v="2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21"/>
    <d v="2023-06-22T13:21:22"/>
    <n v="68"/>
    <n v="68"/>
    <m/>
    <m/>
    <n v="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23"/>
    <d v="2023-06-22T13:21:22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3"/>
    <d v="2023-06-22T13:21:22"/>
    <n v="146"/>
    <n v="146"/>
    <m/>
    <m/>
    <n v="1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7"/>
    <d v="2023-04-18T15:08:3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8"/>
    <d v="2023-04-18T15:08:3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35"/>
    <d v="2023-05-24T15:33:47"/>
    <n v="0"/>
    <m/>
    <m/>
    <n v="4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91"/>
    <d v="2023-05-24T15:33:47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38"/>
    <d v="2023-05-24T15:33:47"/>
    <n v="0"/>
    <m/>
    <m/>
    <n v="2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39"/>
    <d v="2023-05-24T15:33:4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52"/>
    <d v="2023-05-24T15:33:4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53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31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44"/>
    <d v="2023-04-18T13:14:24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92"/>
    <d v="2023-05-24T15:33:47"/>
    <n v="0"/>
    <m/>
    <m/>
    <n v="4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42"/>
    <d v="2023-05-24T15:33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36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55"/>
    <d v="2023-05-24T15:33:47"/>
    <n v="0"/>
    <m/>
    <m/>
    <n v="2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56"/>
    <d v="2023-05-24T15:33:47"/>
    <n v="0"/>
    <m/>
    <m/>
    <n v="4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94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57"/>
    <d v="2023-05-24T15:33:4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3"/>
    <d v="2023-04-18T13:14:2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6"/>
    <d v="2023-04-18T13:14:24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9"/>
    <d v="2023-04-18T13:14:24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0"/>
    <x v="8"/>
    <x v="143"/>
    <x v="13"/>
    <d v="2023-04-18T13:14:42"/>
    <n v="7"/>
    <m/>
    <n v="7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0"/>
    <x v="8"/>
    <x v="143"/>
    <x v="16"/>
    <d v="2023-04-18T13:14:42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36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38"/>
    <d v="2023-04-18T13:06:41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54"/>
    <d v="2023-04-18T13:06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31"/>
    <d v="2023-05-15T15:26:17"/>
    <n v="0"/>
    <m/>
    <m/>
    <n v="7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92"/>
    <d v="2023-05-15T15:26:17"/>
    <n v="0"/>
    <m/>
    <m/>
    <n v="6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55"/>
    <d v="2023-05-15T15:26:17"/>
    <n v="0"/>
    <m/>
    <m/>
    <n v="5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56"/>
    <d v="2023-05-15T15:26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94"/>
    <d v="2023-05-15T15:26:17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58"/>
    <d v="2023-05-15T15:26:17"/>
    <n v="0"/>
    <m/>
    <m/>
    <n v="7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59"/>
    <d v="2023-05-15T15:26:17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95"/>
    <d v="2023-05-15T15:26:17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27"/>
    <d v="2023-05-15T15:26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98"/>
    <d v="2023-05-15T15:26:17"/>
    <n v="0"/>
    <m/>
    <m/>
    <n v="6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61"/>
    <d v="2023-05-15T15:26:17"/>
    <n v="0"/>
    <m/>
    <m/>
    <n v="4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62"/>
    <d v="2023-05-15T15:26:17"/>
    <n v="0"/>
    <m/>
    <m/>
    <n v="1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64"/>
    <d v="2023-05-15T15:26:1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41"/>
    <d v="2023-05-15T15:26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66"/>
    <d v="2023-05-15T15:26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32"/>
    <d v="2023-05-15T15:26:1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02"/>
    <d v="2023-05-15T15:26:17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71"/>
    <d v="2023-05-15T15:26:17"/>
    <n v="0"/>
    <m/>
    <m/>
    <n v="1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03"/>
    <d v="2023-05-15T15:26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04"/>
    <d v="2023-05-15T15:26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72"/>
    <d v="2023-05-15T15:26:1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73"/>
    <d v="2023-05-15T15:26:1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74"/>
    <d v="2023-05-15T15:26:1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24"/>
    <d v="2023-05-15T15:45:0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34"/>
    <d v="2023-05-15T15:45:0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9"/>
    <d v="2023-04-19T16:39:49"/>
    <n v="16"/>
    <n v="16"/>
    <m/>
    <n v="1"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53"/>
    <d v="2023-04-19T16:39:49"/>
    <n v="0"/>
    <m/>
    <m/>
    <n v="5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50"/>
    <d v="2023-04-19T16:39:49"/>
    <n v="2"/>
    <n v="2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230"/>
    <d v="2023-04-19T16:39:49"/>
    <n v="0"/>
    <m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82"/>
    <d v="2023-04-19T16:39:49"/>
    <n v="33"/>
    <n v="33"/>
    <m/>
    <n v="10"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20"/>
    <d v="2023-04-19T16:39:49"/>
    <n v="2615"/>
    <n v="2615"/>
    <m/>
    <n v="22"/>
    <n v="25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21"/>
    <d v="2023-04-19T16:39:49"/>
    <n v="410"/>
    <n v="410"/>
    <m/>
    <n v="3"/>
    <n v="4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83"/>
    <d v="2023-04-19T16:39:49"/>
    <n v="17"/>
    <n v="17"/>
    <m/>
    <n v="0"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22"/>
    <d v="2023-04-19T16:39:4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23"/>
    <d v="2023-04-19T16:39:49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44"/>
    <d v="2023-04-19T16:39:49"/>
    <n v="68"/>
    <n v="6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3"/>
    <d v="2023-04-19T16:39:49"/>
    <n v="813"/>
    <n v="813"/>
    <m/>
    <m/>
    <n v="8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81"/>
    <d v="2023-04-19T16:39:49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24"/>
    <d v="2023-05-15T17:04:23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34"/>
    <d v="2023-05-15T17:04:23"/>
    <n v="0"/>
    <m/>
    <m/>
    <n v="2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82"/>
    <d v="2023-05-15T17:08:53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20"/>
    <d v="2023-05-15T17:08:53"/>
    <n v="59"/>
    <m/>
    <n v="59"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21"/>
    <d v="2023-05-15T17:08:53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23"/>
    <d v="2023-05-15T17:08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44"/>
    <d v="2023-05-15T17:08:53"/>
    <n v="98"/>
    <m/>
    <n v="98"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0"/>
    <d v="2023-05-15T17:08:53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3"/>
    <d v="2023-05-15T17:08:53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9"/>
    <d v="2023-05-15T17:08:53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0"/>
    <d v="2023-05-15T17:08:53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04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72"/>
    <d v="2023-05-15T17:03:4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73"/>
    <d v="2023-05-15T17:03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38"/>
    <d v="2023-05-15T17:03:4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75"/>
    <d v="2023-05-15T17:03:4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4"/>
    <d v="2023-04-18T16:06:59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250"/>
    <d v="2023-04-18T16:06:5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5"/>
    <d v="2023-04-18T16:06:59"/>
    <n v="22"/>
    <n v="2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6"/>
    <d v="2023-04-18T16:06:59"/>
    <n v="10"/>
    <n v="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7"/>
    <d v="2023-04-18T16:06:59"/>
    <n v="13"/>
    <n v="1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08"/>
    <d v="2023-04-18T16:06:59"/>
    <n v="25"/>
    <m/>
    <n v="25"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8"/>
    <d v="2023-04-18T16:06:59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69"/>
    <d v="2023-04-18T16:06:59"/>
    <n v="83"/>
    <n v="8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70"/>
    <d v="2023-04-18T16:06:59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72"/>
    <d v="2023-04-18T16:06:59"/>
    <n v="29"/>
    <n v="2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73"/>
    <d v="2023-04-18T16:06:59"/>
    <n v="30"/>
    <n v="3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74"/>
    <d v="2023-04-18T16:06:5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75"/>
    <d v="2023-04-18T16:06:5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23"/>
    <d v="2023-04-18T16:06:5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44"/>
    <d v="2023-04-18T16:06:59"/>
    <n v="196"/>
    <n v="19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0"/>
    <d v="2023-04-18T16:06:59"/>
    <n v="17"/>
    <n v="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3"/>
    <d v="2023-04-18T16:06:59"/>
    <n v="301"/>
    <n v="301"/>
    <m/>
    <m/>
    <n v="3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11"/>
    <d v="2023-04-18T16:06:59"/>
    <n v="25"/>
    <n v="25"/>
    <m/>
    <m/>
    <m/>
    <n v="2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81"/>
    <d v="2023-04-18T16:06:59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201"/>
    <d v="2023-04-18T16:06:59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44"/>
    <d v="2023-04-18T14:38:48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8"/>
    <d v="2023-04-18T14:38:48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9"/>
    <d v="2023-04-18T14:38:48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2"/>
    <x v="8"/>
    <x v="138"/>
    <x v="10"/>
    <d v="2023-04-18T14:38:4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64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65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102"/>
    <d v="2023-04-18T13:11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107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108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16"/>
    <d v="2023-04-18T13:11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20"/>
    <d v="2023-04-18T13:11:49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62"/>
    <d v="2023-04-18T13:53:42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155"/>
    <d v="2023-04-18T13:53:4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67"/>
    <d v="2023-04-18T13:53:4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71"/>
    <d v="2023-04-18T13:53:42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103"/>
    <d v="2023-04-18T13:53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82"/>
    <d v="2023-05-15T15:30:42"/>
    <n v="110"/>
    <m/>
    <n v="110"/>
    <m/>
    <n v="1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0"/>
    <d v="2023-05-15T15:30:42"/>
    <n v="673"/>
    <m/>
    <n v="673"/>
    <m/>
    <n v="6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1"/>
    <d v="2023-05-15T15:30:42"/>
    <n v="60"/>
    <m/>
    <n v="60"/>
    <m/>
    <n v="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83"/>
    <d v="2023-05-15T15:30:4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2"/>
    <d v="2023-05-15T15:30:4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3"/>
    <d v="2023-05-15T15:30:42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43"/>
    <d v="2023-05-15T15:30:42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44"/>
    <d v="2023-05-15T15:30:42"/>
    <n v="891"/>
    <m/>
    <n v="8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5"/>
    <d v="2023-06-22T13:21:22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6"/>
    <d v="2023-06-22T13:21:22"/>
    <n v="92"/>
    <n v="9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25"/>
    <d v="2023-06-22T13:21:22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231"/>
    <d v="2023-06-22T13:21:22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84"/>
    <d v="2023-06-22T13:21:22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84"/>
    <d v="2023-06-22T13:21:22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9"/>
    <d v="2023-06-22T13:21:22"/>
    <n v="50"/>
    <n v="5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0"/>
    <d v="2023-06-22T13:21:22"/>
    <n v="23"/>
    <n v="2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0"/>
    <x v="6"/>
    <x v="132"/>
    <x v="147"/>
    <d v="2023-06-22T13:21:22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1"/>
    <x v="0"/>
    <x v="70"/>
    <x v="13"/>
    <d v="2023-06-22T13:21:3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1"/>
    <x v="0"/>
    <x v="70"/>
    <x v="126"/>
    <d v="2023-06-22T13:21:38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1"/>
    <x v="0"/>
    <x v="70"/>
    <x v="16"/>
    <d v="2023-06-22T13:21:38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1"/>
    <x v="0"/>
    <x v="70"/>
    <x v="20"/>
    <d v="2023-06-22T13:21:38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1"/>
    <x v="0"/>
    <x v="70"/>
    <x v="21"/>
    <d v="2023-06-22T13:21:3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1"/>
    <x v="0"/>
    <x v="70"/>
    <x v="6"/>
    <d v="2023-06-22T13:21:38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1"/>
    <x v="0"/>
    <x v="70"/>
    <x v="9"/>
    <d v="2023-06-22T13:21:38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2"/>
    <x v="0"/>
    <x v="71"/>
    <x v="13"/>
    <d v="2023-06-22T13:21:56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2"/>
    <x v="0"/>
    <x v="71"/>
    <x v="16"/>
    <d v="2023-06-22T13:21:56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2"/>
    <x v="0"/>
    <x v="71"/>
    <x v="153"/>
    <d v="2023-06-22T13:21:5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2"/>
    <x v="0"/>
    <x v="71"/>
    <x v="82"/>
    <d v="2023-06-22T13:21:56"/>
    <n v="117"/>
    <n v="117"/>
    <m/>
    <m/>
    <n v="1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2"/>
    <x v="0"/>
    <x v="71"/>
    <x v="20"/>
    <d v="2023-06-22T13:21:56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2"/>
    <x v="0"/>
    <x v="71"/>
    <x v="6"/>
    <d v="2023-06-22T13:21:56"/>
    <n v="14"/>
    <n v="1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2"/>
    <x v="0"/>
    <x v="71"/>
    <x v="9"/>
    <d v="2023-06-22T13:21:56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742"/>
    <x v="0"/>
    <x v="71"/>
    <x v="128"/>
    <d v="2023-06-22T13:21:56"/>
    <n v="30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66"/>
    <d v="2023-04-18T12:30:2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68"/>
    <d v="2023-04-18T12:30:2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102"/>
    <d v="2023-04-18T12:30:25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70"/>
    <d v="2023-04-18T12:30:25"/>
    <n v="0"/>
    <m/>
    <m/>
    <n v="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72"/>
    <d v="2023-04-18T12:30:25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73"/>
    <d v="2023-04-18T12:30:2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238"/>
    <d v="2023-04-18T12:30:2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75"/>
    <d v="2023-04-18T12:30:2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106"/>
    <d v="2023-04-18T12:30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77"/>
    <d v="2023-04-18T12:30:2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13"/>
    <d v="2023-04-18T12:30:25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16"/>
    <d v="2023-04-18T12:30:25"/>
    <n v="177"/>
    <m/>
    <n v="177"/>
    <m/>
    <n v="1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19"/>
    <d v="2023-04-18T12:30:25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82"/>
    <d v="2023-04-18T12:30:2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20"/>
    <d v="2023-04-18T12:30:25"/>
    <n v="124"/>
    <m/>
    <n v="124"/>
    <m/>
    <n v="1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21"/>
    <d v="2023-04-18T12:30:25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83"/>
    <d v="2023-04-18T12:30:2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23"/>
    <d v="2023-04-18T12:30:2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43"/>
    <d v="2023-04-18T12:30:25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44"/>
    <d v="2023-04-18T12:30:25"/>
    <n v="220"/>
    <m/>
    <n v="2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0"/>
    <d v="2023-04-18T12:30:2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6"/>
    <d v="2023-04-18T12:30:25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8"/>
    <d v="2023-04-18T12:30:25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58"/>
    <d v="2023-04-18T13:12:2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95"/>
    <d v="2023-04-18T13:12:2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61"/>
    <d v="2023-04-18T13:12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62"/>
    <d v="2023-04-18T13:12:2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63"/>
    <d v="2023-04-18T13:12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72"/>
    <d v="2023-04-18T13:12:2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107"/>
    <d v="2023-04-18T13:12:2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16"/>
    <d v="2023-04-18T13:12:2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20"/>
    <d v="2023-04-18T13:12:2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1"/>
    <x v="11"/>
    <x v="38"/>
    <x v="44"/>
    <d v="2023-04-18T13:12:26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38"/>
    <d v="2023-04-18T13:22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52"/>
    <d v="2023-04-18T13:22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54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131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92"/>
    <d v="2023-04-18T13:22:3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55"/>
    <d v="2023-04-18T13:22:3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94"/>
    <d v="2023-04-18T13:22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58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27"/>
    <d v="2023-04-18T13:22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60"/>
    <d v="2023-04-18T13:22:3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98"/>
    <d v="2023-04-18T13:22:3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61"/>
    <d v="2023-04-18T13:22:31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62"/>
    <d v="2023-04-18T13:22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13"/>
    <d v="2023-04-18T13:22:31"/>
    <n v="6"/>
    <m/>
    <n v="6"/>
    <m/>
    <n v="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126"/>
    <d v="2023-04-18T13:22:31"/>
    <n v="12"/>
    <m/>
    <n v="12"/>
    <m/>
    <n v="1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175"/>
    <d v="2023-04-18T14:44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80"/>
    <d v="2023-04-18T14:44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92"/>
    <d v="2023-04-18T13:06:41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55"/>
    <d v="2023-04-18T13:06:41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56"/>
    <d v="2023-04-18T13:06:41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58"/>
    <d v="2023-04-18T13:06:4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59"/>
    <d v="2023-04-18T13:06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95"/>
    <d v="2023-04-18T13:06:41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60"/>
    <d v="2023-04-18T13:06:4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61"/>
    <d v="2023-04-18T13:06:41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62"/>
    <d v="2023-04-18T13:06:41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63"/>
    <d v="2023-04-18T13:06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102"/>
    <d v="2023-04-18T13:06:4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70"/>
    <d v="2023-04-18T13:06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72"/>
    <d v="2023-04-18T13:06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73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138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75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126"/>
    <d v="2023-04-18T13:06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127"/>
    <d v="2023-04-18T13:06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16"/>
    <d v="2023-04-18T13:06:41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19"/>
    <d v="2023-04-18T13:06:4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149"/>
    <d v="2023-04-18T13:06:4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82"/>
    <d v="2023-04-18T13:06:4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20"/>
    <d v="2023-04-18T13:06:41"/>
    <n v="54"/>
    <m/>
    <n v="54"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44"/>
    <d v="2023-04-18T13:06:41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0"/>
    <d v="2023-04-18T13:06:4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3"/>
    <d v="2023-04-18T13:06:4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6"/>
    <d v="2023-04-18T13:06:4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84"/>
    <d v="2023-04-18T13:06:4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85"/>
    <d v="2023-04-18T13:06:4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9"/>
    <d v="2023-04-18T13:06:41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10"/>
    <d v="2023-04-18T13:06:4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130"/>
    <d v="2023-04-18T13:07:0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31"/>
    <d v="2023-04-18T13:07:0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24"/>
    <d v="2023-04-18T13:07:02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51"/>
    <d v="2023-04-18T13:07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36"/>
    <d v="2023-04-18T13:07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54"/>
    <d v="2023-04-18T13:07:0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56"/>
    <d v="2023-04-18T13:07:02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58"/>
    <d v="2023-04-18T13:07:02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8"/>
    <x v="10"/>
    <x v="25"/>
    <x v="59"/>
    <d v="2023-04-18T13:07:0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0"/>
    <x v="8"/>
    <x v="143"/>
    <x v="9"/>
    <d v="2023-04-18T14:50:1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0"/>
    <x v="8"/>
    <x v="143"/>
    <x v="11"/>
    <d v="2023-04-18T14:50:16"/>
    <n v="4"/>
    <n v="1"/>
    <m/>
    <n v="1"/>
    <m/>
    <n v="1"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13"/>
    <d v="2023-04-18T14:50:34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127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16"/>
    <d v="2023-04-18T14:50:34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150"/>
    <d v="2023-04-18T14:50:3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149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82"/>
    <d v="2023-04-18T14:50:3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21"/>
    <d v="2023-04-18T14:50:3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23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56"/>
    <d v="2023-04-18T14:21:01"/>
    <n v="0"/>
    <m/>
    <m/>
    <n v="2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58"/>
    <d v="2023-04-18T14:21:01"/>
    <n v="0"/>
    <m/>
    <m/>
    <n v="2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59"/>
    <d v="2023-04-18T14:21:0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95"/>
    <d v="2023-04-18T14:21:0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31"/>
    <d v="2023-04-18T12:51:40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24"/>
    <d v="2023-04-18T12:51:40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4"/>
    <x v="7"/>
    <x v="108"/>
    <x v="26"/>
    <d v="2023-04-18T12:51:40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43"/>
    <d v="2023-04-18T12:53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44"/>
    <d v="2023-04-18T12:53:24"/>
    <n v="10"/>
    <m/>
    <n v="10"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6"/>
    <d v="2023-04-18T12:53:2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8"/>
    <d v="2023-04-18T12:53:2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9"/>
    <d v="2023-04-18T12:53:24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130"/>
    <d v="2023-04-18T12:54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31"/>
    <d v="2023-04-18T12:54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24"/>
    <d v="2023-04-18T12:54:2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26"/>
    <d v="2023-04-18T12:54:2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197"/>
    <d v="2023-04-18T12:54:2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38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92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55"/>
    <d v="2023-04-18T12:54:2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56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58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95"/>
    <d v="2023-04-18T12:54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140"/>
    <d v="2023-04-18T12:54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232"/>
    <d v="2023-04-18T12:54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40"/>
    <d v="2023-05-15T17:09:54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08"/>
    <d v="2023-05-15T17:09:5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41"/>
    <d v="2023-05-15T17:09:54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42"/>
    <d v="2023-05-15T17:09:5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3"/>
    <d v="2023-05-15T17:09:54"/>
    <n v="105"/>
    <n v="23"/>
    <n v="82"/>
    <m/>
    <n v="105"/>
    <n v="10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80"/>
    <d v="2023-05-15T17:09:54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6"/>
    <d v="2023-05-15T17:09:54"/>
    <n v="274"/>
    <n v="198"/>
    <n v="76"/>
    <m/>
    <n v="2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9"/>
    <d v="2023-05-15T17:09:54"/>
    <n v="52"/>
    <n v="4"/>
    <n v="48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53"/>
    <d v="2023-05-15T17:09:54"/>
    <n v="2"/>
    <n v="2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82"/>
    <d v="2023-05-15T17:09:5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20"/>
    <d v="2023-05-15T17:09:54"/>
    <n v="380"/>
    <n v="147"/>
    <n v="233"/>
    <m/>
    <n v="3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21"/>
    <d v="2023-05-15T17:09:54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83"/>
    <d v="2023-05-15T17:09:54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23"/>
    <d v="2023-05-15T17:09:5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44"/>
    <d v="2023-05-15T17:09:54"/>
    <n v="0"/>
    <m/>
    <m/>
    <n v="1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0"/>
    <d v="2023-05-15T17:09:5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3"/>
    <d v="2023-05-15T17:09:54"/>
    <n v="62"/>
    <n v="23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3"/>
    <d v="2023-04-18T15:10:16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5"/>
    <d v="2023-04-18T15:10:1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6"/>
    <d v="2023-04-18T15:10:16"/>
    <n v="271"/>
    <m/>
    <n v="271"/>
    <m/>
    <n v="2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9"/>
    <d v="2023-04-18T15:10:16"/>
    <n v="60"/>
    <m/>
    <n v="60"/>
    <m/>
    <n v="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0"/>
    <d v="2023-04-18T15:10:16"/>
    <n v="272"/>
    <m/>
    <n v="272"/>
    <m/>
    <n v="2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3"/>
    <d v="2023-04-18T15:10:1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43"/>
    <d v="2023-04-18T15:10:16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16"/>
    <d v="2023-04-18T14:44:4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82"/>
    <d v="2023-04-18T14:44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20"/>
    <d v="2023-04-18T14:44:45"/>
    <n v="45"/>
    <m/>
    <n v="45"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21"/>
    <d v="2023-04-18T14:44:4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44"/>
    <d v="2023-04-18T14:44:45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0"/>
    <d v="2023-04-18T14:44:4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3"/>
    <d v="2023-04-18T14:44:4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182"/>
    <d v="2023-04-18T14:44:4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84"/>
    <d v="2023-04-18T14:44:4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85"/>
    <d v="2023-04-18T14:44:4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6"/>
    <x v="3"/>
    <x v="33"/>
    <x v="9"/>
    <d v="2023-04-18T14:44:45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13"/>
    <d v="2023-04-18T14:45:05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78"/>
    <d v="2023-04-18T14:45:05"/>
    <n v="77"/>
    <m/>
    <n v="77"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14"/>
    <d v="2023-04-18T14:45:0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80"/>
    <d v="2023-04-18T14:45:0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127"/>
    <d v="2023-04-18T14:45:05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16"/>
    <d v="2023-04-18T14:45:05"/>
    <n v="148"/>
    <m/>
    <n v="148"/>
    <m/>
    <n v="1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179"/>
    <d v="2023-04-18T14:45:0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82"/>
    <d v="2023-04-18T14:45:05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20"/>
    <d v="2023-04-18T14:45:05"/>
    <n v="391"/>
    <m/>
    <n v="391"/>
    <m/>
    <n v="39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7"/>
    <x v="3"/>
    <x v="34"/>
    <x v="21"/>
    <d v="2023-04-18T14:45:05"/>
    <n v="86"/>
    <m/>
    <n v="86"/>
    <m/>
    <n v="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158"/>
    <d v="2023-04-18T14:34:09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16"/>
    <d v="2023-04-18T13:22:31"/>
    <n v="27"/>
    <m/>
    <n v="27"/>
    <m/>
    <n v="2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19"/>
    <d v="2023-04-18T13:22:31"/>
    <n v="6"/>
    <m/>
    <n v="6"/>
    <m/>
    <n v="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34"/>
    <d v="2023-04-18T13:30:39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35"/>
    <d v="2023-04-18T13:30:39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90"/>
    <d v="2023-04-18T13:30:3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91"/>
    <d v="2023-04-18T13:30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38"/>
    <d v="2023-04-18T13:30:3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52"/>
    <d v="2023-04-18T13:30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54"/>
    <d v="2023-04-18T13:30:39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131"/>
    <d v="2023-04-18T13:30:39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92"/>
    <d v="2023-04-18T13:30:39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55"/>
    <d v="2023-04-18T13:30:39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94"/>
    <d v="2023-04-18T13:30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58"/>
    <d v="2023-04-18T13:30:39"/>
    <n v="0"/>
    <m/>
    <m/>
    <n v="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59"/>
    <d v="2023-04-18T13:30:3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95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97"/>
    <d v="2023-04-18T13:30:3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98"/>
    <d v="2023-04-18T13:30:39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61"/>
    <d v="2023-04-18T13:30:39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6"/>
    <d v="2023-04-19T16:42:04"/>
    <n v="84"/>
    <n v="84"/>
    <m/>
    <m/>
    <n v="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9"/>
    <d v="2023-04-19T16:42:04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39"/>
    <d v="2023-04-18T13:39:15"/>
    <n v="28"/>
    <n v="2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07"/>
    <d v="2023-04-18T13:39:15"/>
    <n v="67"/>
    <n v="6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0"/>
    <d v="2023-04-18T13:39:15"/>
    <n v="27"/>
    <n v="2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25"/>
    <d v="2023-04-18T13:39:15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1"/>
    <d v="2023-04-18T13:39:15"/>
    <n v="40"/>
    <n v="4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2"/>
    <d v="2023-04-18T13:39:15"/>
    <n v="60"/>
    <n v="6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3"/>
    <d v="2023-06-22T13:22:13"/>
    <n v="68"/>
    <n v="68"/>
    <m/>
    <m/>
    <m/>
    <n v="6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79"/>
    <d v="2023-06-22T13:22:13"/>
    <n v="84"/>
    <n v="84"/>
    <m/>
    <m/>
    <n v="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80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27"/>
    <d v="2023-06-22T13:22:13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6"/>
    <d v="2023-06-22T13:22:13"/>
    <n v="49"/>
    <n v="49"/>
    <m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46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9"/>
    <d v="2023-06-22T13:22:13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53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49"/>
    <d v="2023-06-22T13:22:1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82"/>
    <d v="2023-06-22T13:22:13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20"/>
    <d v="2023-06-22T13:22:13"/>
    <n v="1665"/>
    <n v="1665"/>
    <m/>
    <m/>
    <n v="16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21"/>
    <d v="2023-06-22T13:22:13"/>
    <n v="97"/>
    <n v="97"/>
    <m/>
    <m/>
    <n v="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3"/>
    <d v="2023-06-22T13:22:13"/>
    <n v="197"/>
    <n v="197"/>
    <m/>
    <m/>
    <n v="1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5"/>
    <d v="2023-06-22T13:22:13"/>
    <n v="84"/>
    <n v="8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6"/>
    <d v="2023-06-22T13:22:13"/>
    <n v="68"/>
    <n v="6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84"/>
    <d v="2023-06-22T13:22:13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84"/>
    <d v="2023-06-22T13:22:13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9"/>
    <d v="2023-06-22T13:22:13"/>
    <n v="49"/>
    <n v="4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0"/>
    <d v="2023-06-22T13:22:13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47"/>
    <d v="2023-06-22T13:22:13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848"/>
    <x v="2"/>
    <x v="156"/>
    <x v="128"/>
    <d v="2023-06-22T13:22:13"/>
    <n v="206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13"/>
    <d v="2023-06-22T13:22:32"/>
    <n v="51"/>
    <n v="51"/>
    <m/>
    <m/>
    <n v="51"/>
    <n v="5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79"/>
    <d v="2023-06-22T13:22:32"/>
    <n v="132"/>
    <n v="132"/>
    <m/>
    <m/>
    <n v="1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80"/>
    <d v="2023-06-22T13:22:32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21"/>
    <d v="2023-04-20T17:11:3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43"/>
    <d v="2023-04-20T17:11:39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44"/>
    <d v="2023-04-20T17:11:39"/>
    <n v="148"/>
    <m/>
    <n v="148"/>
    <n v="1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0"/>
    <d v="2023-04-20T17:11:39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1"/>
    <d v="2023-04-20T17:11:3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2"/>
    <d v="2023-04-20T17:11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6"/>
    <d v="2023-04-20T17:11:39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8"/>
    <d v="2023-04-20T17:11:39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9"/>
    <d v="2023-04-20T17:11:39"/>
    <n v="74"/>
    <n v="0"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7"/>
    <x v="7"/>
    <x v="104"/>
    <x v="10"/>
    <d v="2023-04-20T17:11:39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31"/>
    <d v="2023-04-20T17:12:0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24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26"/>
    <d v="2023-04-20T17:12:0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197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38"/>
    <d v="2023-04-20T17:12:0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92"/>
    <d v="2023-04-20T17:12:0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55"/>
    <d v="2023-04-20T17:12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56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58"/>
    <d v="2023-04-20T17:12:0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95"/>
    <d v="2023-04-20T17:12:0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60"/>
    <d v="2023-04-20T17:12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61"/>
    <d v="2023-04-20T17:12:0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132"/>
    <d v="2023-04-20T17:12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102"/>
    <d v="2023-04-20T17:12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13"/>
    <d v="2023-04-20T17:12:03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79"/>
    <d v="2023-05-15T15:35:0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27"/>
    <d v="2023-05-15T15:35:0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6"/>
    <d v="2023-05-15T15:35:05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9"/>
    <d v="2023-05-15T15:35:05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53"/>
    <d v="2023-05-15T15:35:0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82"/>
    <d v="2023-05-15T15:35:0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20"/>
    <d v="2023-05-15T15:35:05"/>
    <n v="310"/>
    <m/>
    <n v="310"/>
    <m/>
    <n v="3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21"/>
    <d v="2023-05-15T15:35:05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83"/>
    <d v="2023-05-15T15:35:0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23"/>
    <d v="2023-05-15T15:35:0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43"/>
    <d v="2023-05-15T15:35:05"/>
    <n v="24"/>
    <m/>
    <n v="24"/>
    <m/>
    <n v="24"/>
    <n v="2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44"/>
    <d v="2023-05-15T15:35:05"/>
    <n v="192"/>
    <m/>
    <n v="1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0"/>
    <d v="2023-05-15T15:35:05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3"/>
    <d v="2023-05-15T15:35:05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11"/>
    <d v="2023-05-15T15:35:05"/>
    <n v="2"/>
    <m/>
    <n v="2"/>
    <m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16"/>
    <d v="2023-05-15T15:35:0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5"/>
    <d v="2023-05-15T15:35:05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6"/>
    <d v="2023-05-15T15:35:05"/>
    <n v="61"/>
    <n v="0"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84"/>
    <d v="2023-05-15T15:35:05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85"/>
    <d v="2023-05-15T15:35:05"/>
    <n v="7"/>
    <n v="4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8"/>
    <d v="2023-05-15T15:35:05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9"/>
    <d v="2023-05-15T15:35:05"/>
    <n v="53"/>
    <n v="0"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0"/>
    <d v="2023-05-15T15:35:05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2"/>
    <d v="2023-05-15T15:35:05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29"/>
    <d v="2023-05-15T15:35:05"/>
    <n v="5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2"/>
    <x v="5"/>
    <x v="52"/>
    <x v="144"/>
    <d v="2023-05-15T15:35:05"/>
    <n v="7"/>
    <n v="0"/>
    <n v="7"/>
    <n v="0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9"/>
    <d v="2023-05-15T15:35:2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30"/>
    <d v="2023-05-15T15:35:24"/>
    <n v="0"/>
    <m/>
    <m/>
    <n v="3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30"/>
    <d v="2023-05-15T15:35:24"/>
    <n v="0"/>
    <m/>
    <m/>
    <n v="3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31"/>
    <d v="2023-05-15T15:35:24"/>
    <n v="0"/>
    <m/>
    <m/>
    <n v="2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4"/>
    <d v="2023-05-15T15:35:24"/>
    <n v="0"/>
    <m/>
    <m/>
    <n v="2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32"/>
    <d v="2023-05-15T15:35:2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6"/>
    <d v="2023-05-15T15:35:24"/>
    <n v="0"/>
    <m/>
    <m/>
    <n v="6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34"/>
    <d v="2023-05-15T15:35:24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35"/>
    <d v="2023-05-15T15:35:24"/>
    <n v="0"/>
    <m/>
    <m/>
    <n v="5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91"/>
    <d v="2023-05-15T15:35:2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37"/>
    <d v="2023-05-15T15:35:24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38"/>
    <d v="2023-05-15T15:35:24"/>
    <n v="0"/>
    <m/>
    <m/>
    <n v="1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52"/>
    <d v="2023-05-15T15:35:24"/>
    <n v="0"/>
    <m/>
    <m/>
    <n v="1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54"/>
    <d v="2023-05-15T15:35:24"/>
    <n v="0"/>
    <m/>
    <m/>
    <n v="6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31"/>
    <d v="2023-05-15T15:35:24"/>
    <n v="0"/>
    <m/>
    <m/>
    <n v="6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92"/>
    <d v="2023-05-15T15:35:24"/>
    <n v="0"/>
    <m/>
    <m/>
    <n v="4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55"/>
    <d v="2023-05-15T15:35:24"/>
    <n v="0"/>
    <m/>
    <m/>
    <n v="7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94"/>
    <d v="2023-05-15T15:35:24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58"/>
    <d v="2023-05-15T15:35:24"/>
    <n v="0"/>
    <m/>
    <m/>
    <n v="6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59"/>
    <d v="2023-05-15T15:35:24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95"/>
    <d v="2023-05-15T15:35:24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7"/>
    <d v="2023-05-15T15:35:2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97"/>
    <d v="2023-05-15T15:35:24"/>
    <n v="0"/>
    <m/>
    <m/>
    <n v="4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35"/>
    <d v="2023-05-15T15:45:0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38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92"/>
    <d v="2023-05-15T15:45:0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55"/>
    <d v="2023-05-15T15:45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56"/>
    <d v="2023-05-15T15:45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58"/>
    <d v="2023-05-15T15:45:0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95"/>
    <d v="2023-05-15T15:45:0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60"/>
    <d v="2023-05-15T15:45:0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61"/>
    <d v="2023-05-15T15:45:0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62"/>
    <d v="2023-05-15T15:45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102"/>
    <d v="2023-05-15T15:45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13"/>
    <d v="2023-05-15T15:45:0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16"/>
    <d v="2023-05-15T15:45:0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82"/>
    <d v="2023-05-15T15:45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9"/>
    <x v="13"/>
    <x v="94"/>
    <x v="20"/>
    <d v="2023-05-15T15:45:06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07"/>
    <d v="2023-05-15T15:30:4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41"/>
    <d v="2023-05-15T15:30:4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11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06"/>
    <d v="2023-05-15T15:30:4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6"/>
    <d v="2023-05-15T15:30:42"/>
    <n v="493"/>
    <m/>
    <n v="493"/>
    <m/>
    <n v="4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46"/>
    <d v="2023-05-15T15:30:42"/>
    <n v="195"/>
    <m/>
    <n v="195"/>
    <m/>
    <n v="19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9"/>
    <d v="2023-05-15T15:30:42"/>
    <n v="340"/>
    <m/>
    <n v="340"/>
    <m/>
    <n v="3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9"/>
    <d v="2023-04-18T15:01:29"/>
    <n v="159"/>
    <n v="0"/>
    <n v="1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0"/>
    <d v="2023-04-18T15:01:29"/>
    <n v="77"/>
    <n v="0"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242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16"/>
    <d v="2023-04-18T16:06:59"/>
    <n v="361"/>
    <n v="332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82"/>
    <d v="2023-04-18T16:06:5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5"/>
    <d v="2023-04-18T16:06:59"/>
    <n v="33"/>
    <n v="3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6"/>
    <d v="2023-04-18T16:06:59"/>
    <n v="376"/>
    <n v="37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83"/>
    <d v="2023-04-18T16:06:5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25"/>
    <d v="2023-04-18T16:06:59"/>
    <n v="29"/>
    <n v="2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84"/>
    <d v="2023-04-18T16:06:59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84"/>
    <d v="2023-04-18T16:06:59"/>
    <n v="6"/>
    <n v="3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9"/>
    <d v="2023-04-18T16:06:59"/>
    <n v="50"/>
    <n v="5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0"/>
    <d v="2023-04-18T16:06:59"/>
    <n v="14"/>
    <n v="1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28"/>
    <d v="2023-04-18T16:06:59"/>
    <n v="124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0"/>
    <x v="5"/>
    <x v="48"/>
    <x v="129"/>
    <d v="2023-04-18T16:06:59"/>
    <n v="9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37"/>
    <x v="3"/>
    <x v="49"/>
    <x v="13"/>
    <d v="2023-04-18T16:07:2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37"/>
    <x v="3"/>
    <x v="49"/>
    <x v="80"/>
    <d v="2023-04-18T16:07:23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37"/>
    <x v="3"/>
    <x v="49"/>
    <x v="16"/>
    <d v="2023-04-18T16:07:23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37"/>
    <x v="3"/>
    <x v="49"/>
    <x v="20"/>
    <d v="2023-04-18T16:07:23"/>
    <n v="116"/>
    <n v="116"/>
    <m/>
    <m/>
    <n v="1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37"/>
    <x v="3"/>
    <x v="49"/>
    <x v="21"/>
    <d v="2023-04-18T16:07:23"/>
    <n v="35"/>
    <n v="35"/>
    <m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37"/>
    <x v="3"/>
    <x v="49"/>
    <x v="83"/>
    <d v="2023-04-18T16:07:2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37"/>
    <x v="3"/>
    <x v="49"/>
    <x v="6"/>
    <d v="2023-04-18T16:07:23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37"/>
    <x v="3"/>
    <x v="49"/>
    <x v="84"/>
    <d v="2023-04-18T16:07:23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37"/>
    <x v="3"/>
    <x v="49"/>
    <x v="184"/>
    <d v="2023-04-18T16:07:2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37"/>
    <x v="3"/>
    <x v="49"/>
    <x v="9"/>
    <d v="2023-04-18T16:07:23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07"/>
    <d v="2023-05-15T17:03:40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08"/>
    <d v="2023-05-15T17:03:40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9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30"/>
    <d v="2023-05-15T17:09:19"/>
    <n v="0"/>
    <m/>
    <m/>
    <n v="1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30"/>
    <d v="2023-05-15T17:09:19"/>
    <n v="0"/>
    <m/>
    <m/>
    <n v="1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31"/>
    <d v="2023-05-15T17:09:19"/>
    <n v="0"/>
    <m/>
    <m/>
    <n v="2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4"/>
    <d v="2023-05-15T17:09:19"/>
    <n v="0"/>
    <m/>
    <m/>
    <n v="3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32"/>
    <d v="2023-05-15T17:09:1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66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88"/>
    <d v="2023-05-15T17:09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34"/>
    <d v="2023-05-15T17:09:19"/>
    <n v="0"/>
    <m/>
    <m/>
    <n v="2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88"/>
    <d v="2023-05-15T17:09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35"/>
    <d v="2023-05-15T17:09:19"/>
    <n v="0"/>
    <m/>
    <m/>
    <n v="4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50"/>
    <d v="2023-05-15T17:09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90"/>
    <d v="2023-05-15T17:09:1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36"/>
    <d v="2023-05-15T17:09:19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91"/>
    <d v="2023-05-15T17:09:19"/>
    <n v="0"/>
    <m/>
    <m/>
    <n v="2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37"/>
    <d v="2023-05-15T17:09:19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38"/>
    <d v="2023-05-15T17:09:19"/>
    <n v="0"/>
    <m/>
    <m/>
    <n v="2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52"/>
    <d v="2023-05-15T17:09:19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53"/>
    <d v="2023-05-15T17:09:1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54"/>
    <d v="2023-05-15T17:09:19"/>
    <n v="0"/>
    <m/>
    <m/>
    <n v="4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31"/>
    <d v="2023-05-15T17:09:19"/>
    <n v="0"/>
    <m/>
    <m/>
    <n v="3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92"/>
    <d v="2023-05-15T17:09:19"/>
    <n v="0"/>
    <m/>
    <m/>
    <n v="3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91"/>
    <d v="2023-05-15T17:09:1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31"/>
    <d v="2023-04-20T14:53:5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24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127"/>
    <d v="2023-06-22T13:22:32"/>
    <n v="19"/>
    <n v="19"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16"/>
    <d v="2023-06-22T13:22:32"/>
    <n v="38"/>
    <n v="38"/>
    <m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19"/>
    <d v="2023-06-22T13:22:32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153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150"/>
    <d v="2023-06-22T13:22:3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82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20"/>
    <d v="2023-06-22T13:22:32"/>
    <n v="1586"/>
    <n v="1586"/>
    <m/>
    <m/>
    <n v="15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21"/>
    <d v="2023-06-22T13:22:32"/>
    <n v="77"/>
    <n v="77"/>
    <m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83"/>
    <d v="2023-06-22T13:22:3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23"/>
    <d v="2023-06-22T13:22:32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3"/>
    <d v="2023-06-22T13:22:32"/>
    <n v="40"/>
    <n v="40"/>
    <m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5"/>
    <d v="2023-06-22T13:22:32"/>
    <n v="132"/>
    <n v="13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6"/>
    <d v="2023-06-22T13:22:32"/>
    <n v="51"/>
    <n v="5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84"/>
    <d v="2023-06-22T13:22:32"/>
    <n v="21"/>
    <n v="2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184"/>
    <d v="2023-06-22T13:22:32"/>
    <n v="21"/>
    <n v="6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9"/>
    <d v="2023-06-22T13:22:32"/>
    <n v="38"/>
    <n v="3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10"/>
    <d v="2023-06-22T13:22:32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928"/>
    <x v="2"/>
    <x v="133"/>
    <x v="128"/>
    <d v="2023-06-22T13:22:32"/>
    <n v="189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13"/>
    <d v="2023-06-22T13:22:49"/>
    <n v="28"/>
    <n v="28"/>
    <m/>
    <m/>
    <n v="28"/>
    <n v="2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79"/>
    <d v="2023-06-22T13:22:49"/>
    <n v="18"/>
    <n v="18"/>
    <m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80"/>
    <d v="2023-06-22T13:22:4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127"/>
    <d v="2023-06-22T13:22:4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16"/>
    <d v="2023-06-22T13:22:49"/>
    <n v="25"/>
    <n v="25"/>
    <m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19"/>
    <d v="2023-06-22T13:22:49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0"/>
    <d v="2023-05-15T15:30:42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"/>
    <d v="2023-05-15T15:30:4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44"/>
    <d v="2023-05-15T16:13:11"/>
    <n v="25"/>
    <m/>
    <n v="25"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3"/>
    <d v="2023-05-15T16:13:11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6"/>
    <d v="2023-05-15T16:13:11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8"/>
    <d v="2023-05-15T16:13:1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9"/>
    <d v="2023-05-15T16:13:11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85"/>
    <x v="7"/>
    <x v="101"/>
    <x v="10"/>
    <d v="2023-05-15T16:13:1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"/>
    <d v="2023-05-15T15:30:4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3"/>
    <d v="2023-05-15T15:30:42"/>
    <n v="214"/>
    <m/>
    <n v="214"/>
    <m/>
    <n v="2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19"/>
    <d v="2023-05-15T15:30:42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22"/>
    <d v="2023-05-15T15:30:42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5"/>
    <d v="2023-05-15T15:30:42"/>
    <n v="102"/>
    <n v="0"/>
    <n v="1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6"/>
    <d v="2023-05-15T15:30:42"/>
    <n v="286"/>
    <n v="0"/>
    <n v="2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21"/>
    <d v="2023-04-18T13:11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44"/>
    <d v="2023-04-18T13:11:49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111"/>
    <d v="2023-04-18T13:11:49"/>
    <n v="1"/>
    <m/>
    <n v="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9"/>
    <d v="2023-04-18T13:11:4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12"/>
    <d v="2023-04-18T13:11:49"/>
    <n v="5"/>
    <n v="2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29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130"/>
    <d v="2023-04-18T13:12:0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31"/>
    <d v="2023-04-18T13:12:07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24"/>
    <d v="2023-04-18T13:12:07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32"/>
    <d v="2023-04-18T13:12:0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43"/>
    <d v="2023-04-18T14:50:34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3"/>
    <d v="2023-04-18T14:50:34"/>
    <n v="93"/>
    <m/>
    <n v="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6"/>
    <d v="2023-04-18T14:50:34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84"/>
    <d v="2023-04-18T14:50:3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85"/>
    <d v="2023-04-18T14:50:3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8"/>
    <d v="2023-04-18T14:50:34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9"/>
    <d v="2023-04-18T14:50:34"/>
    <n v="54"/>
    <n v="0"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1"/>
    <x v="9"/>
    <x v="40"/>
    <x v="12"/>
    <d v="2023-04-18T14:50:34"/>
    <n v="21"/>
    <n v="7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2"/>
    <x v="9"/>
    <x v="41"/>
    <x v="13"/>
    <d v="2023-04-18T14:50:5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2"/>
    <x v="9"/>
    <x v="41"/>
    <x v="16"/>
    <d v="2023-04-18T14:50:53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2"/>
    <x v="9"/>
    <x v="41"/>
    <x v="150"/>
    <d v="2023-04-18T14:50:5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2"/>
    <x v="9"/>
    <x v="41"/>
    <x v="149"/>
    <d v="2023-04-18T14:50:5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2"/>
    <x v="9"/>
    <x v="41"/>
    <x v="82"/>
    <d v="2023-04-18T14:50:5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2"/>
    <x v="9"/>
    <x v="41"/>
    <x v="23"/>
    <d v="2023-04-18T14:50:5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2"/>
    <x v="9"/>
    <x v="41"/>
    <x v="3"/>
    <d v="2023-04-18T14:50:53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2"/>
    <x v="9"/>
    <x v="41"/>
    <x v="6"/>
    <d v="2023-04-18T14:50:5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2"/>
    <x v="9"/>
    <x v="41"/>
    <x v="9"/>
    <d v="2023-04-18T14:50:53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2"/>
    <x v="9"/>
    <x v="41"/>
    <x v="12"/>
    <d v="2023-04-18T14:50:53"/>
    <n v="2"/>
    <n v="1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3"/>
    <x v="1"/>
    <x v="125"/>
    <x v="126"/>
    <d v="2023-04-18T14:51:1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3"/>
    <x v="1"/>
    <x v="125"/>
    <x v="127"/>
    <d v="2023-04-18T14:51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3"/>
    <x v="1"/>
    <x v="125"/>
    <x v="16"/>
    <d v="2023-04-18T14:51:1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3"/>
    <x v="1"/>
    <x v="125"/>
    <x v="20"/>
    <d v="2023-04-18T14:51:1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3"/>
    <x v="1"/>
    <x v="125"/>
    <x v="21"/>
    <d v="2023-04-18T14:51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3"/>
    <x v="1"/>
    <x v="125"/>
    <x v="6"/>
    <d v="2023-04-18T14:51:1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98"/>
    <d v="2023-05-15T15:35:24"/>
    <n v="0"/>
    <m/>
    <m/>
    <n v="6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61"/>
    <d v="2023-05-15T15:35:24"/>
    <n v="0"/>
    <m/>
    <m/>
    <n v="4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62"/>
    <d v="2023-05-15T15:35:24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64"/>
    <d v="2023-05-15T15:35:2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66"/>
    <d v="2023-05-15T15:35:2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32"/>
    <d v="2023-05-15T15:35:2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02"/>
    <d v="2023-05-15T15:35:24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71"/>
    <d v="2023-05-15T15:35:24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03"/>
    <d v="2023-05-15T15:35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04"/>
    <d v="2023-05-15T15:35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72"/>
    <d v="2023-05-15T15:35:24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75"/>
    <d v="2023-05-15T15:35:2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67"/>
    <d v="2023-05-15T15:35:2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73"/>
    <d v="2023-05-15T15:35:24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3"/>
    <d v="2023-05-15T15:35:24"/>
    <n v="110"/>
    <m/>
    <n v="110"/>
    <m/>
    <n v="1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5"/>
    <d v="2023-05-15T15:35:2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6"/>
    <d v="2023-05-15T15:35:24"/>
    <n v="229"/>
    <m/>
    <n v="229"/>
    <m/>
    <n v="2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9"/>
    <d v="2023-05-15T15:35:24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0"/>
    <d v="2023-05-15T15:35:24"/>
    <n v="188"/>
    <m/>
    <n v="188"/>
    <m/>
    <n v="1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3"/>
    <d v="2023-05-15T15:35:2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43"/>
    <d v="2023-05-15T15:35:24"/>
    <n v="161"/>
    <m/>
    <n v="161"/>
    <m/>
    <n v="1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44"/>
    <d v="2023-05-15T15:35:24"/>
    <n v="7474"/>
    <m/>
    <n v="74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6"/>
    <d v="2023-04-18T15:34:2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8"/>
    <d v="2023-04-18T15:34:21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9"/>
    <d v="2023-04-18T15:34:2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3"/>
    <d v="2023-04-18T13:39:15"/>
    <n v="18"/>
    <n v="1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21"/>
    <d v="2023-04-19T16:41:37"/>
    <n v="97"/>
    <n v="97"/>
    <m/>
    <m/>
    <n v="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4"/>
    <d v="2023-04-18T13:39:15"/>
    <n v="18"/>
    <n v="1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5"/>
    <d v="2023-04-18T13:39:15"/>
    <n v="41"/>
    <n v="4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6"/>
    <d v="2023-04-18T13:39:15"/>
    <n v="14"/>
    <n v="1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7"/>
    <d v="2023-04-18T13:39:15"/>
    <n v="18"/>
    <n v="1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99"/>
    <d v="2023-04-18T13:39:15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8"/>
    <d v="2023-04-18T13:39:15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9"/>
    <d v="2023-04-18T13:39:15"/>
    <n v="252"/>
    <n v="25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105"/>
    <x v="4"/>
    <x v="92"/>
    <x v="20"/>
    <d v="2023-04-18T13:40:25"/>
    <n v="215"/>
    <n v="215"/>
    <m/>
    <m/>
    <n v="2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105"/>
    <x v="4"/>
    <x v="92"/>
    <x v="21"/>
    <d v="2023-04-18T13:40:25"/>
    <n v="50"/>
    <n v="50"/>
    <m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105"/>
    <x v="4"/>
    <x v="92"/>
    <x v="83"/>
    <d v="2023-04-18T13:40:25"/>
    <n v="8"/>
    <n v="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105"/>
    <x v="4"/>
    <x v="92"/>
    <x v="3"/>
    <d v="2023-04-18T13:40:25"/>
    <n v="360"/>
    <n v="360"/>
    <m/>
    <m/>
    <n v="3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105"/>
    <x v="4"/>
    <x v="92"/>
    <x v="9"/>
    <d v="2023-04-18T13:40:25"/>
    <n v="22"/>
    <n v="2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105"/>
    <x v="4"/>
    <x v="92"/>
    <x v="10"/>
    <d v="2023-04-18T13:40:25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105"/>
    <x v="4"/>
    <x v="92"/>
    <x v="128"/>
    <d v="2023-04-18T13:40:25"/>
    <n v="976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29"/>
    <d v="2023-04-18T13:41:4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130"/>
    <d v="2023-04-18T13:41:40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30"/>
    <d v="2023-04-18T13:41:40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31"/>
    <d v="2023-04-18T13:41:40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24"/>
    <d v="2023-04-18T13:41:40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32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26"/>
    <d v="2023-04-18T13:41:40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35"/>
    <d v="2023-04-18T13:41:40"/>
    <n v="51"/>
    <m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90"/>
    <d v="2023-04-18T13:41:40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10"/>
    <d v="2023-05-15T17:03:40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3"/>
    <d v="2023-05-15T17:03:40"/>
    <n v="176"/>
    <n v="15"/>
    <n v="161"/>
    <n v="15"/>
    <n v="16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26"/>
    <d v="2023-05-15T17:03:40"/>
    <n v="161"/>
    <n v="0"/>
    <n v="161"/>
    <n v="0"/>
    <n v="12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0"/>
    <d v="2023-05-15T17:07:36"/>
    <n v="56"/>
    <m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"/>
    <d v="2023-05-15T17:07:36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2"/>
    <d v="2023-05-15T17:07:36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3"/>
    <d v="2023-05-15T17:07:36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16"/>
    <d v="2023-05-15T17:07:36"/>
    <n v="71"/>
    <n v="7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19"/>
    <d v="2023-05-15T17:07:36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5"/>
    <d v="2023-05-15T17:07:36"/>
    <n v="82"/>
    <n v="0"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6"/>
    <d v="2023-05-15T17:07:36"/>
    <n v="573"/>
    <n v="0"/>
    <n v="5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13"/>
    <d v="2023-04-18T16:08:19"/>
    <n v="23"/>
    <n v="23"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79"/>
    <d v="2023-04-18T16:08:19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16"/>
    <d v="2023-04-18T16:08:19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146"/>
    <d v="2023-04-18T16:08:1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19"/>
    <d v="2023-04-18T16:08:19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149"/>
    <d v="2023-04-18T16:08:1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82"/>
    <d v="2023-04-18T16:08:19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5"/>
    <d v="2023-05-15T17:03:4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20"/>
    <d v="2023-04-18T16:08:19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21"/>
    <d v="2023-04-18T16:08:19"/>
    <n v="89"/>
    <n v="89"/>
    <m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83"/>
    <d v="2023-04-18T16:08:1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3"/>
    <d v="2023-04-18T16:08:19"/>
    <n v="24"/>
    <n v="24"/>
    <m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5"/>
    <d v="2023-04-18T16:08:19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55"/>
    <d v="2023-04-18T13:55:36"/>
    <n v="0"/>
    <m/>
    <m/>
    <n v="1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56"/>
    <d v="2023-04-18T13:55:36"/>
    <n v="0"/>
    <m/>
    <m/>
    <n v="2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57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92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58"/>
    <d v="2023-04-18T13:55:36"/>
    <n v="0"/>
    <m/>
    <m/>
    <n v="2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59"/>
    <d v="2023-04-18T13:55:3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95"/>
    <d v="2023-04-18T13:55:36"/>
    <n v="0"/>
    <m/>
    <m/>
    <n v="1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96"/>
    <d v="2023-04-18T13:55:3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28"/>
    <d v="2023-04-18T13:55:3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60"/>
    <d v="2023-04-18T13:55:36"/>
    <n v="0"/>
    <m/>
    <m/>
    <n v="2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97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98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61"/>
    <d v="2023-04-18T13:55:36"/>
    <n v="0"/>
    <m/>
    <m/>
    <n v="1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62"/>
    <d v="2023-04-18T13:55:36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63"/>
    <d v="2023-04-18T13:55:3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64"/>
    <d v="2023-04-18T13:55:3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65"/>
    <d v="2023-04-18T13:55:36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0"/>
    <x v="13"/>
    <x v="147"/>
    <x v="144"/>
    <d v="2023-04-18T14:02:05"/>
    <n v="35"/>
    <n v="5"/>
    <n v="28"/>
    <n v="2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08"/>
    <d v="2023-04-18T14:03:32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200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75"/>
    <d v="2023-04-18T14:03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10"/>
    <d v="2023-04-18T14:03:3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3"/>
    <d v="2023-04-18T14:03:32"/>
    <n v="54"/>
    <m/>
    <n v="54"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26"/>
    <d v="2023-04-18T14:03:32"/>
    <n v="126"/>
    <m/>
    <n v="126"/>
    <m/>
    <n v="1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78"/>
    <d v="2023-04-18T14:03:32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10"/>
    <d v="2023-04-18T15:34:2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9"/>
    <x v="8"/>
    <x v="135"/>
    <x v="11"/>
    <d v="2023-04-18T15:34:21"/>
    <n v="14"/>
    <m/>
    <m/>
    <m/>
    <m/>
    <n v="7"/>
    <n v="7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16"/>
    <d v="2023-04-18T15:34:43"/>
    <n v="16"/>
    <m/>
    <n v="16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18"/>
    <d v="2023-04-18T15:34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153"/>
    <d v="2023-04-18T15:34:43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82"/>
    <d v="2023-04-18T15:34:43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20"/>
    <d v="2023-04-18T15:34:43"/>
    <n v="91"/>
    <m/>
    <n v="91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21"/>
    <d v="2023-04-18T15:34:43"/>
    <n v="8"/>
    <m/>
    <n v="8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43"/>
    <d v="2023-04-18T15:34:43"/>
    <n v="9"/>
    <m/>
    <n v="9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44"/>
    <d v="2023-04-18T15:34:4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8"/>
    <d v="2023-04-18T15:34:43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9"/>
    <d v="2023-04-18T15:34:43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47"/>
    <d v="2023-04-18T15:34:4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11"/>
    <d v="2023-04-18T15:34:43"/>
    <n v="3"/>
    <n v="1"/>
    <m/>
    <m/>
    <m/>
    <m/>
    <n v="2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13"/>
    <d v="2023-04-18T15:37:4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78"/>
    <d v="2023-04-18T15:37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80"/>
    <d v="2023-04-18T15:37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16"/>
    <d v="2023-04-18T15:37:49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19"/>
    <d v="2023-04-18T15:37:4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20"/>
    <d v="2023-04-18T15:37:49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43"/>
    <d v="2023-04-18T15:37:49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44"/>
    <d v="2023-04-18T15:37:49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0"/>
    <d v="2023-04-19T16:56:16"/>
    <n v="67"/>
    <n v="0"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58"/>
    <d v="2023-04-19T16:56:16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3"/>
    <x v="1"/>
    <x v="125"/>
    <x v="84"/>
    <d v="2023-04-18T14:51:1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16"/>
    <d v="2023-04-18T14:56:33"/>
    <n v="29"/>
    <n v="29"/>
    <n v="0"/>
    <n v="0"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146"/>
    <d v="2023-04-18T14:56:33"/>
    <n v="1"/>
    <n v="1"/>
    <n v="0"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150"/>
    <d v="2023-04-18T14:56:33"/>
    <n v="1"/>
    <n v="1"/>
    <n v="0"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20"/>
    <d v="2023-04-18T14:56:33"/>
    <n v="250"/>
    <n v="250"/>
    <n v="0"/>
    <n v="0"/>
    <n v="2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21"/>
    <d v="2023-04-18T14:56:33"/>
    <n v="20"/>
    <n v="20"/>
    <n v="0"/>
    <n v="0"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83"/>
    <d v="2023-04-18T14:56:33"/>
    <n v="3"/>
    <n v="3"/>
    <n v="0"/>
    <n v="0"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23"/>
    <d v="2023-04-18T14:56:33"/>
    <n v="2"/>
    <n v="2"/>
    <n v="0"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6"/>
    <d v="2023-04-18T14:56:33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84"/>
    <d v="2023-04-18T14:56:33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184"/>
    <d v="2023-04-18T14:56:3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9"/>
    <d v="2023-04-18T14:56:33"/>
    <n v="29"/>
    <n v="2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1"/>
    <x v="4"/>
    <x v="87"/>
    <x v="147"/>
    <d v="2023-04-18T14:56:33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13"/>
    <d v="2023-04-18T14:56:50"/>
    <n v="17"/>
    <n v="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2"/>
    <x v="4"/>
    <x v="88"/>
    <x v="16"/>
    <d v="2023-04-18T14:56:50"/>
    <n v="49"/>
    <n v="49"/>
    <m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9"/>
    <d v="2023-04-18T15:10:1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30"/>
    <d v="2023-04-18T15:10:16"/>
    <n v="0"/>
    <m/>
    <m/>
    <n v="3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30"/>
    <d v="2023-04-18T15:10:16"/>
    <n v="0"/>
    <m/>
    <m/>
    <n v="3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31"/>
    <d v="2023-04-18T15:10:16"/>
    <n v="0"/>
    <m/>
    <m/>
    <n v="2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92"/>
    <d v="2023-05-24T15:33:4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58"/>
    <d v="2023-05-24T15:33:47"/>
    <n v="0"/>
    <m/>
    <m/>
    <n v="4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59"/>
    <d v="2023-05-24T15:33:4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4"/>
    <d v="2023-04-18T15:10:16"/>
    <n v="0"/>
    <m/>
    <m/>
    <n v="3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32"/>
    <d v="2023-04-18T15:10:1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153"/>
    <d v="2023-06-22T13:22:4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150"/>
    <d v="2023-06-22T13:22:4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82"/>
    <d v="2023-06-22T13:22:4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20"/>
    <d v="2023-06-22T13:22:49"/>
    <n v="875"/>
    <n v="875"/>
    <m/>
    <m/>
    <n v="8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21"/>
    <d v="2023-06-22T13:22:49"/>
    <n v="29"/>
    <n v="29"/>
    <m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3"/>
    <d v="2023-06-22T13:22:49"/>
    <n v="150"/>
    <n v="150"/>
    <m/>
    <m/>
    <n v="1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5"/>
    <d v="2023-06-22T13:22:49"/>
    <n v="18"/>
    <n v="1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6"/>
    <d v="2023-06-22T13:22:49"/>
    <n v="28"/>
    <n v="2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84"/>
    <d v="2023-06-22T13:22:4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184"/>
    <d v="2023-06-22T13:22:49"/>
    <n v="2"/>
    <n v="1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9"/>
    <d v="2023-06-22T13:22:49"/>
    <n v="25"/>
    <n v="2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10"/>
    <d v="2023-06-22T13:22:49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7"/>
    <x v="2"/>
    <x v="157"/>
    <x v="128"/>
    <d v="2023-06-22T13:22:49"/>
    <n v="110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30"/>
    <d v="2023-06-22T13:23:0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30"/>
    <d v="2023-06-22T13:23:0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31"/>
    <d v="2023-06-22T13:23:08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24"/>
    <d v="2023-06-22T13:23:08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32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34"/>
    <d v="2023-06-22T13:23:08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35"/>
    <d v="2023-06-22T13:23:08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50"/>
    <d v="2023-06-22T13:23:0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90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36"/>
    <d v="2023-06-22T13:23:0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38"/>
    <d v="2023-06-22T13:23:08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52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92"/>
    <d v="2023-05-15T17:04:4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44"/>
    <d v="2023-04-18T15:10:16"/>
    <n v="8972"/>
    <m/>
    <n v="89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0"/>
    <d v="2023-04-18T15:10:16"/>
    <n v="182"/>
    <m/>
    <n v="1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"/>
    <d v="2023-04-18T15:10:16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"/>
    <d v="2023-04-18T15:10:16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3"/>
    <d v="2023-04-18T15:10:16"/>
    <n v="69"/>
    <m/>
    <n v="69"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17"/>
    <d v="2023-04-18T15:10:1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13"/>
    <d v="2023-04-18T15:10:16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14"/>
    <d v="2023-04-18T15:10:16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15"/>
    <d v="2023-04-18T15:10:1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16"/>
    <d v="2023-04-18T15:10:1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6"/>
    <d v="2023-04-18T15:10:16"/>
    <n v="113"/>
    <n v="0"/>
    <n v="1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7"/>
    <d v="2023-04-18T15:10:1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8"/>
    <d v="2023-04-18T15:10:16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9"/>
    <d v="2023-04-18T15:10:16"/>
    <n v="271"/>
    <n v="0"/>
    <n v="2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0"/>
    <d v="2023-04-18T15:10:16"/>
    <n v="60"/>
    <n v="0"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2"/>
    <d v="2023-04-18T15:10:16"/>
    <n v="50"/>
    <n v="18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29"/>
    <d v="2023-04-18T15:10:16"/>
    <n v="2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144"/>
    <d v="2023-04-18T15:10:16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34"/>
    <d v="2023-05-24T16:22:42"/>
    <n v="72"/>
    <m/>
    <n v="72"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83"/>
    <d v="2023-04-18T15:09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22"/>
    <d v="2023-04-18T15:09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23"/>
    <d v="2023-04-18T15:09:4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43"/>
    <d v="2023-04-18T15:09:43"/>
    <n v="48"/>
    <m/>
    <n v="48"/>
    <m/>
    <n v="48"/>
    <n v="4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6"/>
    <d v="2023-04-18T16:08:19"/>
    <n v="23"/>
    <n v="2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9"/>
    <d v="2023-04-18T16:08:19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10"/>
    <d v="2023-04-18T16:08:19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147"/>
    <d v="2023-04-18T16:08:1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848"/>
    <x v="2"/>
    <x v="156"/>
    <x v="128"/>
    <d v="2023-04-18T16:08:19"/>
    <n v="206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13"/>
    <d v="2023-04-18T16:08:39"/>
    <n v="52"/>
    <n v="52"/>
    <m/>
    <m/>
    <n v="52"/>
    <n v="5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79"/>
    <d v="2023-04-18T16:08:39"/>
    <n v="29"/>
    <n v="29"/>
    <m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80"/>
    <d v="2023-04-18T16:08:39"/>
    <n v="16"/>
    <n v="16"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127"/>
    <d v="2023-04-18T16:08:39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16"/>
    <d v="2023-04-18T16:08:39"/>
    <n v="54"/>
    <n v="54"/>
    <m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19"/>
    <d v="2023-04-18T16:08:39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153"/>
    <d v="2023-04-18T16:08:3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150"/>
    <d v="2023-04-18T16:08:3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82"/>
    <d v="2023-04-18T16:08:3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20"/>
    <d v="2023-04-18T16:08:39"/>
    <n v="1537"/>
    <n v="1537"/>
    <m/>
    <m/>
    <n v="15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21"/>
    <d v="2023-04-18T16:08:39"/>
    <n v="83"/>
    <n v="83"/>
    <m/>
    <m/>
    <n v="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83"/>
    <d v="2023-04-18T16:08:3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3"/>
    <d v="2023-04-18T16:08:39"/>
    <n v="53"/>
    <n v="53"/>
    <m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5"/>
    <d v="2023-04-18T16:08:39"/>
    <n v="29"/>
    <n v="2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6"/>
    <d v="2023-04-18T16:08:39"/>
    <n v="52"/>
    <n v="5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84"/>
    <d v="2023-04-18T16:08:39"/>
    <n v="18"/>
    <n v="1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184"/>
    <d v="2023-04-18T16:08:39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9"/>
    <d v="2023-04-18T16:08:39"/>
    <n v="54"/>
    <n v="5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10"/>
    <d v="2023-04-18T16:08:39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125"/>
    <d v="2023-04-18T15:28:0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84"/>
    <d v="2023-04-18T15:28:0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85"/>
    <d v="2023-04-18T15:28:0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0"/>
    <x v="12"/>
    <x v="74"/>
    <x v="9"/>
    <d v="2023-04-18T15:28:06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16"/>
    <d v="2023-04-18T15:28:26"/>
    <n v="9"/>
    <m/>
    <n v="9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18"/>
    <d v="2023-04-18T15:28:26"/>
    <n v="7"/>
    <m/>
    <n v="7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20"/>
    <d v="2023-04-18T15:28:26"/>
    <n v="31"/>
    <m/>
    <n v="3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21"/>
    <d v="2023-04-18T15:28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1"/>
    <x v="8"/>
    <x v="21"/>
    <x v="43"/>
    <d v="2023-04-18T15:28:26"/>
    <n v="13"/>
    <m/>
    <n v="1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32"/>
    <d v="2023-05-15T15:33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34"/>
    <d v="2023-05-15T15:33:31"/>
    <n v="0"/>
    <m/>
    <m/>
    <n v="1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35"/>
    <d v="2023-05-15T15:33:31"/>
    <n v="0"/>
    <m/>
    <m/>
    <n v="2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38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54"/>
    <d v="2023-05-15T15:33:3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92"/>
    <d v="2023-05-15T15:33:31"/>
    <n v="0"/>
    <m/>
    <m/>
    <n v="1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55"/>
    <d v="2023-05-15T15:33:31"/>
    <n v="0"/>
    <m/>
    <m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56"/>
    <d v="2023-05-15T15:33:31"/>
    <n v="0"/>
    <m/>
    <m/>
    <n v="2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58"/>
    <d v="2023-05-15T15:33:31"/>
    <n v="0"/>
    <m/>
    <m/>
    <n v="2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59"/>
    <d v="2023-05-15T15:33:31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95"/>
    <d v="2023-05-15T15:33:31"/>
    <n v="0"/>
    <m/>
    <m/>
    <n v="1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27"/>
    <d v="2023-05-15T15:33:31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28"/>
    <d v="2023-05-15T15:33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60"/>
    <d v="2023-05-15T15:33:31"/>
    <n v="0"/>
    <m/>
    <m/>
    <n v="1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8"/>
    <x v="12"/>
    <x v="73"/>
    <x v="98"/>
    <d v="2023-05-15T15:33:3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131"/>
    <d v="2023-04-20T10:12:55"/>
    <n v="0"/>
    <m/>
    <m/>
    <n v="5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16"/>
    <d v="2023-04-20T17:12:03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19"/>
    <d v="2023-04-20T17:12:0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20"/>
    <d v="2023-04-20T17:12:0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43"/>
    <d v="2023-04-20T17:12:0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44"/>
    <d v="2023-04-20T17:12:03"/>
    <n v="12"/>
    <m/>
    <n v="12"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6"/>
    <d v="2023-04-20T17:12:03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8"/>
    <d v="2023-04-20T17:12:0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9"/>
    <d v="2023-04-20T17:12:03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6"/>
    <x v="7"/>
    <x v="105"/>
    <x v="10"/>
    <d v="2023-04-20T17:12:0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130"/>
    <d v="2023-04-20T17:12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31"/>
    <d v="2023-04-20T17:12:3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24"/>
    <d v="2023-04-20T17:12:3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26"/>
    <d v="2023-04-20T17:12:3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197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92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55"/>
    <d v="2023-04-20T17:12:3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56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58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95"/>
    <d v="2023-04-20T17:12:3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61"/>
    <d v="2023-04-20T17:12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140"/>
    <d v="2023-04-20T17:12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232"/>
    <d v="2023-04-20T17:12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13"/>
    <d v="2023-04-20T17:12:3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78"/>
    <d v="2023-04-20T17:12:3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7"/>
    <x v="0"/>
    <x v="67"/>
    <x v="10"/>
    <d v="2023-04-19T17:32:1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47"/>
    <d v="2023-04-19T16:56:16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1"/>
    <d v="2023-04-19T16:56:16"/>
    <n v="23"/>
    <n v="18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2"/>
    <d v="2023-04-19T16:56:16"/>
    <n v="17"/>
    <n v="1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90"/>
    <d v="2023-04-19T17:01:0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91"/>
    <d v="2023-04-19T17:01:0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38"/>
    <d v="2023-04-19T17:01:09"/>
    <n v="0"/>
    <m/>
    <m/>
    <n v="2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52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130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31"/>
    <d v="2023-04-18T15:39:02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152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24"/>
    <d v="2023-04-18T15:39:02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58"/>
    <d v="2023-04-19T17:01:09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47"/>
    <d v="2023-04-19T17:01:0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2"/>
    <d v="2023-04-19T17:01:09"/>
    <n v="59"/>
    <n v="6"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94"/>
    <d v="2023-04-19T17:06:46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57"/>
    <d v="2023-04-19T17:06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92"/>
    <d v="2023-04-19T17:06:4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6"/>
    <d v="2023-05-15T17:03:40"/>
    <n v="285"/>
    <n v="19"/>
    <n v="266"/>
    <n v="19"/>
    <n v="26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50"/>
    <d v="2023-05-15T17:03:40"/>
    <n v="5"/>
    <n v="0"/>
    <n v="5"/>
    <n v="5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79"/>
    <d v="2023-05-15T17:03:4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58"/>
    <d v="2023-04-19T17:06:46"/>
    <n v="0"/>
    <m/>
    <m/>
    <n v="5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59"/>
    <d v="2023-04-19T17:06:46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95"/>
    <d v="2023-04-19T17:06:46"/>
    <n v="0"/>
    <m/>
    <m/>
    <n v="2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8"/>
    <d v="2023-04-19T17:06:4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79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4"/>
    <d v="2023-04-18T14:03:3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27"/>
    <d v="2023-04-18T14:03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6"/>
    <d v="2023-04-18T14:03:32"/>
    <n v="87"/>
    <m/>
    <n v="87"/>
    <m/>
    <n v="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9"/>
    <d v="2023-04-18T14:03:32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53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82"/>
    <d v="2023-04-18T14:03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20"/>
    <d v="2023-04-18T14:03:32"/>
    <n v="469"/>
    <m/>
    <n v="469"/>
    <m/>
    <n v="4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21"/>
    <d v="2023-04-18T14:03:32"/>
    <n v="99"/>
    <m/>
    <n v="99"/>
    <m/>
    <n v="9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23"/>
    <d v="2023-04-18T14:03:3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44"/>
    <d v="2023-04-18T14:03:32"/>
    <n v="232"/>
    <m/>
    <n v="2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0"/>
    <d v="2023-04-18T14:03:32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3"/>
    <d v="2023-04-18T14:03:32"/>
    <n v="66"/>
    <m/>
    <n v="66"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11"/>
    <d v="2023-04-18T14:03:32"/>
    <n v="3"/>
    <m/>
    <n v="3"/>
    <m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16"/>
    <d v="2023-04-18T14:03:3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202"/>
    <d v="2023-04-18T14:03:3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82"/>
    <d v="2023-04-18T14:03:3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5"/>
    <d v="2023-04-18T14:03:3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24"/>
    <d v="2023-04-18T14:03:32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6"/>
    <d v="2023-04-18T14:03:32"/>
    <n v="196"/>
    <n v="0"/>
    <n v="19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25"/>
    <d v="2023-04-18T14:03:32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84"/>
    <d v="2023-04-18T14:03:3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85"/>
    <d v="2023-04-18T14:03:3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51"/>
    <d v="2023-04-18T15:01:29"/>
    <n v="32"/>
    <m/>
    <n v="19"/>
    <n v="8"/>
    <n v="4"/>
    <m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37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75"/>
    <d v="2023-04-18T13:48:0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3"/>
    <d v="2023-04-18T13:48:01"/>
    <n v="107"/>
    <n v="107"/>
    <m/>
    <m/>
    <n v="1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26"/>
    <d v="2023-04-18T13:48:01"/>
    <n v="259"/>
    <n v="259"/>
    <m/>
    <m/>
    <n v="2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78"/>
    <d v="2023-04-18T13:48:01"/>
    <n v="515"/>
    <n v="515"/>
    <m/>
    <m/>
    <n v="5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4"/>
    <d v="2023-04-18T13:48:01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78"/>
    <d v="2023-04-18T13:48:01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80"/>
    <d v="2023-04-18T13:48:01"/>
    <n v="18"/>
    <n v="18"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27"/>
    <d v="2023-04-18T13:48:01"/>
    <n v="9"/>
    <n v="9"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"/>
    <d v="2023-04-18T13:48:01"/>
    <n v="75"/>
    <n v="75"/>
    <m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46"/>
    <d v="2023-04-18T13:48:01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9"/>
    <d v="2023-04-18T13:48:01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53"/>
    <d v="2023-04-18T13:48:0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80"/>
    <d v="2023-04-18T13:48:0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82"/>
    <d v="2023-04-18T13:48:01"/>
    <n v="18"/>
    <n v="18"/>
    <m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20"/>
    <d v="2023-04-18T13:48:01"/>
    <n v="664"/>
    <n v="664"/>
    <m/>
    <m/>
    <n v="6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21"/>
    <d v="2023-04-18T13:48:01"/>
    <n v="314"/>
    <n v="314"/>
    <m/>
    <m/>
    <n v="3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83"/>
    <d v="2023-04-18T13:48:01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59"/>
    <d v="2023-04-18T13:54:08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95"/>
    <d v="2023-04-18T13:54:0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60"/>
    <d v="2023-04-18T13:54:0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97"/>
    <d v="2023-04-18T13:54:08"/>
    <n v="0"/>
    <m/>
    <m/>
    <n v="1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61"/>
    <d v="2023-04-18T13:54:08"/>
    <n v="0"/>
    <m/>
    <m/>
    <n v="2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62"/>
    <d v="2023-04-18T13:54:08"/>
    <n v="0"/>
    <m/>
    <m/>
    <n v="1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54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31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92"/>
    <d v="2023-06-22T13:23:08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55"/>
    <d v="2023-06-22T13:23:08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56"/>
    <d v="2023-06-22T13:23:08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94"/>
    <d v="2023-06-22T13:23:0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92"/>
    <d v="2023-06-22T13:23:0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58"/>
    <d v="2023-06-22T13:23:08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59"/>
    <d v="2023-06-22T13:23:0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95"/>
    <d v="2023-06-22T13:23:08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28"/>
    <d v="2023-06-22T13:23:0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60"/>
    <d v="2023-06-22T13:23:0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97"/>
    <d v="2023-06-22T13:23:08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98"/>
    <d v="2023-06-22T13:23:08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61"/>
    <d v="2023-06-22T13:23:08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62"/>
    <d v="2023-06-22T13:23:08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00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63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64"/>
    <d v="2023-06-22T13:23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02"/>
    <d v="2023-06-22T13:23:0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71"/>
    <d v="2023-06-22T13:23:0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41"/>
    <d v="2023-06-22T13:23:0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3"/>
    <d v="2023-06-22T13:23:08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35"/>
    <d v="2023-06-22T13:23:0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6"/>
    <d v="2023-06-22T13:23:08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55"/>
    <d v="2023-04-18T13:54:0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32"/>
    <d v="2023-04-18T13:54:0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02"/>
    <d v="2023-04-18T13:54:08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71"/>
    <d v="2023-04-18T13:54:08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03"/>
    <d v="2023-04-18T13:54:0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04"/>
    <d v="2023-04-18T13:54:0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75"/>
    <d v="2023-04-18T13:54:0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67"/>
    <d v="2023-04-18T13:54:0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73"/>
    <d v="2023-04-18T13:54:08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3"/>
    <d v="2023-04-18T13:54:08"/>
    <n v="122"/>
    <m/>
    <n v="122"/>
    <m/>
    <n v="1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6"/>
    <d v="2023-04-18T13:54:08"/>
    <n v="114"/>
    <m/>
    <n v="114"/>
    <m/>
    <n v="1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42"/>
    <d v="2023-04-18T13:55:3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32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68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02"/>
    <d v="2023-04-18T13:55:36"/>
    <n v="0"/>
    <m/>
    <m/>
    <n v="1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70"/>
    <d v="2023-04-18T13:55:36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273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72"/>
    <d v="2023-04-18T13:55:3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73"/>
    <d v="2023-04-18T13:55:3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238"/>
    <d v="2023-04-18T13:55:3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75"/>
    <d v="2023-04-18T13:55:3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06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3"/>
    <d v="2023-04-18T13:55:36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79"/>
    <d v="2023-04-18T13:55:3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80"/>
    <d v="2023-04-18T13:55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27"/>
    <d v="2023-04-18T13:55:3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6"/>
    <d v="2023-04-18T13:55:36"/>
    <n v="161"/>
    <m/>
    <n v="161"/>
    <m/>
    <n v="1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9"/>
    <d v="2023-04-18T13:55:36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30"/>
    <d v="2023-04-18T14:04:33"/>
    <n v="0"/>
    <m/>
    <m/>
    <n v="2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31"/>
    <d v="2023-04-18T14:04:33"/>
    <n v="0"/>
    <m/>
    <m/>
    <n v="2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4"/>
    <d v="2023-04-18T14:04:33"/>
    <n v="0"/>
    <m/>
    <m/>
    <n v="3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32"/>
    <d v="2023-04-18T14:04:3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6"/>
    <d v="2023-04-18T14:04:33"/>
    <n v="0"/>
    <m/>
    <m/>
    <n v="6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34"/>
    <d v="2023-04-18T14:04:33"/>
    <n v="0"/>
    <m/>
    <m/>
    <n v="1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35"/>
    <d v="2023-04-18T14:04:33"/>
    <n v="0"/>
    <m/>
    <m/>
    <n v="5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91"/>
    <d v="2023-04-18T14:04:33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37"/>
    <d v="2023-04-18T14:04:3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38"/>
    <d v="2023-04-18T14:04:33"/>
    <n v="0"/>
    <m/>
    <m/>
    <n v="1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52"/>
    <d v="2023-04-18T14:04:33"/>
    <n v="0"/>
    <m/>
    <m/>
    <n v="1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54"/>
    <d v="2023-04-18T14:04:33"/>
    <n v="0"/>
    <m/>
    <m/>
    <n v="6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31"/>
    <d v="2023-04-18T14:04:33"/>
    <n v="0"/>
    <m/>
    <m/>
    <n v="6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92"/>
    <d v="2023-04-18T14:04:33"/>
    <n v="0"/>
    <m/>
    <m/>
    <n v="5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55"/>
    <d v="2023-04-18T14:04:33"/>
    <n v="0"/>
    <m/>
    <m/>
    <n v="10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94"/>
    <d v="2023-04-18T14:04:33"/>
    <n v="0"/>
    <m/>
    <m/>
    <n v="1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58"/>
    <d v="2023-04-18T14:04:33"/>
    <n v="0"/>
    <m/>
    <m/>
    <n v="6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218"/>
    <d v="2023-04-18T14:19:35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67"/>
    <d v="2023-04-18T14:19:35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73"/>
    <d v="2023-04-18T14:19:35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77"/>
    <d v="2023-04-18T14:19:35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3"/>
    <d v="2023-04-18T14:19:35"/>
    <n v="133"/>
    <m/>
    <n v="133"/>
    <m/>
    <n v="1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92"/>
    <d v="2023-04-20T10:12:55"/>
    <n v="0"/>
    <m/>
    <m/>
    <n v="5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55"/>
    <d v="2023-04-20T10:12:55"/>
    <n v="0"/>
    <m/>
    <m/>
    <n v="4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56"/>
    <d v="2023-04-20T10:12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94"/>
    <d v="2023-04-20T10:12:55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58"/>
    <d v="2023-04-20T10:12:55"/>
    <n v="0"/>
    <m/>
    <m/>
    <n v="6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59"/>
    <d v="2023-04-20T10:12:55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95"/>
    <d v="2023-04-20T10:12:55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84"/>
    <d v="2023-04-19T16:45:06"/>
    <n v="22"/>
    <n v="2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184"/>
    <d v="2023-04-19T16:45:06"/>
    <n v="22"/>
    <n v="2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9"/>
    <d v="2023-04-19T16:45:06"/>
    <n v="67"/>
    <n v="6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10"/>
    <d v="2023-04-19T16:45:06"/>
    <n v="11"/>
    <n v="1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128"/>
    <d v="2023-04-19T16:45:06"/>
    <n v="206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9"/>
    <d v="2023-04-19T16:55:3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30"/>
    <d v="2023-04-19T16:55:35"/>
    <n v="0"/>
    <m/>
    <m/>
    <n v="2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30"/>
    <d v="2023-04-19T16:55:35"/>
    <n v="0"/>
    <m/>
    <m/>
    <n v="2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31"/>
    <d v="2023-04-19T16:55:35"/>
    <n v="0"/>
    <m/>
    <m/>
    <n v="2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20"/>
    <d v="2023-04-20T10:52:30"/>
    <n v="119"/>
    <n v="119"/>
    <m/>
    <m/>
    <n v="1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22"/>
    <d v="2023-04-20T10:52:30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3"/>
    <d v="2023-04-20T10:52:30"/>
    <n v="91"/>
    <n v="91"/>
    <m/>
    <m/>
    <n v="9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6"/>
    <d v="2023-04-20T10:52:30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84"/>
    <d v="2023-04-20T10:52:30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184"/>
    <d v="2023-04-20T10:52:3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9"/>
    <d v="2023-04-20T10:52:30"/>
    <n v="77"/>
    <n v="7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147"/>
    <d v="2023-04-20T10:52:30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128"/>
    <d v="2023-04-20T10:52:30"/>
    <n v="92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129"/>
    <d v="2023-04-20T10:52:30"/>
    <n v="1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144"/>
    <d v="2023-04-20T10:52:30"/>
    <n v="19"/>
    <n v="1"/>
    <n v="18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1"/>
    <x v="0"/>
    <x v="70"/>
    <x v="126"/>
    <d v="2023-04-20T10:52:5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1"/>
    <x v="0"/>
    <x v="70"/>
    <x v="16"/>
    <d v="2023-04-20T10:52:53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1"/>
    <x v="0"/>
    <x v="70"/>
    <x v="82"/>
    <d v="2023-04-20T10:52:53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1"/>
    <x v="0"/>
    <x v="70"/>
    <x v="20"/>
    <d v="2023-04-20T10:52:53"/>
    <n v="51"/>
    <n v="51"/>
    <m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1"/>
    <x v="0"/>
    <x v="70"/>
    <x v="21"/>
    <d v="2023-04-20T10:52:53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1"/>
    <x v="0"/>
    <x v="70"/>
    <x v="6"/>
    <d v="2023-04-20T10:52:53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1"/>
    <x v="0"/>
    <x v="70"/>
    <x v="9"/>
    <d v="2023-04-20T10:52:53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2"/>
    <x v="0"/>
    <x v="71"/>
    <x v="16"/>
    <d v="2023-04-20T10:53:15"/>
    <n v="12"/>
    <n v="12"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2"/>
    <x v="0"/>
    <x v="71"/>
    <x v="19"/>
    <d v="2023-04-20T10:53:15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84"/>
    <d v="2023-05-15T15:26:17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85"/>
    <d v="2023-05-15T15:26:17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8"/>
    <d v="2023-05-15T15:26:17"/>
    <n v="64"/>
    <n v="0"/>
    <n v="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9"/>
    <d v="2023-05-15T15:26:17"/>
    <n v="117"/>
    <n v="0"/>
    <n v="1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0"/>
    <d v="2023-05-15T15:26:17"/>
    <n v="158"/>
    <n v="0"/>
    <n v="1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30"/>
    <d v="2023-05-15T15:26:48"/>
    <n v="0"/>
    <m/>
    <m/>
    <n v="3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30"/>
    <d v="2023-05-15T15:26:48"/>
    <n v="0"/>
    <m/>
    <m/>
    <n v="3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31"/>
    <d v="2023-05-15T15:26:48"/>
    <n v="0"/>
    <m/>
    <m/>
    <n v="2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24"/>
    <d v="2023-05-15T15:26:48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26"/>
    <d v="2023-05-15T15:26:48"/>
    <n v="0"/>
    <m/>
    <m/>
    <n v="2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35"/>
    <d v="2023-05-15T15:26:48"/>
    <n v="0"/>
    <m/>
    <m/>
    <n v="3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90"/>
    <d v="2023-05-15T15:26:48"/>
    <n v="0"/>
    <m/>
    <m/>
    <n v="2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91"/>
    <d v="2023-05-15T15:26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287"/>
    <d v="2023-05-24T16:22:42"/>
    <n v="111"/>
    <m/>
    <n v="111"/>
    <n v="1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92"/>
    <d v="2023-05-24T16:22:42"/>
    <n v="112"/>
    <m/>
    <n v="112"/>
    <n v="1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55"/>
    <d v="2023-05-24T16:22:42"/>
    <n v="42"/>
    <m/>
    <n v="42"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56"/>
    <d v="2023-05-24T16:22:42"/>
    <n v="125"/>
    <m/>
    <n v="125"/>
    <n v="1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44"/>
    <d v="2023-04-18T15:09:43"/>
    <n v="182"/>
    <m/>
    <n v="1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0"/>
    <d v="2023-04-18T15:09:43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"/>
    <d v="2023-04-18T15:09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3"/>
    <d v="2023-04-18T15:09:43"/>
    <n v="87"/>
    <m/>
    <n v="87"/>
    <m/>
    <n v="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11"/>
    <d v="2023-04-18T15:09:43"/>
    <n v="5"/>
    <m/>
    <n v="5"/>
    <m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16"/>
    <d v="2023-04-18T15:09:4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202"/>
    <d v="2023-04-18T15:09:4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82"/>
    <d v="2023-04-18T15:09:4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5"/>
    <d v="2023-04-18T15:09:43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6"/>
    <d v="2023-04-18T15:09:43"/>
    <n v="882"/>
    <n v="0"/>
    <n v="8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25"/>
    <d v="2023-04-18T15:09:4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84"/>
    <d v="2023-04-18T15:09:4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85"/>
    <d v="2023-04-18T15:09:4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8"/>
    <d v="2023-04-18T15:09:43"/>
    <n v="48"/>
    <n v="0"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50"/>
    <d v="2023-04-18T13:07:3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51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36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38"/>
    <d v="2023-04-18T13:07:3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131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92"/>
    <d v="2023-04-18T13:07:3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46"/>
    <d v="2023-06-22T13:23:08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82"/>
    <d v="2023-06-22T13:23:08"/>
    <n v="216"/>
    <m/>
    <n v="2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20"/>
    <d v="2023-06-22T13:23:08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21"/>
    <d v="2023-06-22T13:23:0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44"/>
    <d v="2023-06-22T13:23:08"/>
    <n v="90"/>
    <m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3"/>
    <d v="2023-06-22T13:23:08"/>
    <n v="46"/>
    <m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5"/>
    <d v="2023-06-22T13:23:0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6"/>
    <d v="2023-06-22T13:23:08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9"/>
    <d v="2023-06-22T13:23:08"/>
    <n v="67"/>
    <n v="0"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78"/>
    <x v="2"/>
    <x v="158"/>
    <x v="147"/>
    <d v="2023-06-22T13:23:08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13"/>
    <d v="2023-06-22T13:23:29"/>
    <n v="20"/>
    <n v="9"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16"/>
    <d v="2023-06-22T13:23:29"/>
    <n v="19"/>
    <n v="7"/>
    <n v="12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19"/>
    <d v="2023-06-22T13:23:29"/>
    <n v="1"/>
    <n v="1"/>
    <n v="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153"/>
    <d v="2023-06-22T13:23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150"/>
    <d v="2023-06-22T13:23:29"/>
    <n v="2"/>
    <n v="1"/>
    <n v="1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20"/>
    <d v="2023-06-22T13:23:29"/>
    <n v="553"/>
    <n v="269"/>
    <n v="284"/>
    <m/>
    <n v="5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21"/>
    <d v="2023-06-22T13:23:29"/>
    <n v="62"/>
    <n v="33"/>
    <n v="29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83"/>
    <d v="2023-06-22T13:23:29"/>
    <n v="5"/>
    <n v="3"/>
    <n v="2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3"/>
    <d v="2023-06-22T13:23:29"/>
    <n v="26"/>
    <n v="17"/>
    <n v="9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6"/>
    <d v="2023-06-22T13:23:29"/>
    <n v="20"/>
    <n v="9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9"/>
    <d v="2023-06-22T13:23:29"/>
    <n v="19"/>
    <n v="7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10"/>
    <d v="2023-06-22T13:23:2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129"/>
    <d v="2023-06-22T13:23:29"/>
    <n v="1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1180"/>
    <x v="5"/>
    <x v="50"/>
    <x v="144"/>
    <d v="2023-06-22T13:23:29"/>
    <n v="28"/>
    <n v="4"/>
    <n v="2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928"/>
    <x v="2"/>
    <x v="133"/>
    <x v="128"/>
    <d v="2023-04-18T16:08:39"/>
    <n v="178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29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30"/>
    <d v="2023-04-19T15:03:18"/>
    <n v="0"/>
    <m/>
    <m/>
    <n v="2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30"/>
    <d v="2023-04-19T15:03:18"/>
    <n v="0"/>
    <m/>
    <m/>
    <n v="2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31"/>
    <d v="2023-04-19T15:03:18"/>
    <n v="0"/>
    <m/>
    <m/>
    <n v="2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24"/>
    <d v="2023-04-19T15:03:18"/>
    <n v="0"/>
    <m/>
    <m/>
    <n v="3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32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266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88"/>
    <d v="2023-04-19T15:03:18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34"/>
    <d v="2023-04-19T15:03:18"/>
    <n v="0"/>
    <m/>
    <m/>
    <n v="3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35"/>
    <d v="2023-04-19T15:03:18"/>
    <n v="0"/>
    <m/>
    <m/>
    <n v="6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90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36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37"/>
    <d v="2023-04-19T15:03:18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38"/>
    <d v="2023-04-19T15:03:18"/>
    <n v="0"/>
    <m/>
    <m/>
    <n v="4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52"/>
    <d v="2023-04-19T15:03:18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53"/>
    <d v="2023-04-19T15:03:18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54"/>
    <d v="2023-04-19T15:03:18"/>
    <n v="0"/>
    <m/>
    <m/>
    <n v="3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31"/>
    <d v="2023-04-19T15:03:18"/>
    <n v="0"/>
    <m/>
    <m/>
    <n v="3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92"/>
    <d v="2023-04-19T15:03:18"/>
    <n v="0"/>
    <m/>
    <m/>
    <n v="5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242"/>
    <d v="2023-04-19T15:03:1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55"/>
    <d v="2023-04-19T15:03:18"/>
    <n v="0"/>
    <m/>
    <m/>
    <n v="3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56"/>
    <d v="2023-04-19T15:03:18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237"/>
    <d v="2023-04-19T15:03:1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94"/>
    <d v="2023-04-19T15:03:18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3"/>
    <d v="2023-04-19T17:32:29"/>
    <n v="194"/>
    <m/>
    <n v="194"/>
    <m/>
    <n v="1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26"/>
    <d v="2023-04-19T17:32:29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4"/>
    <d v="2023-04-19T17:32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6"/>
    <d v="2023-04-19T17:32:29"/>
    <n v="182"/>
    <m/>
    <n v="182"/>
    <m/>
    <n v="1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7"/>
    <d v="2023-04-19T17:32:2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8"/>
    <d v="2023-04-19T17:32:2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9"/>
    <d v="2023-04-19T17:32:29"/>
    <n v="74"/>
    <m/>
    <n v="74"/>
    <m/>
    <n v="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20"/>
    <d v="2023-04-19T17:32:29"/>
    <n v="142"/>
    <m/>
    <n v="142"/>
    <m/>
    <n v="1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21"/>
    <d v="2023-04-19T17:32:2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23"/>
    <d v="2023-04-19T17:32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43"/>
    <d v="2023-04-19T17:32:29"/>
    <n v="146"/>
    <m/>
    <n v="146"/>
    <m/>
    <n v="1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44"/>
    <d v="2023-04-19T17:32:29"/>
    <n v="641"/>
    <m/>
    <n v="6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0"/>
    <d v="2023-04-19T17:32:29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256"/>
    <d v="2023-04-19T17:32:29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18"/>
    <d v="2023-04-19T17:32:29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213"/>
    <d v="2023-04-19T17:32:29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19"/>
    <d v="2023-04-19T17:32:2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214"/>
    <d v="2023-04-19T17:32:2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20"/>
    <d v="2023-04-19T17:32:2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215"/>
    <d v="2023-04-19T17:32:29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21"/>
    <d v="2023-04-19T17:32:29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216"/>
    <d v="2023-04-19T17:32:29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23"/>
    <d v="2023-04-19T17:32:2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60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98"/>
    <d v="2023-05-15T17:04:23"/>
    <n v="0"/>
    <m/>
    <m/>
    <n v="4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20"/>
    <d v="2023-04-18T15:40:16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22"/>
    <d v="2023-05-15T17:03:40"/>
    <n v="3"/>
    <n v="1"/>
    <n v="2"/>
    <n v="1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23"/>
    <d v="2023-05-15T17:03:40"/>
    <n v="199"/>
    <n v="0"/>
    <n v="199"/>
    <n v="0"/>
    <n v="19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44"/>
    <d v="2023-05-15T17:03:40"/>
    <n v="724"/>
    <n v="0"/>
    <n v="724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43"/>
    <d v="2023-04-18T15:40:16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44"/>
    <d v="2023-04-18T15:40:16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3"/>
    <d v="2023-04-18T15:40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6"/>
    <d v="2023-04-18T15:40:1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8"/>
    <d v="2023-04-18T15:40:16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9"/>
    <d v="2023-04-18T15:40:16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10"/>
    <d v="2023-04-18T15:40:16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12"/>
    <d v="2023-04-18T15:40:16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31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24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34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35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50"/>
    <d v="2023-04-18T15:40:3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102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107"/>
    <d v="2023-04-18T15:42:0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16"/>
    <d v="2023-04-18T15:42:0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149"/>
    <d v="2023-04-18T15:42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82"/>
    <d v="2023-04-18T15:42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20"/>
    <d v="2023-04-18T15:42:02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21"/>
    <d v="2023-04-18T15:42:0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44"/>
    <d v="2023-04-18T15:42:02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3"/>
    <d v="2023-04-18T15:42:0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9"/>
    <d v="2023-04-18T15:42:0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12"/>
    <d v="2023-04-18T15:42:02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130"/>
    <d v="2023-04-18T15:42:21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31"/>
    <d v="2023-04-18T15:42:21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24"/>
    <d v="2023-04-18T15:42:21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32"/>
    <d v="2023-04-18T15:42:2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34"/>
    <d v="2023-04-18T15:42:21"/>
    <n v="0"/>
    <m/>
    <m/>
    <n v="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35"/>
    <d v="2023-04-18T15:42:21"/>
    <n v="0"/>
    <m/>
    <m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153"/>
    <d v="2023-04-18T15:43:0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82"/>
    <d v="2023-04-18T15:43:0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20"/>
    <d v="2023-04-18T15:43:05"/>
    <n v="143"/>
    <m/>
    <n v="143"/>
    <m/>
    <n v="1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21"/>
    <d v="2023-04-18T15:43:05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43"/>
    <d v="2023-04-18T15:43:0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3"/>
    <d v="2023-04-18T15:43:05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6"/>
    <d v="2023-04-18T15:43:05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8"/>
    <d v="2023-04-18T15:43:0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9"/>
    <d v="2023-04-18T15:43:05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158"/>
    <d v="2023-04-18T15:43:05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3"/>
    <x v="1"/>
    <x v="122"/>
    <x v="197"/>
    <d v="2023-04-18T15:43:22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3"/>
    <x v="1"/>
    <x v="122"/>
    <x v="16"/>
    <d v="2023-04-18T15:43:2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3"/>
    <x v="1"/>
    <x v="122"/>
    <x v="82"/>
    <d v="2023-04-18T15:43:2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3"/>
    <x v="1"/>
    <x v="122"/>
    <x v="20"/>
    <d v="2023-04-18T15:43:22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26"/>
    <d v="2023-04-20T14:53:58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197"/>
    <d v="2023-04-20T14:53:58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38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92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55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35"/>
    <d v="2023-05-15T17:04:23"/>
    <n v="0"/>
    <m/>
    <m/>
    <n v="4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56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58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95"/>
    <d v="2023-04-20T14:53:5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60"/>
    <d v="2023-04-20T14:53:5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61"/>
    <d v="2023-04-20T14:53:58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102"/>
    <d v="2023-04-20T14:53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13"/>
    <d v="2023-04-20T14:53:5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16"/>
    <d v="2023-04-20T14:53:5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20"/>
    <d v="2023-04-20T14:53:58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43"/>
    <d v="2023-04-20T14:53:58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44"/>
    <d v="2023-04-20T14:53:58"/>
    <n v="44"/>
    <m/>
    <n v="44"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1"/>
    <d v="2023-04-20T14:53:5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6"/>
    <d v="2023-04-20T14:53:5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8"/>
    <d v="2023-04-20T14:53:5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7"/>
    <x v="7"/>
    <x v="98"/>
    <x v="9"/>
    <d v="2023-04-20T14:53:58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130"/>
    <d v="2023-04-20T14:54:1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31"/>
    <d v="2023-04-20T14:54:1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24"/>
    <d v="2023-04-20T14:54:1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26"/>
    <d v="2023-04-20T14:54:1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37"/>
    <d v="2023-05-15T15:26:48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38"/>
    <d v="2023-05-15T15:26:48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6"/>
    <d v="2023-04-18T15:08:32"/>
    <n v="282"/>
    <n v="0"/>
    <n v="2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25"/>
    <d v="2023-04-18T15:08:3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7"/>
    <d v="2023-04-18T15:08:3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64"/>
    <d v="2023-04-18T15:07:5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20"/>
    <d v="2023-04-18T12:41:35"/>
    <n v="29"/>
    <m/>
    <n v="29"/>
    <m/>
    <n v="2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36"/>
    <d v="2023-04-18T12:43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38"/>
    <d v="2023-04-18T12:43:2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92"/>
    <d v="2023-04-18T12:43:2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55"/>
    <d v="2023-04-18T12:43:2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56"/>
    <d v="2023-04-18T12:43:2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58"/>
    <d v="2023-04-18T12:43:2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95"/>
    <d v="2023-04-18T12:43:2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60"/>
    <d v="2023-04-18T12:43:2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61"/>
    <d v="2023-04-18T12:43:2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62"/>
    <d v="2023-04-18T12:43:2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91"/>
    <d v="2023-05-15T17:10:41"/>
    <n v="0"/>
    <m/>
    <m/>
    <n v="2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37"/>
    <d v="2023-05-15T17:10:41"/>
    <n v="0"/>
    <m/>
    <m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38"/>
    <d v="2023-05-15T17:10:41"/>
    <n v="0"/>
    <m/>
    <m/>
    <n v="2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52"/>
    <d v="2023-05-15T17:10:41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53"/>
    <d v="2023-05-15T17:10:4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54"/>
    <d v="2023-05-15T17:10:41"/>
    <n v="0"/>
    <m/>
    <m/>
    <n v="4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29"/>
    <d v="2023-04-18T15:14:0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30"/>
    <d v="2023-04-18T15:14:03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92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58"/>
    <d v="2023-04-19T15:03:18"/>
    <n v="0"/>
    <m/>
    <m/>
    <n v="6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59"/>
    <d v="2023-04-19T15:03:18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95"/>
    <d v="2023-04-19T15:03:18"/>
    <n v="0"/>
    <m/>
    <m/>
    <n v="3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28"/>
    <d v="2023-04-19T15:03:18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60"/>
    <d v="2023-04-19T15:03:18"/>
    <n v="0"/>
    <m/>
    <m/>
    <n v="1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97"/>
    <d v="2023-04-19T15:03:18"/>
    <n v="0"/>
    <m/>
    <m/>
    <n v="1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98"/>
    <d v="2023-04-19T15:03:18"/>
    <n v="0"/>
    <m/>
    <m/>
    <n v="3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61"/>
    <d v="2023-04-19T15:03:18"/>
    <n v="0"/>
    <m/>
    <m/>
    <n v="5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62"/>
    <d v="2023-04-19T15:03:18"/>
    <n v="0"/>
    <m/>
    <m/>
    <n v="1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63"/>
    <d v="2023-04-19T15:03:18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64"/>
    <d v="2023-04-19T15:03:18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40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42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02"/>
    <d v="2023-04-19T15:03:18"/>
    <n v="0"/>
    <m/>
    <m/>
    <n v="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95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71"/>
    <d v="2023-04-19T15:03:18"/>
    <n v="0"/>
    <m/>
    <m/>
    <n v="1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03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04"/>
    <d v="2023-04-19T15:03:1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235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72"/>
    <d v="2023-04-19T15:03:1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73"/>
    <d v="2023-04-19T15:03:1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238"/>
    <d v="2023-04-19T15:03:1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75"/>
    <d v="2023-04-19T15:03:1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06"/>
    <d v="2023-04-19T15:03:1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79"/>
    <d v="2023-04-18T14:58:10"/>
    <n v="34"/>
    <n v="34"/>
    <m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4"/>
    <d v="2023-04-18T14:58:10"/>
    <n v="29"/>
    <n v="29"/>
    <m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178"/>
    <d v="2023-04-18T14:58:10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27"/>
    <d v="2023-04-18T14:58:10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28"/>
    <d v="2023-04-18T14:58:10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29"/>
    <d v="2023-04-18T14:58:10"/>
    <n v="56"/>
    <n v="56"/>
    <m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75"/>
    <d v="2023-04-18T14:59:01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3"/>
    <d v="2023-04-18T14:59:01"/>
    <n v="272"/>
    <n v="272"/>
    <m/>
    <m/>
    <n v="248"/>
    <n v="2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79"/>
    <d v="2023-04-18T14:59:01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77"/>
    <d v="2023-04-18T14:59:0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4"/>
    <d v="2023-04-18T14:59:01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78"/>
    <d v="2023-04-18T14:59:01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27"/>
    <d v="2023-04-18T14:59:01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29"/>
    <d v="2023-04-18T14:59:01"/>
    <n v="40"/>
    <n v="40"/>
    <m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27"/>
    <d v="2023-04-18T14:59:01"/>
    <n v="36"/>
    <n v="36"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05"/>
    <d v="2023-04-18T14:59:01"/>
    <n v="11"/>
    <n v="11"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6"/>
    <d v="2023-04-18T14:59:01"/>
    <n v="61"/>
    <n v="61"/>
    <m/>
    <m/>
    <n v="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82"/>
    <d v="2023-04-18T14:59:0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0"/>
    <d v="2023-04-18T14:59:01"/>
    <n v="539"/>
    <n v="539"/>
    <m/>
    <m/>
    <n v="5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1"/>
    <d v="2023-04-18T14:59:01"/>
    <n v="579"/>
    <n v="579"/>
    <m/>
    <m/>
    <n v="5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83"/>
    <d v="2023-04-18T14:59:01"/>
    <n v="18"/>
    <n v="18"/>
    <m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3"/>
    <d v="2023-04-18T14:59:01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44"/>
    <d v="2023-04-18T14:59:01"/>
    <n v="83"/>
    <n v="8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3"/>
    <d v="2023-04-18T14:59:01"/>
    <n v="431"/>
    <n v="431"/>
    <m/>
    <m/>
    <n v="4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1"/>
    <d v="2023-04-18T15:01:29"/>
    <n v="84"/>
    <n v="1"/>
    <n v="48"/>
    <n v="10"/>
    <n v="8"/>
    <n v="6"/>
    <n v="1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44"/>
    <d v="2023-04-18T15:01:29"/>
    <n v="131"/>
    <n v="0"/>
    <n v="97"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29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130"/>
    <d v="2023-04-18T15:02:23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30"/>
    <d v="2023-04-18T15:02:23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31"/>
    <d v="2023-04-18T15:02:23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24"/>
    <d v="2023-04-18T15:02:23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32"/>
    <d v="2023-04-18T15:02:2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38"/>
    <d v="2023-04-18T15:02:23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52"/>
    <d v="2023-04-18T15:02:23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54"/>
    <d v="2023-04-18T15:02:23"/>
    <n v="53"/>
    <m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131"/>
    <d v="2023-04-18T15:02:23"/>
    <n v="46"/>
    <m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07"/>
    <d v="2023-04-18T15:03:16"/>
    <n v="42"/>
    <n v="40"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0"/>
    <d v="2023-04-18T15:03:16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1"/>
    <d v="2023-04-18T15:03:16"/>
    <n v="13"/>
    <n v="1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2"/>
    <d v="2023-04-18T15:03:16"/>
    <n v="21"/>
    <n v="2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3"/>
    <d v="2023-04-18T15:03:16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4"/>
    <d v="2023-04-18T15:03:16"/>
    <n v="14"/>
    <n v="1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250"/>
    <d v="2023-04-18T15:03:16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5"/>
    <d v="2023-04-18T15:03:16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6"/>
    <d v="2023-04-18T15:03:16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9"/>
    <x v="4"/>
    <x v="89"/>
    <x v="201"/>
    <d v="2023-04-18T14:58:10"/>
    <n v="270"/>
    <n v="270"/>
    <m/>
    <m/>
    <n v="2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34"/>
    <d v="2023-04-18T15:02:47"/>
    <n v="0"/>
    <m/>
    <m/>
    <n v="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35"/>
    <d v="2023-04-18T15:02:47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50"/>
    <d v="2023-04-18T15:02:47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78"/>
    <d v="2023-04-18T14:19:35"/>
    <n v="89"/>
    <m/>
    <n v="89"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4"/>
    <d v="2023-04-18T14:19:3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5"/>
    <d v="2023-04-18T14:19:3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6"/>
    <d v="2023-04-18T14:19:35"/>
    <n v="145"/>
    <m/>
    <n v="145"/>
    <m/>
    <n v="1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9"/>
    <d v="2023-04-18T14:19:35"/>
    <n v="161"/>
    <m/>
    <n v="161"/>
    <m/>
    <n v="1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49"/>
    <d v="2023-04-18T14:19:35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20"/>
    <d v="2023-04-18T14:19:35"/>
    <n v="373"/>
    <m/>
    <n v="373"/>
    <m/>
    <n v="3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43"/>
    <d v="2023-04-18T14:19:35"/>
    <n v="111"/>
    <m/>
    <n v="111"/>
    <m/>
    <n v="1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44"/>
    <d v="2023-04-18T14:19:35"/>
    <n v="794"/>
    <m/>
    <n v="794"/>
    <n v="7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0"/>
    <d v="2023-04-18T14:19:35"/>
    <n v="16"/>
    <m/>
    <n v="16"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3"/>
    <d v="2023-04-18T14:19:35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18"/>
    <d v="2023-04-18T14:19:3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0"/>
    <d v="2023-04-18T14:21:01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44"/>
    <d v="2023-04-18T14:21:01"/>
    <n v="22"/>
    <n v="2"/>
    <n v="18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130"/>
    <d v="2023-04-18T14:21:4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30"/>
    <d v="2023-04-18T14:21:4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31"/>
    <d v="2023-04-18T14:21:4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24"/>
    <d v="2023-04-18T14:21:43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91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38"/>
    <d v="2023-04-18T14:21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52"/>
    <d v="2023-04-18T14:21:4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54"/>
    <d v="2023-04-18T14:21:43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24"/>
    <d v="2023-04-18T14:22:50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26"/>
    <d v="2023-04-18T14:22:50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3"/>
    <x v="1"/>
    <x v="122"/>
    <x v="21"/>
    <d v="2023-04-18T15:43:2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3"/>
    <x v="1"/>
    <x v="122"/>
    <x v="46"/>
    <d v="2023-04-18T15:43:22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3"/>
    <x v="1"/>
    <x v="122"/>
    <x v="9"/>
    <d v="2023-04-18T15:43:22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85"/>
    <d v="2023-04-18T15:46:1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9"/>
    <d v="2023-04-18T15:46:18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31"/>
    <d v="2023-04-18T15:46:3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34"/>
    <d v="2023-04-18T15:46:3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92"/>
    <d v="2023-04-18T15:46:35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13"/>
    <d v="2023-04-18T15:46:3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0"/>
    <x v="8"/>
    <x v="143"/>
    <x v="19"/>
    <d v="2023-04-18T15:46:35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9"/>
    <d v="2023-04-19T17:13:08"/>
    <n v="79"/>
    <n v="0"/>
    <n v="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47"/>
    <d v="2023-04-19T17:13:08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3"/>
    <d v="2023-04-19T17:17:26"/>
    <n v="46"/>
    <n v="46"/>
    <n v="0"/>
    <n v="0"/>
    <n v="46"/>
    <n v="4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26"/>
    <d v="2023-04-19T17:17:26"/>
    <n v="2"/>
    <n v="2"/>
    <n v="0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80"/>
    <d v="2023-04-19T17:17:26"/>
    <n v="2"/>
    <n v="2"/>
    <n v="0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27"/>
    <d v="2023-04-19T17:17:26"/>
    <n v="18"/>
    <n v="18"/>
    <n v="0"/>
    <n v="0"/>
    <n v="1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6"/>
    <d v="2023-04-19T17:17:26"/>
    <n v="81"/>
    <n v="81"/>
    <n v="0"/>
    <n v="0"/>
    <n v="8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9"/>
    <d v="2023-04-19T17:17:26"/>
    <n v="6"/>
    <n v="6"/>
    <n v="0"/>
    <n v="0"/>
    <n v="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50"/>
    <d v="2023-04-19T17:17:2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84"/>
    <d v="2023-04-19T17:17:26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9"/>
    <d v="2023-04-18T13:06:1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6"/>
    <x v="8"/>
    <x v="142"/>
    <x v="10"/>
    <d v="2023-04-18T13:06:1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29"/>
    <d v="2023-04-18T13:06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31"/>
    <d v="2023-04-18T13:06:4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55"/>
    <d v="2023-04-18T13:07:34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56"/>
    <d v="2023-04-18T13:07:3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58"/>
    <d v="2023-04-18T13:07:3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95"/>
    <d v="2023-04-18T13:07:3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60"/>
    <d v="2023-04-18T13:07:3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61"/>
    <d v="2023-04-18T13:07:3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62"/>
    <d v="2023-04-18T13:07:3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63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102"/>
    <d v="2023-04-18T13:07:3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70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72"/>
    <d v="2023-04-18T13:07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127"/>
    <d v="2023-04-18T13:07:3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16"/>
    <d v="2023-04-18T13:07:34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19"/>
    <d v="2023-04-18T13:07:34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20"/>
    <d v="2023-04-18T13:07:34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22"/>
    <d v="2023-04-18T13:07:34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43"/>
    <d v="2023-04-18T13:07:3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44"/>
    <d v="2023-04-18T13:07:34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0"/>
    <d v="2023-04-18T13:07:3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3"/>
    <d v="2023-04-18T13:07:3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84"/>
    <d v="2023-04-18T13:07:3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85"/>
    <d v="2023-04-18T13:07:3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8"/>
    <d v="2023-04-18T13:07:34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9"/>
    <d v="2023-04-18T13:07:34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10"/>
    <d v="2023-04-18T13:07:34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51"/>
    <d v="2023-04-18T15:02:4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36"/>
    <d v="2023-04-18T15:02:47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38"/>
    <d v="2023-04-18T15:02:47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90"/>
    <d v="2023-04-18T15:02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54"/>
    <d v="2023-04-18T15:02:47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6"/>
    <d v="2023-04-18T13:29:2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8"/>
    <d v="2023-04-18T13:29:2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9"/>
    <d v="2023-04-18T13:29:2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31"/>
    <d v="2023-04-18T13:30:1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24"/>
    <d v="2023-04-18T13:30:1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26"/>
    <d v="2023-04-18T13:30:1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34"/>
    <d v="2023-04-18T13:30:1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35"/>
    <d v="2023-04-18T13:30:1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38"/>
    <d v="2023-04-18T13:30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92"/>
    <d v="2023-04-18T13:30:1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55"/>
    <d v="2023-04-18T13:30:1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56"/>
    <d v="2023-04-18T13:30:1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58"/>
    <d v="2023-04-18T13:30:11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95"/>
    <d v="2023-04-18T13:30:1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60"/>
    <d v="2023-04-18T13:30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61"/>
    <d v="2023-04-18T13:30:1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7"/>
    <d v="2023-04-18T15:03:16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08"/>
    <d v="2023-04-18T15:03:16"/>
    <n v="27"/>
    <n v="1"/>
    <n v="26"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9"/>
    <d v="2023-04-18T14:03:32"/>
    <n v="87"/>
    <n v="0"/>
    <n v="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0"/>
    <d v="2023-04-18T14:03:32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28"/>
    <d v="2023-04-18T14:03:32"/>
    <n v="83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2"/>
    <d v="2023-04-18T14:03:32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1"/>
    <x v="5"/>
    <x v="9"/>
    <x v="129"/>
    <d v="2023-04-18T14:03:32"/>
    <n v="3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08"/>
    <d v="2023-04-18T14:04:15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3"/>
    <d v="2023-04-18T14:04:15"/>
    <n v="85"/>
    <m/>
    <n v="85"/>
    <m/>
    <n v="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78"/>
    <d v="2023-04-18T14:04:15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79"/>
    <d v="2023-04-18T14:04:15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27"/>
    <d v="2023-04-18T14:04:1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6"/>
    <d v="2023-04-18T14:04:15"/>
    <n v="79"/>
    <m/>
    <n v="79"/>
    <m/>
    <n v="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9"/>
    <d v="2023-04-18T14:04:15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53"/>
    <d v="2023-04-18T14:04:1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82"/>
    <d v="2023-04-18T14:04:1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20"/>
    <d v="2023-04-18T14:04:15"/>
    <n v="326"/>
    <m/>
    <n v="326"/>
    <m/>
    <n v="3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21"/>
    <d v="2023-04-18T14:04:15"/>
    <n v="87"/>
    <m/>
    <n v="87"/>
    <m/>
    <n v="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83"/>
    <d v="2023-04-18T14:04:1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23"/>
    <d v="2023-04-18T14:04:1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44"/>
    <d v="2023-04-18T14:04:15"/>
    <n v="181"/>
    <m/>
    <n v="1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0"/>
    <d v="2023-04-18T14:04:1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"/>
    <d v="2023-04-18T14:04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2"/>
    <d v="2023-04-18T14:04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29"/>
    <d v="2023-04-18T14:19:35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30"/>
    <d v="2023-04-18T14:19:35"/>
    <n v="0"/>
    <m/>
    <m/>
    <n v="3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30"/>
    <d v="2023-04-18T14:19:35"/>
    <n v="0"/>
    <m/>
    <m/>
    <n v="3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31"/>
    <d v="2023-04-18T14:19:35"/>
    <n v="0"/>
    <m/>
    <m/>
    <n v="2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39"/>
    <d v="2023-04-19T15:03:18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40"/>
    <d v="2023-04-19T15:03:18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08"/>
    <d v="2023-04-19T15:03:1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41"/>
    <d v="2023-04-19T15:03:18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42"/>
    <d v="2023-04-19T15:03:18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13"/>
    <d v="2023-04-19T15:03:18"/>
    <n v="211"/>
    <n v="0"/>
    <n v="211"/>
    <n v="0"/>
    <n v="211"/>
    <n v="21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4"/>
    <x v="2"/>
    <x v="146"/>
    <x v="20"/>
    <d v="2023-04-19T15:03:18"/>
    <n v="402"/>
    <n v="0"/>
    <n v="402"/>
    <n v="0"/>
    <n v="40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102"/>
    <d v="2023-04-18T15:48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71"/>
    <d v="2023-04-18T15:48:1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13"/>
    <d v="2023-04-18T15:48:1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16"/>
    <d v="2023-04-18T15:48:1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20"/>
    <d v="2023-04-18T15:48:11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43"/>
    <d v="2023-04-18T15:48:1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44"/>
    <d v="2023-04-18T15:48:11"/>
    <n v="22"/>
    <m/>
    <n v="22"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6"/>
    <d v="2023-04-18T15:48:1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8"/>
    <d v="2023-04-18T15:48:1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6"/>
    <x v="7"/>
    <x v="105"/>
    <x v="9"/>
    <d v="2023-04-18T15:48:11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7"/>
    <x v="1"/>
    <x v="150"/>
    <x v="126"/>
    <d v="2023-04-18T15:48:3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7"/>
    <x v="1"/>
    <x v="150"/>
    <x v="16"/>
    <d v="2023-04-18T15:48:3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7"/>
    <x v="1"/>
    <x v="150"/>
    <x v="17"/>
    <d v="2023-04-18T15:48:3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7"/>
    <x v="1"/>
    <x v="150"/>
    <x v="20"/>
    <d v="2023-04-18T15:48:3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98"/>
    <d v="2023-04-18T15:49:16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61"/>
    <d v="2023-04-18T15:49:16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62"/>
    <d v="2023-04-18T15:49:1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13"/>
    <d v="2023-04-18T12:54:29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78"/>
    <d v="2023-04-18T12:54:2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16"/>
    <d v="2023-04-18T12:54:29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20"/>
    <d v="2023-04-18T12:54:29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9"/>
    <d v="2023-04-18T15:12:12"/>
    <n v="136"/>
    <n v="0"/>
    <n v="1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0"/>
    <d v="2023-04-18T15:12:12"/>
    <n v="43"/>
    <n v="0"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29"/>
    <d v="2023-04-18T15:12:12"/>
    <n v="2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8"/>
    <x v="5"/>
    <x v="11"/>
    <x v="144"/>
    <d v="2023-04-18T15:12:12"/>
    <n v="81"/>
    <n v="14"/>
    <n v="60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30"/>
    <d v="2023-04-18T15:12:31"/>
    <n v="0"/>
    <m/>
    <m/>
    <n v="4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30"/>
    <d v="2023-04-18T15:12:31"/>
    <n v="0"/>
    <m/>
    <m/>
    <n v="4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31"/>
    <d v="2023-04-18T15:12:31"/>
    <n v="0"/>
    <m/>
    <m/>
    <n v="2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24"/>
    <d v="2023-04-18T15:12:31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32"/>
    <d v="2023-04-18T15:12:3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35"/>
    <d v="2023-04-18T15:12:31"/>
    <n v="0"/>
    <m/>
    <m/>
    <n v="5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37"/>
    <d v="2023-04-18T15:12:3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38"/>
    <d v="2023-04-18T15:12:31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52"/>
    <d v="2023-04-18T15:12:31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54"/>
    <d v="2023-04-18T15:12:31"/>
    <n v="0"/>
    <m/>
    <m/>
    <n v="6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31"/>
    <d v="2023-04-18T15:12:31"/>
    <n v="0"/>
    <m/>
    <m/>
    <n v="6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92"/>
    <d v="2023-04-18T15:12:31"/>
    <n v="0"/>
    <m/>
    <m/>
    <n v="5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55"/>
    <d v="2023-04-18T15:12:31"/>
    <n v="0"/>
    <m/>
    <m/>
    <n v="3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94"/>
    <d v="2023-04-18T15:12:31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58"/>
    <d v="2023-04-18T15:12:31"/>
    <n v="0"/>
    <m/>
    <m/>
    <n v="6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59"/>
    <d v="2023-04-18T15:12:3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97"/>
    <d v="2023-04-18T15:12:31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35"/>
    <d v="2023-04-18T14:22:50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90"/>
    <d v="2023-04-18T14:22:50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91"/>
    <d v="2023-04-18T14:22:5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37"/>
    <d v="2023-04-18T14:22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38"/>
    <d v="2023-04-18T14:22:5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30"/>
    <d v="2023-04-18T14:22:5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31"/>
    <d v="2023-04-18T14:22:50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6"/>
    <d v="2023-04-18T14:23:34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84"/>
    <d v="2023-04-18T14:23:3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85"/>
    <d v="2023-04-18T14:23:3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9"/>
    <d v="2023-04-18T14:23:34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129"/>
    <d v="2023-04-18T14:23:34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31"/>
    <d v="2023-04-18T14:23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24"/>
    <d v="2023-04-18T14:23:5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34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35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38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53"/>
    <d v="2023-04-18T14:23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92"/>
    <d v="2023-04-18T14:23:5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55"/>
    <d v="2023-04-18T14:23:5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56"/>
    <d v="2023-04-18T14:23:5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1"/>
    <x v="13"/>
    <x v="96"/>
    <x v="57"/>
    <d v="2023-04-18T14:23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1"/>
    <d v="2023-04-18T14:27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3"/>
    <d v="2023-04-18T14:27:31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6"/>
    <d v="2023-04-18T14:27:3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31"/>
    <d v="2023-04-18T15:14:03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98"/>
    <d v="2023-05-15T17:04:46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61"/>
    <d v="2023-05-15T17:04:46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62"/>
    <d v="2023-05-15T17:04:4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00"/>
    <d v="2023-05-15T17:04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63"/>
    <d v="2023-05-15T17:04:4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24"/>
    <d v="2023-04-18T15:14:03"/>
    <n v="0"/>
    <m/>
    <m/>
    <n v="1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32"/>
    <d v="2023-04-18T15:14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34"/>
    <d v="2023-04-18T15:14:03"/>
    <n v="0"/>
    <m/>
    <m/>
    <n v="1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35"/>
    <d v="2023-04-18T15:14:03"/>
    <n v="0"/>
    <m/>
    <m/>
    <n v="2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38"/>
    <d v="2023-04-18T15:14:03"/>
    <n v="0"/>
    <m/>
    <m/>
    <n v="1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54"/>
    <d v="2023-04-18T15:14:03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92"/>
    <d v="2023-04-18T15:14:03"/>
    <n v="0"/>
    <m/>
    <m/>
    <n v="2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6"/>
    <d v="2023-04-18T13:13:34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9"/>
    <d v="2023-04-18T13:13:34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10"/>
    <d v="2023-04-18T13:13:34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158"/>
    <d v="2023-04-18T13:13:34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4"/>
    <x v="1"/>
    <x v="123"/>
    <x v="147"/>
    <d v="2023-04-18T13:13:3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13"/>
    <d v="2023-04-18T13:14:24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126"/>
    <d v="2023-04-18T13:14:24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16"/>
    <d v="2023-04-18T13:14:2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8"/>
    <x v="1"/>
    <x v="124"/>
    <x v="16"/>
    <d v="2023-04-19T16:36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8"/>
    <x v="1"/>
    <x v="124"/>
    <x v="17"/>
    <d v="2023-04-19T16:36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8"/>
    <x v="1"/>
    <x v="124"/>
    <x v="20"/>
    <d v="2023-04-19T16:36:3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8"/>
    <x v="1"/>
    <x v="124"/>
    <x v="9"/>
    <d v="2023-04-19T16:36:3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8"/>
    <x v="1"/>
    <x v="124"/>
    <x v="158"/>
    <d v="2023-04-19T16:36:3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82"/>
    <d v="2023-04-18T13:14:2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20"/>
    <d v="2023-04-18T13:14:24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68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69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0"/>
    <d v="2023-05-24T15:33:47"/>
    <n v="231"/>
    <m/>
    <n v="231"/>
    <m/>
    <n v="2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1"/>
    <d v="2023-05-24T15:33:47"/>
    <n v="84"/>
    <m/>
    <n v="84"/>
    <m/>
    <n v="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83"/>
    <d v="2023-05-24T15:33:47"/>
    <n v="0"/>
    <m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2"/>
    <d v="2023-05-24T15:33:4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3"/>
    <d v="2023-05-24T15:33:4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44"/>
    <d v="2023-05-24T15:33:47"/>
    <n v="641"/>
    <m/>
    <n v="641"/>
    <n v="6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0"/>
    <d v="2023-05-24T15:33:47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"/>
    <d v="2023-05-24T15:33:4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"/>
    <d v="2023-05-24T15:33:4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3"/>
    <d v="2023-05-24T15:33:47"/>
    <n v="132"/>
    <m/>
    <n v="132"/>
    <m/>
    <n v="1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11"/>
    <d v="2023-05-24T15:33:47"/>
    <n v="0"/>
    <m/>
    <m/>
    <m/>
    <m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17"/>
    <d v="2023-05-24T15:33:4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5"/>
    <d v="2023-05-24T15:33:47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6"/>
    <d v="2023-05-24T15:33:47"/>
    <n v="213"/>
    <n v="0"/>
    <n v="2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25"/>
    <d v="2023-05-24T15:33:4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7"/>
    <d v="2023-05-24T15:33:4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84"/>
    <d v="2023-05-24T15:33:4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85"/>
    <d v="2023-05-24T15:33:47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9"/>
    <d v="2023-05-24T15:33:47"/>
    <n v="99"/>
    <n v="0"/>
    <n v="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81"/>
    <d v="2023-04-18T14:59:01"/>
    <n v="24"/>
    <n v="24"/>
    <m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01"/>
    <d v="2023-04-18T14:59:01"/>
    <n v="206"/>
    <n v="206"/>
    <m/>
    <m/>
    <n v="2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16"/>
    <d v="2023-04-18T14:59:01"/>
    <n v="759"/>
    <n v="75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82"/>
    <d v="2023-04-18T14:59:0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5"/>
    <d v="2023-04-18T14:59:01"/>
    <n v="27"/>
    <n v="2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6"/>
    <d v="2023-04-18T14:59:01"/>
    <n v="272"/>
    <n v="27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83"/>
    <d v="2023-04-18T14:59:0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25"/>
    <d v="2023-04-18T14:59:01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231"/>
    <d v="2023-04-18T14:59:01"/>
    <n v="47"/>
    <n v="4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84"/>
    <d v="2023-04-18T14:59:01"/>
    <n v="47"/>
    <n v="4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84"/>
    <d v="2023-04-18T14:59:01"/>
    <n v="47"/>
    <n v="6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9"/>
    <d v="2023-04-18T14:59:01"/>
    <n v="61"/>
    <n v="6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28"/>
    <d v="2023-04-18T14:59:01"/>
    <n v="2779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6"/>
    <x v="4"/>
    <x v="91"/>
    <x v="144"/>
    <d v="2023-04-18T14:59:01"/>
    <n v="406"/>
    <n v="98"/>
    <n v="243"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16"/>
    <d v="2023-04-18T14:59:52"/>
    <n v="18"/>
    <n v="18"/>
    <m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19"/>
    <d v="2023-04-18T14:59:5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153"/>
    <d v="2023-04-18T14:59:5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82"/>
    <d v="2023-04-18T14:59:52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20"/>
    <d v="2023-04-18T14:59:52"/>
    <n v="249"/>
    <n v="249"/>
    <m/>
    <m/>
    <n v="2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21"/>
    <d v="2023-04-18T14:59:52"/>
    <n v="42"/>
    <n v="42"/>
    <m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83"/>
    <d v="2023-04-18T14:59:52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23"/>
    <d v="2023-04-18T14:59:5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3"/>
    <d v="2023-04-18T14:59:52"/>
    <n v="249"/>
    <n v="249"/>
    <m/>
    <m/>
    <n v="2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9"/>
    <d v="2023-04-18T14:59:52"/>
    <n v="18"/>
    <n v="1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31"/>
    <d v="2023-04-18T14:42:0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24"/>
    <d v="2023-04-18T14:42:0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26"/>
    <d v="2023-04-18T14:42:0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34"/>
    <d v="2023-04-18T14:42:0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35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38"/>
    <d v="2023-04-18T14:42:0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92"/>
    <d v="2023-04-18T14:42:0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55"/>
    <d v="2023-04-18T14:42:0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102"/>
    <d v="2023-04-18T14:42:5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70"/>
    <d v="2023-04-18T14:42:5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72"/>
    <d v="2023-04-18T14:42:5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73"/>
    <d v="2023-04-18T14:42:5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126"/>
    <d v="2023-04-18T14:42:5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16"/>
    <d v="2023-04-18T14:42:5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19"/>
    <d v="2023-04-18T14:42:5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149"/>
    <d v="2023-04-18T14:42:5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20"/>
    <d v="2023-04-18T14:42:54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43"/>
    <d v="2023-04-18T14:42:54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3"/>
    <d v="2023-04-18T14:42:5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6"/>
    <d v="2023-04-18T14:42:5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8"/>
    <d v="2023-04-18T14:42:54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62"/>
    <d v="2023-04-18T13:30:1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63"/>
    <d v="2023-04-18T13:30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64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65"/>
    <d v="2023-04-18T13:30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24"/>
    <d v="2023-04-18T13:06:41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34"/>
    <d v="2023-04-18T13:06:41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35"/>
    <d v="2023-04-18T13:06:41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50"/>
    <d v="2023-04-18T13:06:41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7"/>
    <x v="10"/>
    <x v="24"/>
    <x v="51"/>
    <d v="2023-04-18T13:06:4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29"/>
    <d v="2023-04-18T13:08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130"/>
    <d v="2023-04-18T13:08:2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30"/>
    <d v="2023-04-18T13:08:2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31"/>
    <d v="2023-04-18T13:08:22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24"/>
    <d v="2023-04-18T13:08:22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26"/>
    <d v="2023-04-18T13:08:2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34"/>
    <d v="2023-04-18T13:08:22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1"/>
    <x v="10"/>
    <x v="28"/>
    <x v="35"/>
    <d v="2023-04-18T13:08:2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149"/>
    <d v="2023-04-18T15:36:5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31"/>
    <d v="2023-04-18T14:51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24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26"/>
    <d v="2023-04-18T14:51:3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197"/>
    <d v="2023-04-18T14:51:3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38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92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55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56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3"/>
    <x v="1"/>
    <x v="122"/>
    <x v="6"/>
    <d v="2023-04-18T14:47:50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3"/>
    <x v="1"/>
    <x v="122"/>
    <x v="9"/>
    <d v="2023-04-18T14:47:5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130"/>
    <d v="2023-04-18T14:48:33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24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26"/>
    <d v="2023-04-18T14:48:3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197"/>
    <d v="2023-04-18T14:48:33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6"/>
    <x v="7"/>
    <x v="103"/>
    <x v="38"/>
    <d v="2023-04-18T14:48:3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3"/>
    <d v="2023-04-18T14:52:30"/>
    <n v="18"/>
    <m/>
    <n v="18"/>
    <m/>
    <n v="1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0"/>
    <d v="2023-05-15T15:35:24"/>
    <n v="152"/>
    <m/>
    <n v="1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"/>
    <d v="2023-05-15T15:35:24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"/>
    <d v="2023-05-15T15:35:2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3"/>
    <d v="2023-05-15T15:35:24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13"/>
    <d v="2023-05-15T15:35:2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14"/>
    <d v="2023-05-15T15:35:24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15"/>
    <d v="2023-05-15T15:35:24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216"/>
    <d v="2023-05-15T15:35:2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6"/>
    <d v="2023-05-15T15:35:24"/>
    <n v="110"/>
    <n v="0"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7"/>
    <d v="2023-05-15T15:35:24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8"/>
    <d v="2023-05-15T15:35:24"/>
    <n v="161"/>
    <n v="0"/>
    <n v="1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9"/>
    <d v="2023-05-15T15:35:24"/>
    <n v="229"/>
    <n v="0"/>
    <n v="2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0"/>
    <d v="2023-05-15T15:35:24"/>
    <n v="49"/>
    <n v="0"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29"/>
    <d v="2023-05-15T15:35:24"/>
    <n v="1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3"/>
    <x v="4"/>
    <x v="78"/>
    <x v="144"/>
    <d v="2023-05-15T15:35:24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130"/>
    <d v="2023-05-15T15:35:42"/>
    <n v="20"/>
    <m/>
    <n v="20"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30"/>
    <d v="2023-05-15T15:35:42"/>
    <n v="20"/>
    <m/>
    <n v="20"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31"/>
    <d v="2023-05-15T15:35:42"/>
    <n v="68"/>
    <m/>
    <n v="68"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24"/>
    <d v="2023-05-15T15:35:42"/>
    <n v="99"/>
    <m/>
    <n v="99"/>
    <n v="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0"/>
    <d v="2023-05-24T15:33:47"/>
    <n v="79"/>
    <n v="0"/>
    <n v="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58"/>
    <d v="2023-05-24T15:33:47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2"/>
    <d v="2023-05-24T15:33:47"/>
    <n v="40"/>
    <n v="5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82"/>
    <d v="2023-05-24T16:20:2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20"/>
    <d v="2023-05-24T16:20:24"/>
    <n v="122"/>
    <n v="122"/>
    <m/>
    <m/>
    <n v="1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31"/>
    <d v="2023-07-20T15:35:2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24"/>
    <d v="2023-07-20T15:35:25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26"/>
    <d v="2023-07-20T15:35:2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34"/>
    <d v="2023-07-20T15:35:25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35"/>
    <d v="2023-07-20T15:35:25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91"/>
    <d v="2023-07-20T15:35:2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38"/>
    <d v="2023-07-20T15:35:2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92"/>
    <d v="2023-07-20T15:35:25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60"/>
    <d v="2023-05-24T17:28:19"/>
    <n v="0"/>
    <m/>
    <m/>
    <n v="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97"/>
    <d v="2023-05-24T17:28:19"/>
    <n v="0"/>
    <m/>
    <m/>
    <n v="2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54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61"/>
    <d v="2023-05-24T17:28:19"/>
    <n v="0"/>
    <m/>
    <m/>
    <n v="2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10"/>
    <d v="2023-04-18T14:59:52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105"/>
    <x v="4"/>
    <x v="92"/>
    <x v="128"/>
    <d v="2023-04-18T14:59:52"/>
    <n v="876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29"/>
    <d v="2023-04-18T15:01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30"/>
    <d v="2023-04-18T15:01:29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92"/>
    <d v="2023-04-18T15:02:23"/>
    <n v="40"/>
    <m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55"/>
    <d v="2023-04-18T15:02:23"/>
    <n v="99"/>
    <m/>
    <n v="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94"/>
    <d v="2023-04-18T15:02:23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58"/>
    <d v="2023-04-18T15:02:23"/>
    <n v="46"/>
    <m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95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27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97"/>
    <d v="2023-04-18T15:02:23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98"/>
    <d v="2023-04-18T15:02:23"/>
    <n v="46"/>
    <m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61"/>
    <d v="2023-04-18T15:02:23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62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102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71"/>
    <d v="2023-04-18T15:02:23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72"/>
    <d v="2023-04-18T15:02:2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138"/>
    <d v="2023-04-18T15:02:2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92"/>
    <d v="2023-04-18T13:54:08"/>
    <n v="0"/>
    <m/>
    <m/>
    <n v="4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55"/>
    <d v="2023-04-18T13:54:08"/>
    <n v="0"/>
    <m/>
    <m/>
    <n v="2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56"/>
    <d v="2023-04-18T13:54:08"/>
    <n v="0"/>
    <m/>
    <m/>
    <n v="5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94"/>
    <d v="2023-04-18T13:54:08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58"/>
    <d v="2023-04-18T13:54:08"/>
    <n v="0"/>
    <m/>
    <m/>
    <n v="6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92"/>
    <d v="2023-04-18T14:05:13"/>
    <n v="73"/>
    <m/>
    <n v="73"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55"/>
    <d v="2023-04-18T14:05:13"/>
    <n v="31"/>
    <m/>
    <n v="31"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02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70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04"/>
    <d v="2023-04-18T13:30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08"/>
    <d v="2023-04-18T13:30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3"/>
    <d v="2023-04-18T13:30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92"/>
    <d v="2023-04-18T15:02:47"/>
    <n v="0"/>
    <m/>
    <m/>
    <n v="1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55"/>
    <d v="2023-04-18T15:02:47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56"/>
    <d v="2023-04-18T15:02:47"/>
    <n v="0"/>
    <m/>
    <m/>
    <n v="1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58"/>
    <d v="2023-04-18T15:02:47"/>
    <n v="0"/>
    <m/>
    <m/>
    <n v="1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59"/>
    <d v="2023-04-18T15:02:47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95"/>
    <d v="2023-04-18T15:02:47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60"/>
    <d v="2023-04-18T15:02:47"/>
    <n v="0"/>
    <m/>
    <m/>
    <n v="1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97"/>
    <d v="2023-04-18T15:02:4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59"/>
    <d v="2023-04-18T15:02:4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20"/>
    <d v="2023-04-18T15:03:16"/>
    <n v="560"/>
    <n v="560"/>
    <m/>
    <m/>
    <n v="5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21"/>
    <d v="2023-04-18T15:03:16"/>
    <n v="292"/>
    <n v="292"/>
    <m/>
    <m/>
    <n v="2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83"/>
    <d v="2023-04-18T15:03:16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22"/>
    <d v="2023-04-18T15:03:1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44"/>
    <d v="2023-04-18T15:03:16"/>
    <n v="128"/>
    <n v="12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0"/>
    <d v="2023-04-18T15:03:16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16"/>
    <d v="2023-04-18T15:03:16"/>
    <n v="306"/>
    <n v="278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3"/>
    <d v="2023-04-18T14:04:15"/>
    <n v="69"/>
    <m/>
    <n v="69"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11"/>
    <d v="2023-04-18T14:04:15"/>
    <n v="2"/>
    <m/>
    <n v="2"/>
    <m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8"/>
    <d v="2023-04-18T15:03:16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9"/>
    <d v="2023-04-18T15:03:16"/>
    <n v="57"/>
    <n v="5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32"/>
    <d v="2023-05-15T15:35:42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49"/>
    <d v="2023-05-15T15:35:42"/>
    <n v="54"/>
    <m/>
    <n v="54"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38"/>
    <d v="2023-05-15T15:35:42"/>
    <n v="85"/>
    <m/>
    <n v="85"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52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54"/>
    <d v="2023-05-15T15:35:42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92"/>
    <d v="2023-05-15T15:35:42"/>
    <n v="113"/>
    <m/>
    <n v="113"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55"/>
    <d v="2023-05-15T15:35:42"/>
    <n v="57"/>
    <m/>
    <n v="57"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56"/>
    <d v="2023-05-15T15:35:42"/>
    <n v="127"/>
    <m/>
    <n v="127"/>
    <n v="1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94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58"/>
    <d v="2023-05-15T15:35:42"/>
    <n v="133"/>
    <m/>
    <n v="133"/>
    <n v="1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59"/>
    <d v="2023-05-15T15:35:42"/>
    <n v="9"/>
    <m/>
    <n v="9"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95"/>
    <d v="2023-05-15T15:35:42"/>
    <n v="54"/>
    <m/>
    <n v="54"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28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97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98"/>
    <d v="2023-05-15T15:35:42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61"/>
    <d v="2023-05-15T15:35:42"/>
    <n v="130"/>
    <m/>
    <n v="130"/>
    <n v="1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45"/>
    <d v="2023-05-15T15:35:42"/>
    <n v="209"/>
    <n v="0"/>
    <n v="2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112"/>
    <d v="2023-05-15T15:35:42"/>
    <n v="597"/>
    <n v="0"/>
    <n v="5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113"/>
    <d v="2023-05-15T15:35:42"/>
    <n v="130"/>
    <n v="0"/>
    <n v="1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46"/>
    <d v="2023-05-15T15:35:42"/>
    <n v="54"/>
    <n v="0"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4"/>
    <x v="6"/>
    <x v="10"/>
    <x v="12"/>
    <d v="2023-05-15T15:35:4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187"/>
    <d v="2023-05-15T15:36:08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13"/>
    <d v="2023-05-15T15:36:08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126"/>
    <d v="2023-05-15T15:36:08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79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15"/>
    <d v="2023-05-15T15:36:0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16"/>
    <d v="2023-05-15T15:36:08"/>
    <n v="81"/>
    <m/>
    <n v="81"/>
    <m/>
    <n v="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19"/>
    <d v="2023-05-15T15:36:08"/>
    <n v="119"/>
    <m/>
    <n v="119"/>
    <m/>
    <n v="1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82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20"/>
    <d v="2023-05-15T15:36:08"/>
    <n v="111"/>
    <m/>
    <n v="111"/>
    <m/>
    <n v="1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21"/>
    <d v="2023-05-15T15:36:0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5"/>
    <x v="0"/>
    <x v="0"/>
    <x v="83"/>
    <d v="2023-05-15T15:36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35"/>
    <d v="2023-05-15T15:37:01"/>
    <n v="0"/>
    <m/>
    <m/>
    <n v="4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37"/>
    <d v="2023-05-15T15:37:0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38"/>
    <d v="2023-05-15T15:37:0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52"/>
    <d v="2023-05-15T15:37:01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54"/>
    <d v="2023-05-15T15:37:01"/>
    <n v="0"/>
    <m/>
    <m/>
    <n v="5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31"/>
    <d v="2023-05-15T15:37:01"/>
    <n v="0"/>
    <m/>
    <m/>
    <n v="5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92"/>
    <d v="2023-05-15T15:37:01"/>
    <n v="0"/>
    <m/>
    <m/>
    <n v="4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55"/>
    <d v="2023-05-15T15:37:01"/>
    <n v="0"/>
    <m/>
    <m/>
    <n v="2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94"/>
    <d v="2023-05-15T15:37:0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58"/>
    <d v="2023-05-15T15:37:01"/>
    <n v="0"/>
    <m/>
    <m/>
    <n v="6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59"/>
    <d v="2023-05-15T15:37:0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97"/>
    <d v="2023-05-15T15:37:01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98"/>
    <d v="2023-05-15T15:37:01"/>
    <n v="0"/>
    <m/>
    <m/>
    <n v="5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61"/>
    <d v="2023-05-15T15:37:01"/>
    <n v="0"/>
    <m/>
    <m/>
    <n v="3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62"/>
    <d v="2023-05-15T15:37:01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64"/>
    <d v="2023-05-15T15:37:0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32"/>
    <d v="2023-05-15T15:37:0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197"/>
    <d v="2023-04-20T14:54:19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38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92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55"/>
    <d v="2023-04-20T14:54:19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56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58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95"/>
    <d v="2023-04-20T14:54:1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61"/>
    <d v="2023-04-20T14:54:1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63"/>
    <d v="2023-04-20T14:54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102"/>
    <d v="2023-04-20T14:54:1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71"/>
    <d v="2023-04-20T14:54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72"/>
    <d v="2023-04-20T14:54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13"/>
    <d v="2023-04-20T14:54:1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78"/>
    <d v="2023-04-20T14:54:1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16"/>
    <d v="2023-04-20T14:54:19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20"/>
    <d v="2023-04-20T14:54:19"/>
    <n v="134"/>
    <m/>
    <n v="134"/>
    <m/>
    <n v="1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83"/>
    <d v="2023-04-20T14:54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43"/>
    <d v="2023-04-20T14:54:1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44"/>
    <d v="2023-04-20T14:54:19"/>
    <n v="47"/>
    <m/>
    <n v="47"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0"/>
    <d v="2023-04-20T14:54:19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6"/>
    <d v="2023-04-20T14:54:19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8"/>
    <d v="2023-04-20T14:54:1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8"/>
    <x v="7"/>
    <x v="99"/>
    <x v="9"/>
    <d v="2023-04-20T14:54:19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130"/>
    <d v="2023-04-20T14:54:3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5"/>
    <x v="7"/>
    <x v="101"/>
    <x v="31"/>
    <d v="2023-04-20T14:54:3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56"/>
    <d v="2023-04-18T14:05:13"/>
    <n v="78"/>
    <m/>
    <n v="78"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58"/>
    <d v="2023-04-18T14:05:13"/>
    <n v="84"/>
    <m/>
    <n v="84"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95"/>
    <d v="2023-04-18T14:05:13"/>
    <n v="109"/>
    <m/>
    <n v="109"/>
    <n v="1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61"/>
    <d v="2023-04-18T14:05:13"/>
    <n v="87"/>
    <m/>
    <n v="87"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62"/>
    <d v="2023-04-18T14:05:13"/>
    <n v="7"/>
    <m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100"/>
    <d v="2023-04-18T14:05:13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71"/>
    <d v="2023-04-18T14:05:13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45"/>
    <d v="2023-04-18T14:05:13"/>
    <n v="145"/>
    <n v="0"/>
    <n v="1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112"/>
    <d v="2023-04-18T14:05:13"/>
    <n v="376"/>
    <n v="0"/>
    <n v="3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113"/>
    <d v="2023-04-18T14:05:13"/>
    <n v="97"/>
    <n v="0"/>
    <n v="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115"/>
    <d v="2023-04-18T14:05:1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46"/>
    <d v="2023-04-18T14:05:13"/>
    <n v="136"/>
    <n v="0"/>
    <n v="1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12"/>
    <d v="2023-04-18T14:05:13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108"/>
    <d v="2023-04-18T14:18:59"/>
    <n v="7"/>
    <m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8"/>
    <x v="5"/>
    <x v="11"/>
    <x v="77"/>
    <d v="2023-04-18T14:18:59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8"/>
    <d v="2023-04-18T13:54:08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9"/>
    <d v="2023-04-18T13:54:08"/>
    <n v="293"/>
    <m/>
    <n v="293"/>
    <m/>
    <n v="2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45"/>
    <d v="2023-04-18T15:02:23"/>
    <n v="85"/>
    <n v="0"/>
    <n v="8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112"/>
    <d v="2023-04-18T15:02:23"/>
    <n v="358"/>
    <n v="0"/>
    <n v="3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113"/>
    <d v="2023-04-18T15:02:23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02"/>
    <x v="4"/>
    <x v="93"/>
    <x v="115"/>
    <d v="2023-04-18T15:02:23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29"/>
    <d v="2023-04-18T15:02:4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30"/>
    <d v="2023-04-18T15:02:4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31"/>
    <d v="2023-04-18T15:02:47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59"/>
    <d v="2023-05-15T17:04:2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0"/>
    <d v="2023-05-15T17:09:19"/>
    <n v="279"/>
    <m/>
    <n v="279"/>
    <m/>
    <n v="2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1"/>
    <d v="2023-05-15T17:09:1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2"/>
    <d v="2023-05-15T17:09:1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3"/>
    <d v="2023-05-15T17:09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43"/>
    <d v="2023-05-15T17:09:19"/>
    <n v="98"/>
    <m/>
    <n v="98"/>
    <m/>
    <n v="9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44"/>
    <d v="2023-05-15T17:09:19"/>
    <n v="952"/>
    <m/>
    <n v="9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0"/>
    <d v="2023-05-15T17:09:19"/>
    <n v="72"/>
    <m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"/>
    <d v="2023-05-15T17:09:19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"/>
    <d v="2023-05-15T17:09:1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3"/>
    <d v="2023-05-15T17:09:19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19"/>
    <d v="2023-05-15T17:09:19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5"/>
    <d v="2023-05-15T17:09:19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6"/>
    <d v="2023-05-15T17:09:19"/>
    <n v="247"/>
    <n v="0"/>
    <n v="2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8"/>
    <d v="2023-05-15T17:09:19"/>
    <n v="98"/>
    <n v="0"/>
    <n v="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9"/>
    <d v="2023-05-15T17:09:19"/>
    <n v="151"/>
    <n v="0"/>
    <n v="1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0"/>
    <d v="2023-05-15T17:09:19"/>
    <n v="117"/>
    <n v="0"/>
    <n v="1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6"/>
    <d v="2023-04-19T17:32:29"/>
    <n v="236"/>
    <n v="0"/>
    <n v="2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25"/>
    <d v="2023-04-19T17:32:2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61"/>
    <d v="2023-05-15T17:04:23"/>
    <n v="0"/>
    <m/>
    <m/>
    <n v="4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62"/>
    <d v="2023-05-15T17:04:23"/>
    <n v="0"/>
    <m/>
    <m/>
    <n v="1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64"/>
    <d v="2023-05-15T17:04:2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42"/>
    <d v="2023-05-15T17:04:2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32"/>
    <d v="2023-05-15T17:04:2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98"/>
    <d v="2023-04-18T15:12:31"/>
    <n v="0"/>
    <m/>
    <m/>
    <n v="5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61"/>
    <d v="2023-04-18T15:12:31"/>
    <n v="0"/>
    <m/>
    <m/>
    <n v="3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62"/>
    <d v="2023-04-18T15:12:31"/>
    <n v="0"/>
    <m/>
    <m/>
    <n v="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64"/>
    <d v="2023-04-18T15:12:3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28"/>
    <d v="2023-04-18T14:21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60"/>
    <d v="2023-04-18T14:21:01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98"/>
    <d v="2023-04-18T14:21:0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61"/>
    <d v="2023-04-18T14:21:01"/>
    <n v="0"/>
    <m/>
    <m/>
    <n v="2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278"/>
    <d v="2023-04-18T14:21:0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64"/>
    <d v="2023-04-18T14:21:0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65"/>
    <d v="2023-04-18T14:21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42"/>
    <d v="2023-04-18T14:21:0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32"/>
    <d v="2023-04-18T14:21:0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68"/>
    <d v="2023-04-18T14:21:0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69"/>
    <d v="2023-04-18T14:21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02"/>
    <d v="2023-04-18T14:21:01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36"/>
    <d v="2023-04-18T14:21:0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71"/>
    <d v="2023-04-18T14:21:0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37"/>
    <d v="2023-04-18T14:21:0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72"/>
    <d v="2023-04-18T14:21:01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38"/>
    <d v="2023-04-18T14:21:0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262"/>
    <d v="2023-04-18T14:21:01"/>
    <n v="0"/>
    <m/>
    <m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263"/>
    <d v="2023-04-18T14:21:01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40"/>
    <d v="2023-04-18T14:21:0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3"/>
    <d v="2023-04-18T14:21:01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9"/>
    <d v="2023-04-18T12:30:25"/>
    <n v="177"/>
    <n v="0"/>
    <n v="1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10"/>
    <d v="2023-04-18T12:30:25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128"/>
    <d v="2023-04-18T12:30:25"/>
    <n v="124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12"/>
    <d v="2023-04-18T12:30:25"/>
    <n v="7"/>
    <n v="4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144"/>
    <d v="2023-04-18T12:30:25"/>
    <n v="13"/>
    <m/>
    <n v="12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6"/>
    <x v="3"/>
    <x v="6"/>
    <x v="86"/>
    <d v="2023-04-18T12:30:25"/>
    <n v="153"/>
    <n v="19"/>
    <n v="116"/>
    <n v="18"/>
    <n v="153"/>
    <n v="62"/>
    <n v="9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29"/>
    <d v="2023-04-18T12:30:48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30"/>
    <d v="2023-04-18T12:30:48"/>
    <n v="163"/>
    <m/>
    <n v="1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30"/>
    <d v="2023-04-18T12:30:48"/>
    <n v="163"/>
    <m/>
    <n v="1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31"/>
    <d v="2023-04-18T12:30:48"/>
    <n v="471"/>
    <m/>
    <n v="4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24"/>
    <d v="2023-04-18T12:30:48"/>
    <n v="841"/>
    <m/>
    <n v="8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32"/>
    <d v="2023-04-18T12:30:48"/>
    <n v="209"/>
    <m/>
    <n v="2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87"/>
    <d v="2023-04-18T12:30:4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34"/>
    <d v="2023-04-18T12:30:48"/>
    <n v="606"/>
    <m/>
    <n v="6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88"/>
    <d v="2023-04-18T12:30:48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30"/>
    <d v="2023-04-24T09:49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31"/>
    <d v="2023-04-24T09:49:24"/>
    <n v="0"/>
    <m/>
    <m/>
    <n v="1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24"/>
    <d v="2023-04-24T09:49:24"/>
    <n v="0"/>
    <m/>
    <m/>
    <n v="2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32"/>
    <d v="2023-04-24T09:49:2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34"/>
    <d v="2023-04-24T09:49:24"/>
    <n v="0"/>
    <m/>
    <m/>
    <n v="1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50"/>
    <d v="2023-04-24T09:49:24"/>
    <n v="0"/>
    <m/>
    <m/>
    <n v="2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80"/>
    <d v="2023-04-24T09:49:5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206"/>
    <d v="2023-04-24T09:49:5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16"/>
    <d v="2023-04-24T09:49:54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03"/>
    <d v="2023-04-19T17:23:4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70"/>
    <d v="2023-04-18T15:03:16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72"/>
    <d v="2023-04-18T15:03:16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73"/>
    <d v="2023-04-18T15:03:16"/>
    <n v="35"/>
    <n v="3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74"/>
    <d v="2023-04-18T15:03:16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3"/>
    <d v="2023-04-18T15:03:16"/>
    <n v="81"/>
    <n v="81"/>
    <m/>
    <m/>
    <n v="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26"/>
    <d v="2023-04-18T15:03:16"/>
    <n v="175"/>
    <n v="175"/>
    <m/>
    <m/>
    <n v="1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79"/>
    <d v="2023-04-18T15:03:16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77"/>
    <d v="2023-04-18T15:03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4"/>
    <d v="2023-04-18T15:03:16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78"/>
    <d v="2023-04-18T15:03:16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80"/>
    <d v="2023-04-18T15:03:16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27"/>
    <d v="2023-04-18T15:03:1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6"/>
    <d v="2023-04-18T15:03:16"/>
    <n v="65"/>
    <n v="65"/>
    <m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9"/>
    <d v="2023-04-18T15:03:16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53"/>
    <d v="2023-04-18T15:03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79"/>
    <d v="2023-04-18T15:03:1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82"/>
    <d v="2023-04-18T15:03:16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43"/>
    <d v="2023-04-18T15:06:58"/>
    <n v="69"/>
    <m/>
    <n v="69"/>
    <n v="0"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44"/>
    <d v="2023-04-18T15:06:58"/>
    <n v="3620"/>
    <m/>
    <n v="36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0"/>
    <d v="2023-04-18T15:06:5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9"/>
    <d v="2023-04-18T14:42:54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1"/>
    <x v="10"/>
    <x v="28"/>
    <x v="10"/>
    <d v="2023-04-18T14:42:54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30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31"/>
    <d v="2023-04-18T14:43:1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7"/>
    <d v="2023-04-18T14:27:3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1"/>
    <x v="5"/>
    <x v="16"/>
    <x v="9"/>
    <d v="2023-04-18T14:27:3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110"/>
    <d v="2023-04-18T14:27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13"/>
    <d v="2023-04-18T14:27:51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126"/>
    <d v="2023-04-18T14:27:51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16"/>
    <d v="2023-04-18T14:27:51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19"/>
    <d v="2023-04-18T14:27:5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153"/>
    <d v="2023-04-18T14:27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82"/>
    <d v="2023-04-18T14:27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20"/>
    <d v="2023-04-18T14:27:51"/>
    <n v="59"/>
    <m/>
    <n v="59"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21"/>
    <d v="2023-04-18T14:27:5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83"/>
    <d v="2023-04-18T14:27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44"/>
    <d v="2023-04-18T14:27:51"/>
    <n v="51"/>
    <m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3"/>
    <d v="2023-04-18T14:27:51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6"/>
    <d v="2023-04-18T14:32:2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8"/>
    <d v="2023-04-18T14:32:2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6"/>
    <x v="7"/>
    <x v="110"/>
    <x v="9"/>
    <d v="2023-04-18T14:32:2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130"/>
    <d v="2023-04-18T14:33:2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31"/>
    <d v="2023-04-18T14:33:2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24"/>
    <d v="2023-04-18T14:33:2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26"/>
    <d v="2023-04-18T14:33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197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9"/>
    <d v="2023-04-18T14:04:33"/>
    <n v="281"/>
    <n v="0"/>
    <n v="2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0"/>
    <d v="2023-04-18T14:04:33"/>
    <n v="57"/>
    <n v="0"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2"/>
    <d v="2023-04-18T14:04:33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29"/>
    <d v="2023-04-18T14:04:33"/>
    <n v="2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130"/>
    <d v="2023-04-18T14:05:13"/>
    <n v="15"/>
    <m/>
    <n v="15"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30"/>
    <d v="2023-04-18T14:05:13"/>
    <n v="13"/>
    <m/>
    <n v="13"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31"/>
    <d v="2023-04-18T14:05:13"/>
    <n v="47"/>
    <m/>
    <n v="47"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24"/>
    <d v="2023-04-18T14:05:13"/>
    <n v="70"/>
    <m/>
    <n v="70"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34"/>
    <d v="2023-04-18T14:05:13"/>
    <n v="51"/>
    <m/>
    <n v="51"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35"/>
    <d v="2023-04-18T14:05:13"/>
    <n v="85"/>
    <m/>
    <n v="85"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4"/>
    <x v="6"/>
    <x v="10"/>
    <x v="52"/>
    <d v="2023-04-18T14:05:13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22"/>
    <d v="2023-04-18T13:48:0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23"/>
    <d v="2023-04-18T13:48:01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44"/>
    <d v="2023-04-18T13:48:01"/>
    <n v="144"/>
    <n v="14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0"/>
    <d v="2023-04-18T13:48:01"/>
    <n v="11"/>
    <n v="1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3"/>
    <d v="2023-04-18T13:48:01"/>
    <n v="327"/>
    <n v="327"/>
    <m/>
    <m/>
    <n v="3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11"/>
    <d v="2023-04-18T13:48:01"/>
    <n v="24"/>
    <n v="24"/>
    <m/>
    <m/>
    <m/>
    <n v="2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81"/>
    <d v="2023-04-18T13:48:01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201"/>
    <d v="2023-04-18T13:48:01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16"/>
    <d v="2023-04-18T13:48:01"/>
    <n v="281"/>
    <n v="248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82"/>
    <d v="2023-04-18T13:48:01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6"/>
    <d v="2023-04-18T13:48:01"/>
    <n v="881"/>
    <n v="88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25"/>
    <d v="2023-04-18T13:48:01"/>
    <n v="28"/>
    <n v="2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84"/>
    <d v="2023-04-18T13:48:01"/>
    <n v="27"/>
    <n v="2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84"/>
    <d v="2023-04-18T13:48:01"/>
    <n v="27"/>
    <n v="13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9"/>
    <d v="2023-04-18T13:48:01"/>
    <n v="75"/>
    <n v="7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0"/>
    <d v="2023-04-18T13:48:01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35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4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6"/>
    <d v="2023-05-15T17:06:18"/>
    <n v="48"/>
    <m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9"/>
    <d v="2023-05-15T17:06:18"/>
    <n v="40"/>
    <m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20"/>
    <d v="2023-05-15T17:06:18"/>
    <n v="43"/>
    <m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23"/>
    <d v="2023-05-15T17:06:1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43"/>
    <d v="2023-05-15T17:06:18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44"/>
    <d v="2023-05-15T17:10:41"/>
    <n v="594"/>
    <m/>
    <n v="59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0"/>
    <d v="2023-05-15T17:10:41"/>
    <n v="44"/>
    <m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"/>
    <d v="2023-05-15T17:10:41"/>
    <n v="13"/>
    <n v="0"/>
    <n v="13"/>
    <n v="0"/>
    <n v="1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"/>
    <d v="2023-05-15T17:10:41"/>
    <n v="9"/>
    <n v="0"/>
    <n v="9"/>
    <n v="0"/>
    <n v="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3"/>
    <d v="2023-05-15T17:10:41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18"/>
    <d v="2023-05-15T17:10:4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5"/>
    <d v="2023-05-15T17:10:41"/>
    <n v="82"/>
    <n v="0"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6"/>
    <d v="2023-05-15T17:10:41"/>
    <n v="580"/>
    <n v="0"/>
    <n v="5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7"/>
    <d v="2023-05-15T17:10:41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8"/>
    <d v="2023-05-15T17:10:41"/>
    <n v="99"/>
    <n v="0"/>
    <n v="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9"/>
    <d v="2023-05-15T17:10:41"/>
    <n v="153"/>
    <n v="0"/>
    <n v="1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0"/>
    <d v="2023-05-15T17:10:41"/>
    <n v="94"/>
    <n v="0"/>
    <n v="9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1"/>
    <d v="2023-05-15T17:10:41"/>
    <n v="12"/>
    <n v="8"/>
    <n v="4"/>
    <n v="0"/>
    <n v="0"/>
    <n v="0"/>
    <n v="0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2"/>
    <d v="2023-05-15T17:10:41"/>
    <n v="36"/>
    <n v="7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35"/>
    <d v="2023-05-16T09:49:51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38"/>
    <d v="2023-05-16T09:49:51"/>
    <n v="0"/>
    <m/>
    <m/>
    <n v="1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28"/>
    <d v="2023-05-16T09:49:5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60"/>
    <d v="2023-05-16T09:49:51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98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61"/>
    <d v="2023-05-16T09:49:51"/>
    <n v="0"/>
    <m/>
    <m/>
    <n v="1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99"/>
    <d v="2023-05-16T09:49:5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63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64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42"/>
    <d v="2023-05-16T09:49:5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29"/>
    <d v="2023-04-18T15:07:36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30"/>
    <d v="2023-04-18T15:07:36"/>
    <n v="0"/>
    <m/>
    <m/>
    <n v="1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30"/>
    <d v="2023-04-18T15:07:36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31"/>
    <d v="2023-04-18T15:07:36"/>
    <n v="0"/>
    <m/>
    <m/>
    <n v="2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47"/>
    <d v="2023-04-18T15:09:2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44"/>
    <d v="2023-05-15T17:06:18"/>
    <n v="232"/>
    <m/>
    <n v="2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0"/>
    <d v="2023-05-15T17:06:1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45"/>
    <d v="2023-05-15T17:06:18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0"/>
    <x v="13"/>
    <x v="147"/>
    <x v="144"/>
    <d v="2023-04-18T15:09:26"/>
    <n v="131"/>
    <n v="10"/>
    <n v="109"/>
    <n v="12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08"/>
    <d v="2023-04-18T15:09:43"/>
    <n v="5"/>
    <m/>
    <n v="5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200"/>
    <d v="2023-04-18T15:09:4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75"/>
    <d v="2023-04-18T15:09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3"/>
    <d v="2023-04-18T15:09:43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26"/>
    <d v="2023-04-18T15:09:43"/>
    <n v="800"/>
    <m/>
    <n v="800"/>
    <m/>
    <n v="8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79"/>
    <d v="2023-04-18T15:09:43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4"/>
    <d v="2023-04-18T15:09:4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27"/>
    <d v="2023-04-18T15:09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47"/>
    <d v="2023-04-18T13:48:01"/>
    <n v="26"/>
    <n v="2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55"/>
    <d v="2023-04-18T13:53:13"/>
    <n v="0"/>
    <m/>
    <m/>
    <n v="4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56"/>
    <d v="2023-04-18T13:53:1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58"/>
    <d v="2023-04-18T13:53:13"/>
    <n v="0"/>
    <m/>
    <m/>
    <n v="7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59"/>
    <d v="2023-04-18T13:53:13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95"/>
    <d v="2023-04-18T13:53:13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27"/>
    <d v="2023-04-18T13:53:1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98"/>
    <d v="2023-04-18T13:53:13"/>
    <n v="0"/>
    <m/>
    <m/>
    <n v="6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61"/>
    <d v="2023-04-18T13:53:13"/>
    <n v="0"/>
    <m/>
    <m/>
    <n v="4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62"/>
    <d v="2023-04-18T13:53:13"/>
    <n v="0"/>
    <m/>
    <m/>
    <n v="1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55"/>
    <d v="2023-04-18T13:53:1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42"/>
    <d v="2023-04-18T13:53:1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02"/>
    <d v="2023-04-18T13:53:13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36"/>
    <d v="2023-04-18T13:53:1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71"/>
    <d v="2023-04-18T13:53:13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03"/>
    <d v="2023-04-18T13:53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04"/>
    <d v="2023-04-18T13:53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72"/>
    <d v="2023-04-18T13:53:1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73"/>
    <d v="2023-04-18T13:53:1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74"/>
    <d v="2023-04-18T13:53:1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67"/>
    <d v="2023-04-18T13:53:1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73"/>
    <d v="2023-04-18T13:53:1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77"/>
    <d v="2023-04-18T13:53:13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10"/>
    <d v="2023-04-18T13:53:13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3"/>
    <d v="2023-04-18T13:53:13"/>
    <n v="148"/>
    <m/>
    <n v="1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78"/>
    <d v="2023-04-18T14:21:01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79"/>
    <d v="2023-04-18T14:21:0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4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27"/>
    <d v="2023-04-18T14:21:01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42"/>
    <d v="2023-04-18T15:12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32"/>
    <d v="2023-04-18T15:12:3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02"/>
    <d v="2023-04-18T15:12:31"/>
    <n v="0"/>
    <m/>
    <m/>
    <n v="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71"/>
    <d v="2023-04-18T15:12:31"/>
    <n v="0"/>
    <m/>
    <m/>
    <n v="1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97"/>
    <d v="2023-04-18T15:14:38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98"/>
    <d v="2023-04-18T15:14:38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61"/>
    <d v="2023-04-18T15:14:3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62"/>
    <d v="2023-04-18T15:14:3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32"/>
    <d v="2023-04-18T15:14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02"/>
    <d v="2023-04-18T15:14:3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71"/>
    <d v="2023-04-18T15:14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03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04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73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74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3"/>
    <d v="2023-04-18T15:14:38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78"/>
    <d v="2023-04-18T15:14:3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5"/>
    <d v="2023-04-18T15:14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6"/>
    <d v="2023-04-18T15:14:3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9"/>
    <d v="2023-04-18T15:14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20"/>
    <d v="2023-04-18T15:14:38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04"/>
    <d v="2023-04-19T17:23:4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35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72"/>
    <d v="2023-04-19T17:23:46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73"/>
    <d v="2023-04-19T17:23:46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38"/>
    <d v="2023-04-19T17:23:4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39"/>
    <d v="2023-04-19T17:23:4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75"/>
    <d v="2023-04-19T17:23:4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06"/>
    <d v="2023-04-19T17:23:4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3"/>
    <d v="2023-04-19T17:23:46"/>
    <n v="71"/>
    <m/>
    <n v="71"/>
    <m/>
    <n v="71"/>
    <n v="7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34"/>
    <d v="2023-04-19T17:23:4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35"/>
    <d v="2023-04-19T17:23:4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79"/>
    <d v="2023-04-19T17:23:46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5"/>
    <d v="2023-04-19T17:23:4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40"/>
    <d v="2023-04-19T17:23:46"/>
    <n v="1"/>
    <m/>
    <n v="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41"/>
    <d v="2023-04-19T17:23:46"/>
    <n v="1"/>
    <m/>
    <n v="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06"/>
    <d v="2023-04-19T17:23:46"/>
    <n v="8"/>
    <m/>
    <n v="8"/>
    <m/>
    <n v="8"/>
    <n v="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6"/>
    <d v="2023-04-19T17:23:46"/>
    <n v="508"/>
    <m/>
    <n v="508"/>
    <m/>
    <n v="5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9"/>
    <d v="2023-04-19T17:23:46"/>
    <n v="307"/>
    <m/>
    <n v="307"/>
    <m/>
    <n v="3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0"/>
    <d v="2023-04-19T17:23:46"/>
    <n v="681"/>
    <m/>
    <n v="681"/>
    <m/>
    <n v="6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1"/>
    <d v="2023-04-19T17:23:46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83"/>
    <d v="2023-04-19T17:23:4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3"/>
    <d v="2023-04-19T17:23:46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43"/>
    <d v="2023-04-19T17:23:46"/>
    <n v="87"/>
    <m/>
    <n v="87"/>
    <m/>
    <n v="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91"/>
    <d v="2023-04-20T10:16:45"/>
    <n v="82"/>
    <m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24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26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34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35"/>
    <d v="2023-04-18T14:43:1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50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38"/>
    <d v="2023-04-18T14:43:1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92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55"/>
    <d v="2023-04-18T14:43:1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56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58"/>
    <d v="2023-04-18T14:43:1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59"/>
    <d v="2023-04-18T14:43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95"/>
    <d v="2023-04-18T14:43:1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28"/>
    <d v="2023-04-18T14:43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60"/>
    <d v="2023-04-18T14:43:1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61"/>
    <d v="2023-04-18T14:43:1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62"/>
    <d v="2023-04-18T14:43:13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63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64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65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102"/>
    <d v="2023-04-18T14:43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70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5"/>
    <d v="2023-04-18T15:03:16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6"/>
    <d v="2023-04-18T15:03:16"/>
    <n v="256"/>
    <n v="25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83"/>
    <d v="2023-04-18T15:03:16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25"/>
    <d v="2023-04-18T15:03:16"/>
    <n v="29"/>
    <n v="2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84"/>
    <d v="2023-04-18T15:03:16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84"/>
    <d v="2023-04-18T15:03:16"/>
    <n v="9"/>
    <n v="2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9"/>
    <d v="2023-04-18T15:03:16"/>
    <n v="65"/>
    <n v="6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0"/>
    <d v="2023-04-18T15:03:16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7"/>
    <x v="1"/>
    <x v="150"/>
    <x v="158"/>
    <d v="2023-04-18T15:48:3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8"/>
    <x v="1"/>
    <x v="126"/>
    <x v="16"/>
    <d v="2023-04-18T15:48:5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8"/>
    <x v="1"/>
    <x v="126"/>
    <x v="17"/>
    <d v="2023-04-18T15:48:5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8"/>
    <x v="1"/>
    <x v="126"/>
    <x v="20"/>
    <d v="2023-04-18T15:48:53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8"/>
    <x v="1"/>
    <x v="126"/>
    <x v="21"/>
    <d v="2023-04-18T15:48:5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8"/>
    <x v="1"/>
    <x v="126"/>
    <x v="3"/>
    <d v="2023-04-18T15:48:5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8"/>
    <x v="1"/>
    <x v="126"/>
    <x v="9"/>
    <d v="2023-04-18T15:48:5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8"/>
    <x v="1"/>
    <x v="126"/>
    <x v="158"/>
    <d v="2023-04-18T15:48:5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29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30"/>
    <d v="2023-04-18T15:49:1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254"/>
    <d v="2023-04-18T15:49:1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31"/>
    <d v="2023-04-18T15:49:1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24"/>
    <d v="2023-04-18T15:49:1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26"/>
    <d v="2023-04-18T15:49:1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34"/>
    <d v="2023-04-18T15:49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88"/>
    <d v="2023-04-18T15:49:1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3"/>
    <d v="2023-04-18T15:06:58"/>
    <n v="75"/>
    <m/>
    <n v="75"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6"/>
    <d v="2023-04-18T15:06:58"/>
    <n v="278"/>
    <n v="0"/>
    <n v="2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16"/>
    <d v="2023-04-18T14:04:1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5"/>
    <d v="2023-04-18T14:04:15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02"/>
    <d v="2023-05-15T17:04:23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8"/>
    <d v="2023-04-19T17:32:29"/>
    <n v="146"/>
    <n v="0"/>
    <n v="1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9"/>
    <d v="2023-04-19T17:32:29"/>
    <n v="182"/>
    <n v="0"/>
    <n v="1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47"/>
    <d v="2023-04-19T17:32:2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0"/>
    <d v="2023-04-19T17:32:29"/>
    <n v="74"/>
    <n v="0"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58"/>
    <d v="2023-04-19T17:32:2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1"/>
    <d v="2023-04-19T17:32:29"/>
    <n v="9"/>
    <n v="1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2"/>
    <d v="2023-04-19T17:32:29"/>
    <n v="74"/>
    <n v="12"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569"/>
    <x v="0"/>
    <x v="68"/>
    <x v="129"/>
    <d v="2023-04-19T17:32:29"/>
    <n v="1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13"/>
    <d v="2023-04-19T17:32:51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16"/>
    <d v="2023-04-19T17:32:51"/>
    <n v="51"/>
    <n v="51"/>
    <m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17"/>
    <d v="2023-04-19T17:32:51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18"/>
    <d v="2023-04-19T17:32:5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19"/>
    <d v="2023-04-19T17:32:51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153"/>
    <d v="2023-04-19T17:32:51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150"/>
    <d v="2023-04-19T17:32:5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82"/>
    <d v="2023-04-19T17:32:51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20"/>
    <d v="2023-04-19T17:32:51"/>
    <n v="762"/>
    <n v="762"/>
    <m/>
    <m/>
    <n v="7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21"/>
    <d v="2023-04-19T17:32:51"/>
    <n v="77"/>
    <n v="77"/>
    <m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83"/>
    <d v="2023-04-19T17:32:51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23"/>
    <d v="2023-04-19T17:32:51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3"/>
    <d v="2023-04-19T17:32:51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6"/>
    <d v="2023-04-19T17:32:51"/>
    <n v="26"/>
    <n v="2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9"/>
    <d v="2023-04-19T17:32:51"/>
    <n v="51"/>
    <n v="5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5"/>
    <d v="2023-04-18T13:53:1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6"/>
    <d v="2023-04-18T13:53:13"/>
    <n v="173"/>
    <m/>
    <n v="173"/>
    <m/>
    <n v="1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9"/>
    <d v="2023-04-18T13:53:13"/>
    <n v="131"/>
    <m/>
    <n v="131"/>
    <m/>
    <n v="1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49"/>
    <d v="2023-04-18T13:53:1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20"/>
    <d v="2023-04-18T13:53:13"/>
    <n v="129"/>
    <m/>
    <n v="129"/>
    <m/>
    <n v="1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43"/>
    <d v="2023-04-18T13:53:13"/>
    <n v="120"/>
    <m/>
    <n v="120"/>
    <m/>
    <n v="1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44"/>
    <d v="2023-04-18T13:53:13"/>
    <n v="2211"/>
    <m/>
    <n v="2211"/>
    <n v="22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0"/>
    <d v="2023-04-18T13:53:13"/>
    <n v="18"/>
    <m/>
    <n v="18"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3"/>
    <d v="2023-04-18T13:53:13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18"/>
    <d v="2023-04-18T13:53:1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31"/>
    <d v="2023-04-18T13:49:15"/>
    <n v="16"/>
    <m/>
    <n v="16"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24"/>
    <d v="2023-04-18T13:49:15"/>
    <n v="25"/>
    <m/>
    <n v="25"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34"/>
    <d v="2023-04-18T13:49:15"/>
    <n v="21"/>
    <m/>
    <n v="21"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35"/>
    <d v="2023-04-18T13:49:15"/>
    <n v="35"/>
    <m/>
    <n v="35"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36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52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92"/>
    <d v="2023-04-18T13:49:15"/>
    <n v="28"/>
    <m/>
    <n v="28"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55"/>
    <d v="2023-04-18T13:49:15"/>
    <n v="8"/>
    <m/>
    <n v="8"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56"/>
    <d v="2023-04-18T13:49:15"/>
    <n v="39"/>
    <m/>
    <n v="39"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58"/>
    <d v="2023-04-18T13:49:15"/>
    <n v="39"/>
    <m/>
    <n v="39"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59"/>
    <d v="2023-04-18T13:49:15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95"/>
    <d v="2023-04-18T13:49:15"/>
    <n v="47"/>
    <m/>
    <n v="47"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61"/>
    <d v="2023-04-18T13:49:15"/>
    <n v="41"/>
    <m/>
    <n v="41"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62"/>
    <d v="2023-04-18T13:49:15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6"/>
    <d v="2023-04-18T15:09:43"/>
    <n v="97"/>
    <m/>
    <n v="97"/>
    <m/>
    <n v="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7"/>
    <d v="2023-04-18T15:09:4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8"/>
    <d v="2023-04-18T15:09:4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19"/>
    <d v="2023-04-18T15:09:43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82"/>
    <d v="2023-04-18T15:09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20"/>
    <d v="2023-04-18T15:09:43"/>
    <n v="723"/>
    <m/>
    <n v="723"/>
    <m/>
    <n v="7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1"/>
    <x v="5"/>
    <x v="9"/>
    <x v="21"/>
    <d v="2023-04-18T15:09:43"/>
    <n v="81"/>
    <m/>
    <n v="81"/>
    <m/>
    <n v="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60"/>
    <d v="2023-04-18T15:07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97"/>
    <d v="2023-04-18T15:07:36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61"/>
    <d v="2023-04-18T15:07:36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62"/>
    <d v="2023-04-18T15:07:36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55"/>
    <d v="2023-04-18T15:07:3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42"/>
    <d v="2023-04-18T15:07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32"/>
    <d v="2023-04-18T15:07:3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02"/>
    <d v="2023-04-18T15:07:36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71"/>
    <d v="2023-04-18T15:07:3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03"/>
    <d v="2023-04-18T15:07:3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04"/>
    <d v="2023-04-18T15:07:3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3"/>
    <d v="2023-04-18T15:07:36"/>
    <n v="131"/>
    <m/>
    <n v="131"/>
    <m/>
    <n v="1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5"/>
    <d v="2023-04-18T15:07:3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6"/>
    <d v="2023-04-18T15:07:36"/>
    <n v="250"/>
    <m/>
    <n v="250"/>
    <m/>
    <n v="2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7"/>
    <d v="2023-04-18T15:07:3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8"/>
    <d v="2023-04-18T15:07:36"/>
    <n v="163"/>
    <m/>
    <n v="163"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9"/>
    <d v="2023-04-18T15:07:36"/>
    <n v="152"/>
    <m/>
    <n v="152"/>
    <m/>
    <n v="1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24"/>
    <d v="2023-04-18T15:02:47"/>
    <n v="0"/>
    <m/>
    <m/>
    <n v="1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54"/>
    <d v="2023-04-18T15:07:5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92"/>
    <d v="2023-04-18T15:07:59"/>
    <n v="0"/>
    <m/>
    <m/>
    <n v="2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55"/>
    <d v="2023-04-18T15:07:59"/>
    <n v="0"/>
    <m/>
    <m/>
    <n v="1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56"/>
    <d v="2023-04-18T15:07:59"/>
    <n v="0"/>
    <m/>
    <m/>
    <n v="2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57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92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58"/>
    <d v="2023-04-18T15:07:59"/>
    <n v="0"/>
    <m/>
    <m/>
    <n v="2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59"/>
    <d v="2023-04-18T15:07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95"/>
    <d v="2023-04-18T15:07:59"/>
    <n v="0"/>
    <m/>
    <m/>
    <n v="1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96"/>
    <d v="2023-04-18T15:07:5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28"/>
    <d v="2023-04-18T15:07:5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60"/>
    <d v="2023-04-18T15:07:59"/>
    <n v="0"/>
    <m/>
    <m/>
    <n v="1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97"/>
    <d v="2023-04-18T15:07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98"/>
    <d v="2023-04-18T15:07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61"/>
    <d v="2023-04-18T15:07:59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62"/>
    <d v="2023-04-18T15:07:59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63"/>
    <d v="2023-04-18T15:07:5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20"/>
    <d v="2023-04-18T13:54:08"/>
    <n v="978"/>
    <m/>
    <n v="978"/>
    <m/>
    <n v="9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43"/>
    <d v="2023-04-18T13:54:08"/>
    <n v="66"/>
    <m/>
    <n v="66"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44"/>
    <d v="2023-04-18T13:54:08"/>
    <n v="748"/>
    <m/>
    <n v="7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0"/>
    <d v="2023-04-18T13:54:08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"/>
    <d v="2023-04-18T13:54:08"/>
    <n v="0"/>
    <m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2"/>
    <d v="2023-04-18T13:54:08"/>
    <n v="0"/>
    <m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19"/>
    <d v="2023-04-18T13:54:08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6"/>
    <d v="2023-04-18T13:54:08"/>
    <n v="122"/>
    <n v="0"/>
    <n v="1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8"/>
    <d v="2023-04-18T13:54:08"/>
    <n v="66"/>
    <n v="0"/>
    <n v="6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9"/>
    <d v="2023-04-18T13:54:08"/>
    <n v="114"/>
    <n v="0"/>
    <n v="1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47"/>
    <d v="2023-04-18T13:54:08"/>
    <n v="41"/>
    <n v="0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0"/>
    <d v="2023-04-18T13:54:08"/>
    <n v="293"/>
    <n v="0"/>
    <n v="2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2"/>
    <d v="2023-04-18T13:54:08"/>
    <n v="64"/>
    <n v="6"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29"/>
    <d v="2023-04-18T13:54:08"/>
    <n v="1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44"/>
    <d v="2023-04-18T13:54:08"/>
    <n v="54"/>
    <n v="4"/>
    <n v="44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29"/>
    <d v="2023-04-18T13:55:3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30"/>
    <d v="2023-04-18T13:55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31"/>
    <d v="2023-04-18T13:55:36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152"/>
    <d v="2023-04-18T13:55:3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24"/>
    <d v="2023-04-18T13:55:36"/>
    <n v="0"/>
    <m/>
    <m/>
    <n v="2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32"/>
    <d v="2023-04-18T13:55:36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33"/>
    <d v="2023-04-18T13:55:3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6"/>
    <x v="3"/>
    <x v="6"/>
    <x v="34"/>
    <d v="2023-04-18T13:55:36"/>
    <n v="0"/>
    <m/>
    <m/>
    <n v="1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9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30"/>
    <d v="2023-04-19T17:01:0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61"/>
    <d v="2023-04-18T15:02:47"/>
    <n v="0"/>
    <m/>
    <m/>
    <n v="1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62"/>
    <d v="2023-04-18T15:02:47"/>
    <n v="0"/>
    <m/>
    <m/>
    <n v="1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64"/>
    <d v="2023-04-18T15:02:4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65"/>
    <d v="2023-04-18T15:02:4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40"/>
    <d v="2023-04-18T15:02:4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32"/>
    <d v="2023-04-18T15:02:4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68"/>
    <d v="2023-04-18T15:02:4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02"/>
    <d v="2023-04-18T15:02:47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70"/>
    <d v="2023-04-18T15:02:47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03"/>
    <d v="2023-04-18T15:02:4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72"/>
    <d v="2023-04-18T15:02:4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38"/>
    <d v="2023-04-18T15:02:4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3"/>
    <d v="2023-04-18T15:02:47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78"/>
    <d v="2023-04-18T15:02:47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6"/>
    <d v="2023-04-18T15:02:47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9"/>
    <d v="2023-04-18T15:02:47"/>
    <n v="69"/>
    <m/>
    <n v="69"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20"/>
    <d v="2023-04-18T15:02:47"/>
    <n v="65"/>
    <m/>
    <n v="65"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43"/>
    <d v="2023-04-18T15:02:47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3"/>
    <d v="2023-04-18T15:02:4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6"/>
    <d v="2023-04-18T15:02:47"/>
    <n v="61"/>
    <n v="0"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8"/>
    <d v="2023-04-18T15:02:47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9"/>
    <d v="2023-04-18T15:02:47"/>
    <n v="52"/>
    <n v="0"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0"/>
    <d v="2023-04-18T15:02:47"/>
    <n v="69"/>
    <n v="0"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38"/>
    <x v="10"/>
    <x v="47"/>
    <x v="12"/>
    <d v="2023-04-18T15:02:47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39"/>
    <d v="2023-04-18T15:03:16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30"/>
    <d v="2023-04-19T17:01:0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31"/>
    <d v="2023-04-19T17:01:09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4"/>
    <d v="2023-04-19T17:01:09"/>
    <n v="0"/>
    <m/>
    <m/>
    <n v="3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32"/>
    <d v="2023-04-19T17:01:09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6"/>
    <d v="2023-04-19T17:01:09"/>
    <n v="0"/>
    <m/>
    <m/>
    <n v="2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34"/>
    <d v="2023-04-19T17:01:09"/>
    <n v="0"/>
    <m/>
    <m/>
    <n v="2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"/>
    <d v="2023-05-15T17:06:1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6"/>
    <d v="2023-04-18T14:04:15"/>
    <n v="147"/>
    <n v="0"/>
    <n v="1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84"/>
    <d v="2023-04-18T14:04:1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85"/>
    <d v="2023-04-18T14:04:15"/>
    <n v="5"/>
    <n v="2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9"/>
    <d v="2023-04-18T14:04:15"/>
    <n v="79"/>
    <n v="0"/>
    <n v="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0"/>
    <d v="2023-04-18T14:04:15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28"/>
    <d v="2023-04-18T14:04:15"/>
    <n v="79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2"/>
    <d v="2023-04-18T14:04:15"/>
    <n v="7"/>
    <n v="3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29"/>
    <d v="2023-04-18T14:04:15"/>
    <n v="3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2"/>
    <x v="5"/>
    <x v="52"/>
    <x v="144"/>
    <d v="2023-04-18T14:04:15"/>
    <n v="8"/>
    <n v="0"/>
    <n v="8"/>
    <n v="0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9"/>
    <d v="2023-04-18T14:04:33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30"/>
    <d v="2023-04-18T14:04:33"/>
    <n v="0"/>
    <m/>
    <m/>
    <n v="2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20"/>
    <d v="2023-04-18T14:23:34"/>
    <n v="45"/>
    <m/>
    <n v="45"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21"/>
    <d v="2023-04-18T14:23:34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83"/>
    <d v="2023-04-18T14:23:3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3"/>
    <d v="2023-04-18T14:23:34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111"/>
    <d v="2023-04-18T14:23:3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0"/>
    <x v="13"/>
    <x v="95"/>
    <x v="5"/>
    <d v="2023-04-18T14:23:34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131"/>
    <d v="2023-04-18T14:21:43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257"/>
    <d v="2023-04-18T14:21:43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55"/>
    <d v="2023-04-18T14:21:4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35"/>
    <d v="2023-04-18T15:49:16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90"/>
    <d v="2023-04-18T15:49:1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37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124"/>
    <d v="2023-04-18T14:27:5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6"/>
    <d v="2023-04-18T14:27:51"/>
    <n v="55"/>
    <n v="0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9"/>
    <d v="2023-04-18T14:27:51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2"/>
    <x v="5"/>
    <x v="17"/>
    <x v="10"/>
    <d v="2023-04-18T14:27:5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3"/>
    <x v="8"/>
    <x v="18"/>
    <x v="31"/>
    <d v="2023-04-18T14:28:2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6"/>
    <d v="2023-04-18T14:51:31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9"/>
    <d v="2023-04-18T14:51:3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7"/>
    <x v="1"/>
    <x v="150"/>
    <x v="126"/>
    <d v="2023-04-18T14:51:5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7"/>
    <x v="1"/>
    <x v="150"/>
    <x v="16"/>
    <d v="2023-04-18T14:51:52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7"/>
    <x v="1"/>
    <x v="150"/>
    <x v="17"/>
    <d v="2023-04-18T14:51:5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7"/>
    <x v="1"/>
    <x v="150"/>
    <x v="20"/>
    <d v="2023-04-18T14:51:5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7"/>
    <x v="1"/>
    <x v="150"/>
    <x v="21"/>
    <d v="2023-04-18T14:51:5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7"/>
    <x v="1"/>
    <x v="150"/>
    <x v="3"/>
    <d v="2023-04-18T14:51:5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7"/>
    <x v="1"/>
    <x v="150"/>
    <x v="6"/>
    <d v="2023-04-18T14:51:5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7"/>
    <x v="1"/>
    <x v="150"/>
    <x v="9"/>
    <d v="2023-04-18T14:51:52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7"/>
    <x v="1"/>
    <x v="150"/>
    <x v="158"/>
    <d v="2023-04-18T14:51:5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8"/>
    <x v="1"/>
    <x v="126"/>
    <x v="16"/>
    <d v="2023-04-18T14:52:1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8"/>
    <x v="1"/>
    <x v="126"/>
    <x v="17"/>
    <d v="2023-04-18T14:52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8"/>
    <x v="1"/>
    <x v="126"/>
    <x v="82"/>
    <d v="2023-04-18T14:52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8"/>
    <x v="1"/>
    <x v="126"/>
    <x v="20"/>
    <d v="2023-04-18T14:52:1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8"/>
    <x v="1"/>
    <x v="126"/>
    <x v="21"/>
    <d v="2023-04-18T14:52:1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126"/>
    <d v="2023-04-18T14:43:1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16"/>
    <d v="2023-04-18T14:43:1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19"/>
    <d v="2023-04-18T14:43:1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149"/>
    <d v="2023-04-18T14:43:1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47"/>
    <d v="2023-04-19T17:32:51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10"/>
    <d v="2023-04-19T17:32:51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158"/>
    <d v="2023-04-19T17:32:51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128"/>
    <d v="2023-04-19T17:32:51"/>
    <n v="76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21"/>
    <x v="0"/>
    <x v="69"/>
    <x v="86"/>
    <d v="2023-04-19T17:32:51"/>
    <n v="33"/>
    <n v="1"/>
    <n v="28"/>
    <n v="4"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13"/>
    <d v="2023-04-19T17:33:12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126"/>
    <d v="2023-04-19T17:33:12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16"/>
    <d v="2023-04-19T17:33:12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19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153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82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20"/>
    <d v="2023-04-19T17:33:12"/>
    <n v="213"/>
    <n v="213"/>
    <m/>
    <m/>
    <n v="2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21"/>
    <d v="2023-04-19T17:33:12"/>
    <n v="24"/>
    <n v="24"/>
    <m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83"/>
    <d v="2023-04-19T17:33:1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3"/>
    <d v="2023-04-19T17:33:12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6"/>
    <d v="2023-04-19T17:33:12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9"/>
    <d v="2023-04-19T17:33:12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1"/>
    <x v="0"/>
    <x v="70"/>
    <x v="10"/>
    <d v="2023-04-19T17:33:12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16"/>
    <d v="2023-04-19T17:36:17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17"/>
    <d v="2023-04-19T17:36:17"/>
    <n v="23"/>
    <n v="23"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19"/>
    <d v="2023-04-19T17:36:17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153"/>
    <d v="2023-04-19T17:36:17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82"/>
    <d v="2023-04-19T17:36:17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71"/>
    <d v="2023-05-15T17:04:23"/>
    <n v="0"/>
    <m/>
    <m/>
    <n v="1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2"/>
    <d v="2023-05-15T17:06:1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3"/>
    <d v="2023-05-15T17:06:18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4"/>
    <d v="2023-05-15T17:06:18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5"/>
    <d v="2023-05-15T17:06:1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32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68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69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02"/>
    <d v="2023-05-16T09:49:51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36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71"/>
    <d v="2023-05-16T09:49:5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37"/>
    <d v="2023-05-16T09:49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72"/>
    <d v="2023-05-16T09:49:5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70"/>
    <d v="2023-04-18T13:39:15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73"/>
    <d v="2023-04-18T13:39:15"/>
    <n v="117"/>
    <n v="1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74"/>
    <d v="2023-04-18T13:39:15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6"/>
    <d v="2023-05-15T17:06:18"/>
    <n v="180"/>
    <n v="0"/>
    <n v="1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25"/>
    <d v="2023-05-15T17:06:18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8"/>
    <d v="2023-05-15T17:06:18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9"/>
    <d v="2023-05-15T17:06:18"/>
    <n v="48"/>
    <n v="0"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0"/>
    <d v="2023-05-15T17:06:18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75"/>
    <d v="2023-04-18T13:39:15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3"/>
    <d v="2023-04-18T13:39:15"/>
    <n v="424"/>
    <n v="424"/>
    <m/>
    <m/>
    <n v="381"/>
    <n v="4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79"/>
    <d v="2023-04-18T13:39:15"/>
    <n v="43"/>
    <n v="43"/>
    <m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77"/>
    <d v="2023-04-18T13:39:1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4"/>
    <d v="2023-04-18T13:39:15"/>
    <n v="16"/>
    <n v="16"/>
    <m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78"/>
    <d v="2023-04-18T13:39:15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27"/>
    <d v="2023-04-18T13:39:15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28"/>
    <d v="2023-04-18T13:39:15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29"/>
    <d v="2023-04-18T13:39:15"/>
    <n v="88"/>
    <n v="88"/>
    <m/>
    <m/>
    <n v="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27"/>
    <d v="2023-04-18T13:39:15"/>
    <n v="61"/>
    <n v="61"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05"/>
    <d v="2023-04-18T13:39:15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6"/>
    <d v="2023-04-18T13:39:15"/>
    <n v="84"/>
    <n v="84"/>
    <m/>
    <m/>
    <n v="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9"/>
    <d v="2023-04-18T13:39:15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80"/>
    <d v="2023-04-18T13:39:15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82"/>
    <d v="2023-04-18T13:39:15"/>
    <n v="19"/>
    <n v="19"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0"/>
    <d v="2023-04-18T13:39:15"/>
    <n v="764"/>
    <n v="764"/>
    <m/>
    <m/>
    <n v="7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1"/>
    <d v="2023-04-18T13:39:15"/>
    <n v="717"/>
    <n v="717"/>
    <m/>
    <m/>
    <n v="7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83"/>
    <d v="2023-04-18T13:39:15"/>
    <n v="25"/>
    <n v="25"/>
    <m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2"/>
    <d v="2023-04-18T13:39:1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3"/>
    <d v="2023-04-18T13:39:15"/>
    <n v="21"/>
    <n v="21"/>
    <m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44"/>
    <d v="2023-04-18T13:39:15"/>
    <n v="92"/>
    <n v="9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3"/>
    <d v="2023-04-18T13:39:15"/>
    <n v="1342"/>
    <n v="1342"/>
    <m/>
    <m/>
    <n v="13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31"/>
    <d v="2023-04-18T15:01:29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24"/>
    <d v="2023-04-18T15:01:29"/>
    <n v="0"/>
    <m/>
    <m/>
    <n v="2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32"/>
    <d v="2023-04-18T15:01:2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26"/>
    <d v="2023-04-18T15:01:29"/>
    <n v="0"/>
    <m/>
    <m/>
    <n v="1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88"/>
    <d v="2023-04-18T15:01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35"/>
    <d v="2023-04-18T15:01:29"/>
    <n v="0"/>
    <m/>
    <m/>
    <n v="2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102"/>
    <d v="2023-04-18T13:49:15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71"/>
    <d v="2023-04-18T13:49:15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258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238"/>
    <d v="2023-04-18T13:49:15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223"/>
    <d v="2023-04-18T13:49:15"/>
    <n v="8"/>
    <m/>
    <n v="8"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45"/>
    <d v="2023-04-18T13:49:15"/>
    <n v="110"/>
    <n v="0"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112"/>
    <d v="2023-04-18T13:49:15"/>
    <n v="167"/>
    <n v="0"/>
    <n v="1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113"/>
    <d v="2023-04-18T13:49:15"/>
    <n v="45"/>
    <n v="0"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115"/>
    <d v="2023-04-18T13:49:15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4"/>
    <d v="2023-04-18T13:49:1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46"/>
    <d v="2023-04-18T13:49:15"/>
    <n v="56"/>
    <n v="0"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31"/>
    <d v="2023-04-18T13:53:13"/>
    <n v="0"/>
    <m/>
    <m/>
    <n v="2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24"/>
    <d v="2023-04-18T13:53:13"/>
    <n v="0"/>
    <m/>
    <m/>
    <n v="2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32"/>
    <d v="2023-04-18T13:53:1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26"/>
    <d v="2023-04-18T13:53:13"/>
    <n v="0"/>
    <m/>
    <m/>
    <n v="3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34"/>
    <d v="2023-04-18T13:53:13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35"/>
    <d v="2023-04-18T13:53:13"/>
    <n v="0"/>
    <m/>
    <m/>
    <n v="4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37"/>
    <d v="2023-04-18T13:53:13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38"/>
    <d v="2023-04-18T13:53:13"/>
    <n v="0"/>
    <m/>
    <m/>
    <n v="3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52"/>
    <d v="2023-04-18T13:53:13"/>
    <n v="0"/>
    <m/>
    <m/>
    <n v="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54"/>
    <d v="2023-04-18T13:53:13"/>
    <n v="0"/>
    <m/>
    <m/>
    <n v="5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31"/>
    <d v="2023-04-18T13:53:13"/>
    <n v="0"/>
    <m/>
    <m/>
    <n v="5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92"/>
    <d v="2023-04-18T13:53:13"/>
    <n v="0"/>
    <m/>
    <m/>
    <n v="5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0"/>
    <d v="2023-04-18T13:48:01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1"/>
    <d v="2023-04-18T13:48:01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20"/>
    <d v="2023-04-18T15:07:36"/>
    <n v="292"/>
    <m/>
    <n v="292"/>
    <m/>
    <n v="2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43"/>
    <d v="2023-04-18T15:07:36"/>
    <n v="186"/>
    <m/>
    <n v="186"/>
    <m/>
    <n v="1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44"/>
    <d v="2023-04-18T15:07:36"/>
    <n v="710"/>
    <m/>
    <n v="7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0"/>
    <d v="2023-04-18T15:07:3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"/>
    <d v="2023-04-18T15:07:3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2"/>
    <d v="2023-04-18T15:07:3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18"/>
    <d v="2023-04-18T15:07:36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19"/>
    <d v="2023-04-18T15:07:36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6"/>
    <d v="2023-04-18T15:07:36"/>
    <n v="131"/>
    <n v="0"/>
    <n v="1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7"/>
    <d v="2023-04-18T15:07:3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8"/>
    <d v="2023-04-18T15:07:36"/>
    <n v="186"/>
    <n v="0"/>
    <n v="1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9"/>
    <d v="2023-04-18T15:07:36"/>
    <n v="250"/>
    <n v="0"/>
    <n v="2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47"/>
    <d v="2023-04-18T15:07:36"/>
    <n v="163"/>
    <n v="0"/>
    <n v="1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0"/>
    <d v="2023-04-18T15:07:36"/>
    <n v="152"/>
    <n v="0"/>
    <n v="1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58"/>
    <d v="2023-04-18T15:07:3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2"/>
    <d v="2023-04-18T15:07:36"/>
    <n v="52"/>
    <n v="2"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29"/>
    <d v="2023-04-18T15:07:36"/>
    <n v="1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44"/>
    <d v="2023-04-18T15:07:36"/>
    <n v="108"/>
    <n v="16"/>
    <n v="87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29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30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31"/>
    <d v="2023-04-18T15:07:59"/>
    <n v="0"/>
    <m/>
    <m/>
    <n v="1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24"/>
    <d v="2023-04-18T15:07:59"/>
    <n v="0"/>
    <m/>
    <m/>
    <n v="2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32"/>
    <d v="2023-04-18T15:07:59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34"/>
    <d v="2023-04-18T15:07:59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20"/>
    <d v="2023-04-18T14:43:13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43"/>
    <d v="2023-04-18T14:43:13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44"/>
    <d v="2023-04-18T14:43:13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0"/>
    <d v="2023-04-18T14:43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3"/>
    <d v="2023-04-18T14:43:1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6"/>
    <d v="2023-04-18T14:43:1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8"/>
    <d v="2023-04-18T14:43:13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9"/>
    <d v="2023-04-18T14:43:1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10"/>
    <d v="2023-04-18T14:43:1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2"/>
    <x v="10"/>
    <x v="29"/>
    <x v="12"/>
    <d v="2023-04-18T14:43:1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31"/>
    <d v="2023-04-18T14:43:3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24"/>
    <d v="2023-04-18T14:43:32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26"/>
    <d v="2023-04-18T14:43:3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34"/>
    <d v="2023-04-18T14:43:3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50"/>
    <d v="2023-04-18T14:43:3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51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38"/>
    <d v="2023-04-18T14:43:3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92"/>
    <d v="2023-04-18T14:43:3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55"/>
    <d v="2023-04-18T14:43:3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56"/>
    <d v="2023-04-18T14:43:3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58"/>
    <d v="2023-04-18T14:43:3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94"/>
    <d v="2023-04-18T14:21:4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58"/>
    <d v="2023-04-18T14:21:43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59"/>
    <d v="2023-04-18T14:21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95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27"/>
    <d v="2023-04-18T14:21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97"/>
    <d v="2023-04-18T14:21:4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98"/>
    <d v="2023-04-18T14:21:43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0"/>
    <x v="4"/>
    <x v="81"/>
    <x v="61"/>
    <d v="2023-04-18T14:21:4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59"/>
    <d v="2023-04-18T14:04:33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95"/>
    <d v="2023-04-18T14:04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7"/>
    <d v="2023-04-18T14:04:3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97"/>
    <d v="2023-04-18T14:04:33"/>
    <n v="0"/>
    <m/>
    <m/>
    <n v="4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98"/>
    <d v="2023-04-18T14:04:33"/>
    <n v="0"/>
    <m/>
    <m/>
    <n v="6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61"/>
    <d v="2023-04-18T14:04:33"/>
    <n v="0"/>
    <m/>
    <m/>
    <n v="4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62"/>
    <d v="2023-04-18T14:04:33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64"/>
    <d v="2023-04-18T14:04:3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66"/>
    <d v="2023-04-18T14:04:3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32"/>
    <d v="2023-04-18T14:04:33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02"/>
    <d v="2023-04-18T14:04:33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71"/>
    <d v="2023-04-18T14:04:33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03"/>
    <d v="2023-04-18T14:04:3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04"/>
    <d v="2023-04-18T14:04:3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72"/>
    <d v="2023-04-18T14:04:33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75"/>
    <d v="2023-04-18T14:04:3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67"/>
    <d v="2023-04-18T14:04:3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59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95"/>
    <d v="2023-04-18T14:43:3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60"/>
    <d v="2023-04-18T14:43:3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61"/>
    <d v="2023-04-18T14:43:3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6"/>
    <x v="7"/>
    <x v="110"/>
    <x v="20"/>
    <d v="2023-04-18T12:53:2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20"/>
    <d v="2023-04-18T12:49:57"/>
    <n v="56"/>
    <m/>
    <n v="56"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21"/>
    <d v="2023-04-18T12:49:5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83"/>
    <d v="2023-04-18T12:49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44"/>
    <d v="2023-04-18T12:49:57"/>
    <n v="41"/>
    <m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2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3"/>
    <d v="2023-04-18T12:49:57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6"/>
    <d v="2023-04-18T12:49:57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7"/>
    <d v="2023-04-18T12:49:5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9"/>
    <d v="2023-04-18T12:49:57"/>
    <n v="43"/>
    <n v="0"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10"/>
    <d v="2023-04-18T12:49:5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12"/>
    <d v="2023-04-18T12:49:5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6"/>
    <x v="5"/>
    <x v="20"/>
    <x v="126"/>
    <d v="2023-04-18T12:50:1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6"/>
    <x v="5"/>
    <x v="20"/>
    <x v="16"/>
    <d v="2023-04-18T12:50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6"/>
    <x v="5"/>
    <x v="20"/>
    <x v="20"/>
    <d v="2023-04-18T12:50:1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6"/>
    <x v="5"/>
    <x v="20"/>
    <x v="44"/>
    <d v="2023-04-18T12:50:19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6"/>
    <x v="5"/>
    <x v="20"/>
    <x v="6"/>
    <d v="2023-04-18T12:50:19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6"/>
    <x v="5"/>
    <x v="20"/>
    <x v="9"/>
    <d v="2023-04-18T12:50:1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6"/>
    <x v="5"/>
    <x v="20"/>
    <x v="129"/>
    <d v="2023-04-18T12:50:19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31"/>
    <d v="2023-04-18T12:50:39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8"/>
    <x v="1"/>
    <x v="126"/>
    <x v="3"/>
    <d v="2023-04-18T14:52:1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8"/>
    <x v="1"/>
    <x v="126"/>
    <x v="9"/>
    <d v="2023-04-18T14:52:1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8"/>
    <x v="1"/>
    <x v="126"/>
    <x v="158"/>
    <d v="2023-04-18T14:52:1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130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2"/>
    <d v="2023-04-18T15:12:3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3"/>
    <d v="2023-04-18T15:12:31"/>
    <n v="65"/>
    <m/>
    <n v="65"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17"/>
    <d v="2023-04-18T15:12:31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9"/>
    <x v="4"/>
    <x v="79"/>
    <x v="118"/>
    <d v="2023-04-18T15:12:3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43"/>
    <d v="2023-04-18T12:54:2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44"/>
    <d v="2023-04-18T12:54:29"/>
    <n v="18"/>
    <m/>
    <n v="18"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6"/>
    <d v="2023-04-18T12:54:29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8"/>
    <d v="2023-04-18T12:54:2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7"/>
    <x v="7"/>
    <x v="98"/>
    <x v="9"/>
    <d v="2023-04-18T12:54:29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130"/>
    <d v="2023-04-18T12:54:5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31"/>
    <d v="2023-04-18T12:54:5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24"/>
    <d v="2023-04-18T12:54:51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26"/>
    <d v="2023-04-18T12:54:5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197"/>
    <d v="2023-04-18T12:54:5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38"/>
    <d v="2023-04-18T12:54:5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92"/>
    <d v="2023-04-18T12:54:5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55"/>
    <d v="2023-04-18T12:54:5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56"/>
    <d v="2023-04-18T12:54:5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58"/>
    <d v="2023-04-18T12:54:51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95"/>
    <d v="2023-04-18T12:54:5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60"/>
    <d v="2023-04-18T12:54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61"/>
    <d v="2023-04-18T12:54:5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64"/>
    <d v="2023-04-18T12:54:5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102"/>
    <d v="2023-04-18T12:54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73"/>
    <d v="2023-04-18T12:54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38"/>
    <d v="2023-04-18T15:01:2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92"/>
    <d v="2023-04-18T15:01:29"/>
    <n v="0"/>
    <m/>
    <m/>
    <n v="3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55"/>
    <d v="2023-04-18T15:01:29"/>
    <n v="0"/>
    <m/>
    <m/>
    <n v="2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56"/>
    <d v="2023-04-18T15:01:29"/>
    <n v="0"/>
    <m/>
    <m/>
    <n v="3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58"/>
    <d v="2023-04-18T15:01:29"/>
    <n v="0"/>
    <m/>
    <m/>
    <n v="3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59"/>
    <d v="2023-04-18T15:01:2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95"/>
    <d v="2023-04-18T15:01:29"/>
    <n v="0"/>
    <m/>
    <m/>
    <n v="2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28"/>
    <d v="2023-04-18T15:01:2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60"/>
    <d v="2023-04-18T15:01:29"/>
    <n v="0"/>
    <m/>
    <m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61"/>
    <d v="2023-04-18T15:01:29"/>
    <n v="0"/>
    <m/>
    <m/>
    <n v="2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62"/>
    <d v="2023-04-18T15:01:29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63"/>
    <d v="2023-04-18T15:01:2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64"/>
    <d v="2023-04-18T15:01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42"/>
    <d v="2023-04-18T15:01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67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68"/>
    <d v="2023-04-18T15:01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69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02"/>
    <d v="2023-04-18T15:01:29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36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81"/>
    <d v="2023-04-18T13:39:15"/>
    <n v="48"/>
    <n v="48"/>
    <m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01"/>
    <d v="2023-04-18T13:39:15"/>
    <n v="189"/>
    <n v="189"/>
    <m/>
    <m/>
    <n v="1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16"/>
    <d v="2023-04-18T13:39:15"/>
    <n v="735"/>
    <n v="73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82"/>
    <d v="2023-04-18T13:39:15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5"/>
    <d v="2023-04-18T13:39:15"/>
    <n v="43"/>
    <n v="4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6"/>
    <d v="2023-04-18T13:39:15"/>
    <n v="424"/>
    <n v="42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38"/>
    <d v="2023-04-20T10:16:45"/>
    <n v="1492"/>
    <m/>
    <n v="14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90"/>
    <d v="2023-04-20T10:16:45"/>
    <n v="70"/>
    <m/>
    <n v="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52"/>
    <d v="2023-04-20T10:16:45"/>
    <n v="211"/>
    <m/>
    <n v="2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54"/>
    <d v="2023-04-20T10:16:45"/>
    <n v="55"/>
    <m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31"/>
    <d v="2023-04-20T10:16:45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92"/>
    <d v="2023-04-20T10:16:45"/>
    <n v="2163"/>
    <m/>
    <n v="21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91"/>
    <d v="2023-04-20T10:16:4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55"/>
    <d v="2023-04-20T10:16:45"/>
    <n v="5007"/>
    <m/>
    <n v="500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56"/>
    <d v="2023-04-20T10:16:45"/>
    <n v="2498"/>
    <m/>
    <n v="24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94"/>
    <d v="2023-04-20T10:16:45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92"/>
    <d v="2023-04-20T10:16:45"/>
    <n v="90"/>
    <m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58"/>
    <d v="2023-04-20T10:16:45"/>
    <n v="2854"/>
    <m/>
    <n v="28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59"/>
    <d v="2023-04-20T10:16:45"/>
    <n v="222"/>
    <m/>
    <n v="2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95"/>
    <d v="2023-04-20T10:16:45"/>
    <n v="1709"/>
    <m/>
    <n v="17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96"/>
    <d v="2023-04-20T10:16:45"/>
    <n v="106"/>
    <m/>
    <n v="1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28"/>
    <d v="2023-04-20T10:16:45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60"/>
    <d v="2023-04-20T10:16:45"/>
    <n v="1474"/>
    <m/>
    <n v="14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97"/>
    <d v="2023-04-20T10:16:45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98"/>
    <d v="2023-04-20T10:16:45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61"/>
    <d v="2023-04-20T10:16:45"/>
    <n v="1882"/>
    <m/>
    <n v="18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62"/>
    <d v="2023-04-20T10:16:45"/>
    <n v="1548"/>
    <m/>
    <n v="15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64"/>
    <d v="2023-04-20T10:16:45"/>
    <n v="92"/>
    <m/>
    <n v="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01"/>
    <d v="2023-04-20T10:16:45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68"/>
    <d v="2023-04-20T10:16:45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44"/>
    <d v="2023-04-19T17:23:46"/>
    <n v="867"/>
    <m/>
    <n v="8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140"/>
    <d v="2023-04-18T12:54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232"/>
    <d v="2023-04-18T12:54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13"/>
    <d v="2023-04-18T12:54:51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78"/>
    <d v="2023-04-18T12:54:5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6"/>
    <d v="2023-04-18T14:21:01"/>
    <n v="83"/>
    <m/>
    <n v="83"/>
    <m/>
    <n v="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8"/>
    <d v="2023-04-18T14:21:0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9"/>
    <d v="2023-04-18T14:21:01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20"/>
    <d v="2023-04-18T14:21:01"/>
    <n v="295"/>
    <m/>
    <n v="295"/>
    <m/>
    <n v="29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21"/>
    <d v="2023-04-18T14:21:01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23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43"/>
    <d v="2023-04-18T14:21:01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44"/>
    <d v="2023-04-18T14:21:01"/>
    <n v="0"/>
    <m/>
    <m/>
    <n v="3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0"/>
    <d v="2023-04-18T14:21:0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2"/>
    <d v="2023-04-18T14:21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3"/>
    <d v="2023-04-18T14:21:01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5"/>
    <d v="2023-04-18T14:21:0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6"/>
    <d v="2023-04-18T14:21:01"/>
    <n v="126"/>
    <n v="0"/>
    <n v="1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125"/>
    <d v="2023-04-18T14:21:0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84"/>
    <d v="2023-04-18T14:21:0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8"/>
    <d v="2023-04-18T14:21:01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9"/>
    <d v="2023-04-18T14:21:01"/>
    <n v="83"/>
    <n v="0"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6"/>
    <x v="7"/>
    <x v="12"/>
    <x v="47"/>
    <d v="2023-04-18T14:21:01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20"/>
    <d v="2023-04-18T14:30:40"/>
    <n v="38"/>
    <m/>
    <n v="38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83"/>
    <d v="2023-04-18T13:39:15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25"/>
    <d v="2023-04-18T13:39:15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231"/>
    <d v="2023-04-18T13:39:15"/>
    <n v="124"/>
    <n v="12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84"/>
    <d v="2023-04-18T13:39:15"/>
    <n v="62"/>
    <n v="6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84"/>
    <d v="2023-04-18T13:39:15"/>
    <n v="62"/>
    <n v="6"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9"/>
    <d v="2023-04-18T13:39:15"/>
    <n v="84"/>
    <n v="8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0"/>
    <d v="2023-04-18T13:39:15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28"/>
    <d v="2023-04-18T13:39:15"/>
    <n v="3655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9"/>
    <x v="4"/>
    <x v="89"/>
    <x v="144"/>
    <d v="2023-04-18T13:39:15"/>
    <n v="500"/>
    <n v="132"/>
    <n v="325"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197"/>
    <d v="2023-04-18T13:39:39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13"/>
    <d v="2023-04-18T13:39:39"/>
    <n v="27"/>
    <n v="2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127"/>
    <d v="2023-04-18T13:39:39"/>
    <n v="5"/>
    <n v="5"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205"/>
    <d v="2023-04-18T13:39:39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81"/>
    <d v="2023-04-18T13:39:39"/>
    <n v="5"/>
    <n v="5"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16"/>
    <d v="2023-04-18T13:39:39"/>
    <n v="35"/>
    <n v="35"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19"/>
    <d v="2023-04-18T13:39:39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82"/>
    <d v="2023-04-18T13:39:39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20"/>
    <d v="2023-04-18T13:39:39"/>
    <n v="374"/>
    <n v="374"/>
    <m/>
    <n v="3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21"/>
    <d v="2023-04-18T13:39:39"/>
    <n v="107"/>
    <n v="107"/>
    <m/>
    <n v="1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83"/>
    <d v="2023-04-18T13:39:39"/>
    <n v="7"/>
    <n v="7"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71"/>
    <d v="2023-04-18T13:31:1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72"/>
    <d v="2023-04-18T13:31:1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16"/>
    <d v="2023-04-18T13:31:19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17"/>
    <d v="2023-04-18T13:31:19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19"/>
    <d v="2023-04-18T13:31:19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20"/>
    <d v="2023-04-18T13:31:19"/>
    <n v="50"/>
    <m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23"/>
    <d v="2023-04-18T13:31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9"/>
    <d v="2023-04-18T13:31:19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10"/>
    <d v="2023-04-18T13:31:19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158"/>
    <d v="2023-04-18T13:31:19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13"/>
    <d v="2023-04-18T13:32:50"/>
    <n v="5"/>
    <n v="5"/>
    <n v="0"/>
    <n v="0"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80"/>
    <d v="2023-04-18T13:32:5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127"/>
    <d v="2023-04-18T13:32:5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16"/>
    <d v="2023-04-18T13:32:50"/>
    <n v="14"/>
    <n v="14"/>
    <n v="0"/>
    <n v="0"/>
    <n v="1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19"/>
    <d v="2023-04-18T13:32:50"/>
    <n v="1"/>
    <n v="1"/>
    <n v="0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82"/>
    <d v="2023-04-18T13:32:5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20"/>
    <d v="2023-04-18T13:32:50"/>
    <n v="209"/>
    <n v="209"/>
    <n v="0"/>
    <n v="0"/>
    <n v="20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21"/>
    <d v="2023-04-18T13:32:50"/>
    <n v="4"/>
    <n v="4"/>
    <n v="0"/>
    <n v="0"/>
    <n v="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3"/>
    <d v="2023-04-18T13:32:5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6"/>
    <d v="2023-04-18T13:32:50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84"/>
    <d v="2023-04-18T13:32:50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184"/>
    <d v="2023-04-18T13:32:5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71"/>
    <d v="2023-04-18T15:01:29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9"/>
    <d v="2023-04-18T14:53:04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12"/>
    <d v="2023-04-18T14:53:04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31"/>
    <d v="2023-04-18T14:53:23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24"/>
    <d v="2023-04-18T14:53:2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34"/>
    <d v="2023-04-18T14:53:2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35"/>
    <d v="2023-04-18T14:53:2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92"/>
    <d v="2023-04-18T14:53:2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55"/>
    <d v="2023-04-18T14:53:2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56"/>
    <d v="2023-04-18T14:53:2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58"/>
    <d v="2023-04-18T14:53:2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61"/>
    <d v="2023-04-18T14:53:2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62"/>
    <d v="2023-04-18T14:53:2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102"/>
    <d v="2023-04-18T14:53:2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20"/>
    <d v="2023-04-18T14:53:2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3"/>
    <x v="13"/>
    <x v="102"/>
    <x v="44"/>
    <d v="2023-04-18T14:53:23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5"/>
    <x v="6"/>
    <x v="44"/>
    <x v="12"/>
    <d v="2023-04-18T14:53:5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6"/>
    <x v="6"/>
    <x v="127"/>
    <x v="12"/>
    <d v="2023-04-18T14:54:11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31"/>
    <d v="2023-04-18T14:54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24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26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34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50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38"/>
    <d v="2023-04-18T14:54:3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92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9"/>
    <d v="2023-04-18T13:32:50"/>
    <n v="14"/>
    <n v="1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1"/>
    <x v="4"/>
    <x v="87"/>
    <x v="10"/>
    <d v="2023-04-18T13:32:50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16"/>
    <d v="2023-04-18T13:34:09"/>
    <n v="47"/>
    <n v="47"/>
    <m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19"/>
    <d v="2023-04-18T13:34:0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153"/>
    <d v="2023-04-18T13:34:0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150"/>
    <d v="2023-04-18T13:34:0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72"/>
    <d v="2023-05-15T17:04:23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1"/>
    <d v="2023-05-15T17:09:19"/>
    <n v="10"/>
    <n v="7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2"/>
    <d v="2023-05-15T17:09:19"/>
    <n v="97"/>
    <n v="35"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30"/>
    <d v="2023-05-15T17:09:54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30"/>
    <d v="2023-05-15T17:09:54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31"/>
    <d v="2023-05-15T17:09:54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24"/>
    <d v="2023-05-15T17:09:54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32"/>
    <d v="2023-05-15T17:09:5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34"/>
    <d v="2023-05-15T17:09:54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35"/>
    <d v="2023-05-15T17:09:54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36"/>
    <d v="2023-05-15T17:09:5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37"/>
    <d v="2023-05-15T17:09:5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38"/>
    <d v="2023-05-15T17:09:54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52"/>
    <d v="2023-05-15T17:09:54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54"/>
    <d v="2023-05-15T17:09:54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131"/>
    <d v="2023-05-15T17:09:54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1"/>
    <x v="2"/>
    <x v="112"/>
    <x v="92"/>
    <d v="2023-05-15T17:09:54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175"/>
    <d v="2023-04-19T16:44:41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13"/>
    <d v="2023-04-19T16:44:41"/>
    <n v="224"/>
    <n v="224"/>
    <m/>
    <m/>
    <n v="224"/>
    <n v="22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16"/>
    <d v="2023-04-19T16:44:4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19"/>
    <d v="2023-04-19T16:44:41"/>
    <n v="5"/>
    <n v="5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149"/>
    <d v="2023-04-19T16:44:41"/>
    <n v="4"/>
    <n v="4"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82"/>
    <d v="2023-04-19T16:44:41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20"/>
    <d v="2023-04-19T16:44:41"/>
    <n v="1080"/>
    <n v="1080"/>
    <m/>
    <m/>
    <n v="10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73"/>
    <d v="2023-05-15T17:04:2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30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31"/>
    <d v="2023-04-18T14:52:3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24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26"/>
    <d v="2023-04-18T14:52:3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0"/>
    <x v="5"/>
    <x v="48"/>
    <x v="128"/>
    <d v="2023-04-18T15:03:16"/>
    <n v="127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37"/>
    <x v="3"/>
    <x v="49"/>
    <x v="13"/>
    <d v="2023-04-18T15:04:41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24"/>
    <d v="2023-04-18T15:07:36"/>
    <n v="0"/>
    <m/>
    <m/>
    <n v="2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32"/>
    <d v="2023-04-18T15:07:3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26"/>
    <d v="2023-04-18T15:07:36"/>
    <n v="0"/>
    <m/>
    <m/>
    <n v="2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34"/>
    <d v="2023-04-18T15:07:36"/>
    <n v="0"/>
    <m/>
    <m/>
    <n v="1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35"/>
    <d v="2023-04-18T15:07:36"/>
    <n v="0"/>
    <m/>
    <m/>
    <n v="3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90"/>
    <d v="2023-04-18T15:07:36"/>
    <n v="0"/>
    <m/>
    <m/>
    <n v="2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37"/>
    <d v="2023-04-18T15:07:3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38"/>
    <d v="2023-04-18T15:07:36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52"/>
    <d v="2023-04-18T15:07:36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54"/>
    <d v="2023-04-18T15:07:36"/>
    <n v="0"/>
    <m/>
    <m/>
    <n v="4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131"/>
    <d v="2023-04-18T15:07:36"/>
    <n v="0"/>
    <m/>
    <m/>
    <n v="4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92"/>
    <d v="2023-04-18T15:07:36"/>
    <n v="0"/>
    <m/>
    <m/>
    <n v="3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55"/>
    <d v="2023-04-18T15:07:36"/>
    <n v="0"/>
    <m/>
    <m/>
    <n v="2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56"/>
    <d v="2023-04-18T15:07:36"/>
    <n v="0"/>
    <m/>
    <m/>
    <n v="4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94"/>
    <d v="2023-04-18T15:07:3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73"/>
    <d v="2023-04-18T14:04:33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77"/>
    <d v="2023-04-18T14:04:33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8"/>
    <d v="2023-04-18T15:06:58"/>
    <n v="69"/>
    <n v="0"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9"/>
    <d v="2023-04-18T15:06:58"/>
    <n v="120"/>
    <n v="0"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0"/>
    <d v="2023-04-18T15:06:58"/>
    <n v="176"/>
    <n v="0"/>
    <n v="1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0"/>
    <x v="4"/>
    <x v="75"/>
    <x v="129"/>
    <d v="2023-04-18T15:06:58"/>
    <n v="50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89"/>
    <d v="2023-05-15T17:06:1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87"/>
    <d v="2023-05-15T17:06:18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3"/>
    <d v="2023-05-15T17:06:18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78"/>
    <d v="2023-05-15T17:06:18"/>
    <n v="113"/>
    <m/>
    <n v="1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06"/>
    <d v="2023-05-15T17:10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07"/>
    <d v="2023-05-15T17:10:41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08"/>
    <d v="2023-05-15T17:10:4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3"/>
    <d v="2023-05-15T17:10:41"/>
    <n v="237"/>
    <m/>
    <n v="237"/>
    <m/>
    <n v="2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26"/>
    <d v="2023-05-15T17:10:41"/>
    <n v="343"/>
    <m/>
    <n v="343"/>
    <m/>
    <n v="3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34"/>
    <d v="2023-05-15T17:10:41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35"/>
    <d v="2023-05-15T17:10:41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47"/>
    <d v="2023-05-15T17:10:41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5"/>
    <d v="2023-05-15T17:10:41"/>
    <n v="12"/>
    <m/>
    <n v="12"/>
    <n v="0"/>
    <n v="1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6"/>
    <d v="2023-05-15T17:10:41"/>
    <n v="153"/>
    <m/>
    <n v="153"/>
    <m/>
    <n v="1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9"/>
    <d v="2023-05-15T17:10:41"/>
    <n v="94"/>
    <m/>
    <n v="94"/>
    <m/>
    <n v="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0"/>
    <d v="2023-05-15T17:10:41"/>
    <n v="319"/>
    <m/>
    <n v="319"/>
    <m/>
    <n v="3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1"/>
    <d v="2023-05-15T17:10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2"/>
    <d v="2023-05-15T17:10:4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16"/>
    <d v="2023-04-18T12:50:39"/>
    <n v="10"/>
    <m/>
    <n v="10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18"/>
    <d v="2023-04-18T12:50:39"/>
    <n v="7"/>
    <m/>
    <n v="7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19"/>
    <d v="2023-04-18T12:50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1"/>
    <x v="8"/>
    <x v="21"/>
    <x v="20"/>
    <d v="2023-04-18T12:50:39"/>
    <n v="31"/>
    <m/>
    <n v="31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24"/>
    <d v="2023-04-18T14:19:35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32"/>
    <d v="2023-04-18T14:19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35"/>
    <d v="2023-04-18T14:19:35"/>
    <n v="0"/>
    <m/>
    <m/>
    <n v="4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37"/>
    <d v="2023-04-18T14:19:3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38"/>
    <d v="2023-04-18T14:19:35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52"/>
    <d v="2023-04-18T14:19:35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31"/>
    <d v="2023-04-18T14:19:35"/>
    <n v="0"/>
    <m/>
    <m/>
    <n v="6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288"/>
    <d v="2023-04-18T14:19:35"/>
    <n v="0"/>
    <m/>
    <m/>
    <n v="5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92"/>
    <d v="2023-04-18T14:19:35"/>
    <n v="0"/>
    <m/>
    <m/>
    <n v="4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55"/>
    <d v="2023-04-18T14:19:35"/>
    <n v="0"/>
    <m/>
    <m/>
    <n v="1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94"/>
    <d v="2023-04-18T14:19:35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58"/>
    <d v="2023-04-18T14:19:35"/>
    <n v="0"/>
    <m/>
    <m/>
    <n v="6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59"/>
    <d v="2023-04-18T14:19:35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27"/>
    <d v="2023-04-18T14:19:3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97"/>
    <d v="2023-04-18T14:19:35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98"/>
    <d v="2023-04-18T14:19:35"/>
    <n v="0"/>
    <m/>
    <m/>
    <n v="5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61"/>
    <d v="2023-04-18T14:19:35"/>
    <n v="0"/>
    <m/>
    <m/>
    <n v="3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62"/>
    <d v="2023-04-18T14:19:35"/>
    <n v="0"/>
    <m/>
    <m/>
    <n v="1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64"/>
    <d v="2023-04-18T14:19:3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67"/>
    <d v="2023-04-18T14:19:35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02"/>
    <d v="2023-04-18T14:19:35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58"/>
    <d v="2023-04-18T15:07:36"/>
    <n v="0"/>
    <m/>
    <m/>
    <n v="5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2"/>
    <x v="4"/>
    <x v="77"/>
    <x v="59"/>
    <d v="2023-04-18T15:07:36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1"/>
    <d v="2023-04-18T15:08:32"/>
    <n v="950"/>
    <m/>
    <n v="9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38"/>
    <d v="2023-04-18T15:08:32"/>
    <n v="666"/>
    <m/>
    <n v="66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2"/>
    <d v="2023-04-18T13:48:01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3"/>
    <d v="2023-04-18T13:48:0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4"/>
    <d v="2023-04-18T13:48:01"/>
    <n v="17"/>
    <n v="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5"/>
    <d v="2023-04-18T13:48:01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6"/>
    <d v="2023-04-18T13:48:01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7"/>
    <d v="2023-04-18T13:48:01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08"/>
    <d v="2023-04-18T13:48:01"/>
    <n v="24"/>
    <m/>
    <n v="24"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8"/>
    <d v="2023-04-18T13:48:01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69"/>
    <d v="2023-04-18T13:48:01"/>
    <n v="55"/>
    <n v="5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72"/>
    <d v="2023-04-18T13:48:01"/>
    <n v="22"/>
    <n v="2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73"/>
    <d v="2023-04-18T13:48:01"/>
    <n v="23"/>
    <n v="2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74"/>
    <d v="2023-04-18T13:48:0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19"/>
    <d v="2023-04-18T13:53:1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24"/>
    <d v="2023-04-18T13:53:13"/>
    <n v="31"/>
    <n v="0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6"/>
    <d v="2023-04-18T13:53:13"/>
    <n v="148"/>
    <n v="0"/>
    <n v="1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7"/>
    <d v="2023-04-18T13:53:1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8"/>
    <d v="2023-04-18T13:53:13"/>
    <n v="120"/>
    <n v="0"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9"/>
    <d v="2023-04-18T13:53:13"/>
    <n v="173"/>
    <n v="0"/>
    <n v="1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0"/>
    <d v="2023-04-18T13:53:13"/>
    <n v="131"/>
    <n v="0"/>
    <n v="1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2"/>
    <d v="2023-04-18T13:53:13"/>
    <n v="69"/>
    <n v="36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0"/>
    <x v="4"/>
    <x v="75"/>
    <x v="129"/>
    <d v="2023-04-18T13:53:13"/>
    <n v="36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130"/>
    <d v="2023-04-18T13:53:42"/>
    <n v="0"/>
    <m/>
    <m/>
    <n v="3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30"/>
    <d v="2023-04-18T13:53:42"/>
    <n v="0"/>
    <m/>
    <m/>
    <n v="3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31"/>
    <d v="2023-04-18T13:53:42"/>
    <n v="0"/>
    <m/>
    <m/>
    <n v="2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24"/>
    <d v="2023-04-18T13:53:42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32"/>
    <d v="2023-04-18T13:53:4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220"/>
    <d v="2023-04-18T13:53:4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26"/>
    <d v="2023-04-18T13:53:42"/>
    <n v="0"/>
    <m/>
    <m/>
    <n v="3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35"/>
    <d v="2023-04-18T13:53:42"/>
    <n v="0"/>
    <m/>
    <m/>
    <n v="3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90"/>
    <d v="2023-04-18T13:53:42"/>
    <n v="0"/>
    <m/>
    <m/>
    <n v="3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91"/>
    <d v="2023-04-18T13:53:4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37"/>
    <d v="2023-04-18T13:53:42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38"/>
    <d v="2023-04-18T13:53:42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190"/>
    <d v="2023-04-18T13:53:42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54"/>
    <d v="2023-04-18T13:53:42"/>
    <n v="0"/>
    <m/>
    <m/>
    <n v="5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131"/>
    <d v="2023-04-18T13:53:42"/>
    <n v="0"/>
    <m/>
    <m/>
    <n v="5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92"/>
    <d v="2023-04-18T13:53:42"/>
    <n v="0"/>
    <m/>
    <m/>
    <n v="4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55"/>
    <d v="2023-04-18T13:53:42"/>
    <n v="0"/>
    <m/>
    <m/>
    <n v="10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94"/>
    <d v="2023-04-18T13:53:42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58"/>
    <d v="2023-04-18T13:53:42"/>
    <n v="0"/>
    <m/>
    <m/>
    <n v="5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59"/>
    <d v="2023-04-18T13:53:42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95"/>
    <d v="2023-04-18T13:53:4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27"/>
    <d v="2023-04-18T13:53:4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28"/>
    <d v="2023-04-18T13:53:4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97"/>
    <d v="2023-04-18T13:53:42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98"/>
    <d v="2023-04-18T13:53:42"/>
    <n v="0"/>
    <m/>
    <m/>
    <n v="5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61"/>
    <d v="2023-04-18T13:53:42"/>
    <n v="0"/>
    <m/>
    <m/>
    <n v="2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37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07"/>
    <d v="2023-05-15T17:10:1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40"/>
    <d v="2023-05-15T17:10:1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21"/>
    <d v="2023-04-19T16:44:41"/>
    <n v="120"/>
    <n v="120"/>
    <m/>
    <m/>
    <n v="1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83"/>
    <d v="2023-04-19T16:44:41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3"/>
    <d v="2023-04-19T16:44:41"/>
    <n v="200"/>
    <n v="200"/>
    <m/>
    <m/>
    <n v="2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182"/>
    <d v="2023-04-19T16:44:41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6"/>
    <d v="2023-04-19T16:44:41"/>
    <n v="224"/>
    <n v="22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9"/>
    <d v="2023-04-19T16:44:41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10"/>
    <d v="2023-04-19T16:44:41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848"/>
    <x v="2"/>
    <x v="156"/>
    <x v="128"/>
    <d v="2023-04-19T16:44:41"/>
    <n v="249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13"/>
    <d v="2023-04-19T16:45:06"/>
    <n v="52"/>
    <n v="52"/>
    <m/>
    <m/>
    <n v="52"/>
    <n v="5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79"/>
    <d v="2023-04-19T16:45:06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80"/>
    <d v="2023-04-19T16:45:06"/>
    <n v="18"/>
    <n v="18"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127"/>
    <d v="2023-04-19T16:45:06"/>
    <n v="4"/>
    <n v="4"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16"/>
    <d v="2023-04-19T16:45:06"/>
    <n v="67"/>
    <n v="67"/>
    <m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19"/>
    <d v="2023-04-19T16:45:06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82"/>
    <d v="2023-04-19T16:45:0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20"/>
    <d v="2023-04-19T16:45:06"/>
    <n v="1158"/>
    <n v="1158"/>
    <m/>
    <m/>
    <n v="11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21"/>
    <d v="2023-04-19T16:45:06"/>
    <n v="81"/>
    <n v="81"/>
    <m/>
    <m/>
    <n v="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83"/>
    <d v="2023-04-19T16:45:0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23"/>
    <d v="2023-04-19T16:45:0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3"/>
    <d v="2023-04-19T16:45:06"/>
    <n v="96"/>
    <n v="96"/>
    <m/>
    <m/>
    <n v="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5"/>
    <d v="2023-04-19T16:45:06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928"/>
    <x v="2"/>
    <x v="133"/>
    <x v="6"/>
    <d v="2023-04-19T16:45:06"/>
    <n v="52"/>
    <n v="5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16"/>
    <d v="2023-04-20T17:12:3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19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0"/>
    <d v="2023-04-19T17:23:46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"/>
    <d v="2023-04-19T17:23:46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2"/>
    <d v="2023-04-19T17:23:4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3"/>
    <d v="2023-04-19T17:23:46"/>
    <n v="256"/>
    <m/>
    <n v="256"/>
    <m/>
    <n v="2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19"/>
    <d v="2023-04-19T17:23:46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22"/>
    <d v="2023-04-19T17:23:46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5"/>
    <d v="2023-04-19T17:23:46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6"/>
    <d v="2023-04-19T17:23:46"/>
    <n v="71"/>
    <n v="0"/>
    <n v="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7"/>
    <d v="2023-04-19T17:23:4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84"/>
    <d v="2023-04-19T17:23:46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85"/>
    <d v="2023-04-19T17:23:46"/>
    <n v="10"/>
    <n v="2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8"/>
    <d v="2023-04-19T17:23:46"/>
    <n v="87"/>
    <n v="0"/>
    <n v="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9"/>
    <d v="2023-04-19T17:23:46"/>
    <n v="508"/>
    <n v="0"/>
    <n v="5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3"/>
    <x v="2"/>
    <x v="145"/>
    <x v="10"/>
    <d v="2023-04-19T17:23:46"/>
    <n v="307"/>
    <n v="0"/>
    <n v="30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29"/>
    <d v="2023-04-19T17:24:0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30"/>
    <d v="2023-04-19T17:24:03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30"/>
    <d v="2023-04-19T17:24:03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31"/>
    <d v="2023-04-19T17:24:03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24"/>
    <d v="2023-04-19T17:24:03"/>
    <n v="0"/>
    <m/>
    <m/>
    <n v="1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32"/>
    <d v="2023-04-19T17:24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88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34"/>
    <d v="2023-04-19T17:24:03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35"/>
    <d v="2023-04-19T17:24:03"/>
    <n v="0"/>
    <m/>
    <m/>
    <n v="1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50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69"/>
    <d v="2023-04-20T10:16:45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149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82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20"/>
    <d v="2023-04-20T17:12:31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21"/>
    <d v="2023-04-20T17:12:3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83"/>
    <d v="2023-04-20T17:12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43"/>
    <d v="2023-04-20T17:12:3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44"/>
    <d v="2023-04-20T17:12:31"/>
    <n v="12"/>
    <m/>
    <n v="12"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6"/>
    <d v="2023-04-20T17:12:31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8"/>
    <d v="2023-04-20T17:12:3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9"/>
    <d v="2023-04-20T17:12:3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4"/>
    <x v="7"/>
    <x v="106"/>
    <x v="10"/>
    <d v="2023-04-20T17:12:3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0"/>
    <x v="12"/>
    <x v="74"/>
    <x v="20"/>
    <d v="2023-04-20T17:12:5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2"/>
    <x v="12"/>
    <x v="114"/>
    <x v="20"/>
    <d v="2023-04-20T17:13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31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24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34"/>
    <d v="2023-04-20T17:13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35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92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55"/>
    <d v="2023-04-20T17:13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56"/>
    <d v="2023-04-20T17:13:5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58"/>
    <d v="2023-04-20T17:13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8"/>
    <x v="12"/>
    <x v="128"/>
    <x v="95"/>
    <d v="2023-04-20T17:13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20"/>
    <d v="2023-04-19T17:36:17"/>
    <n v="121"/>
    <n v="121"/>
    <m/>
    <m/>
    <n v="1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21"/>
    <d v="2023-04-19T17:36:17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52"/>
    <d v="2023-04-18T15:08:3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54"/>
    <d v="2023-04-18T15:08:32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2"/>
    <d v="2023-04-18T15:08:32"/>
    <n v="882"/>
    <m/>
    <n v="8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3"/>
    <d v="2023-04-18T15:08:3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34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88"/>
    <d v="2023-04-18T14:52:3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35"/>
    <d v="2023-04-18T14:52:3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90"/>
    <d v="2023-04-18T14:52:3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91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52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54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131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92"/>
    <d v="2023-04-18T14:52:3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55"/>
    <d v="2023-04-18T14:5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58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97"/>
    <d v="2023-04-18T14:52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98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61"/>
    <d v="2023-04-18T14:52:3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62"/>
    <d v="2023-04-18T14:52:3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71"/>
    <d v="2023-04-18T14:52:3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13"/>
    <d v="2023-04-18T14:52:3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3"/>
    <d v="2023-05-15T17:10:4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43"/>
    <d v="2023-05-15T17:10:41"/>
    <n v="99"/>
    <m/>
    <n v="99"/>
    <m/>
    <n v="9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09"/>
    <d v="2023-04-18T14:04:3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3"/>
    <d v="2023-04-18T14:04:33"/>
    <n v="106"/>
    <m/>
    <n v="106"/>
    <m/>
    <n v="1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5"/>
    <d v="2023-04-18T14:04:3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6"/>
    <d v="2023-04-18T14:04:33"/>
    <n v="281"/>
    <m/>
    <n v="281"/>
    <m/>
    <n v="2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9"/>
    <d v="2023-04-18T14:04:33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0"/>
    <d v="2023-04-18T14:04:33"/>
    <n v="163"/>
    <m/>
    <n v="163"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3"/>
    <d v="2023-04-18T14:04:3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34"/>
    <d v="2023-05-15T17:06:1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43"/>
    <d v="2023-04-18T14:04:33"/>
    <n v="126"/>
    <m/>
    <n v="126"/>
    <m/>
    <n v="1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44"/>
    <d v="2023-04-18T14:04:33"/>
    <n v="7449"/>
    <m/>
    <n v="74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0"/>
    <d v="2023-04-18T14:04:33"/>
    <n v="190"/>
    <m/>
    <n v="1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"/>
    <d v="2023-04-18T14:04:33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"/>
    <d v="2023-04-18T14:04:3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3"/>
    <d v="2023-04-18T14:04:33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117"/>
    <d v="2023-04-18T14:04:3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13"/>
    <d v="2023-04-18T14:04:3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14"/>
    <d v="2023-04-18T14:04:33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15"/>
    <d v="2023-04-18T14:04:33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216"/>
    <d v="2023-04-18T14:04:3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6"/>
    <d v="2023-04-18T14:04:33"/>
    <n v="106"/>
    <n v="0"/>
    <n v="1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7"/>
    <d v="2023-04-18T14:04:3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3"/>
    <x v="4"/>
    <x v="78"/>
    <x v="8"/>
    <d v="2023-04-18T14:04:33"/>
    <n v="126"/>
    <n v="0"/>
    <n v="1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71"/>
    <d v="2023-04-18T14:19:35"/>
    <n v="0"/>
    <m/>
    <m/>
    <n v="1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03"/>
    <d v="2023-04-18T14:19:3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04"/>
    <d v="2023-04-18T14:19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72"/>
    <d v="2023-04-18T14:19:35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21"/>
    <d v="2023-04-18T14:30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6"/>
    <d v="2023-04-18T14:30:40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9"/>
    <d v="2023-04-18T14:30:40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47"/>
    <d v="2023-04-18T14:30:40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150"/>
    <d v="2023-04-18T14:35:2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149"/>
    <d v="2023-04-18T14:35:2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82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21"/>
    <d v="2023-04-18T14:35:2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43"/>
    <d v="2023-04-18T14:35:2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55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56"/>
    <d v="2023-04-18T14:33:2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58"/>
    <d v="2023-04-18T14:33:2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95"/>
    <d v="2023-04-18T14:33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61"/>
    <d v="2023-04-18T14:33:2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72"/>
    <d v="2023-04-18T14:33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140"/>
    <d v="2023-04-18T14:33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232"/>
    <d v="2023-04-18T14:33:2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16"/>
    <d v="2023-04-18T14:33:2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20"/>
    <d v="2023-04-18T14:33:27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44"/>
    <d v="2023-04-18T14:33:27"/>
    <n v="14"/>
    <m/>
    <n v="14"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9"/>
    <x v="7"/>
    <x v="100"/>
    <x v="9"/>
    <d v="2023-04-18T14:33:2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126"/>
    <d v="2023-04-18T14:34:09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16"/>
    <d v="2023-04-18T14:34:09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17"/>
    <d v="2023-04-18T14:34:09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0"/>
    <x v="1"/>
    <x v="115"/>
    <x v="146"/>
    <d v="2023-04-18T14:34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82"/>
    <d v="2023-04-18T13:34:09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20"/>
    <d v="2023-04-18T13:34:09"/>
    <n v="625"/>
    <n v="625"/>
    <m/>
    <m/>
    <n v="6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21"/>
    <d v="2023-04-18T13:34:09"/>
    <n v="149"/>
    <n v="149"/>
    <m/>
    <m/>
    <n v="1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83"/>
    <d v="2023-04-18T13:34:0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23"/>
    <d v="2023-04-18T13:34:09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3"/>
    <d v="2023-04-18T13:34:09"/>
    <n v="37"/>
    <n v="37"/>
    <m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9"/>
    <d v="2023-04-18T13:34:09"/>
    <n v="47"/>
    <n v="4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10"/>
    <d v="2023-04-18T13:34:0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2"/>
    <x v="4"/>
    <x v="88"/>
    <x v="128"/>
    <d v="2023-04-18T13:34:09"/>
    <n v="381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13"/>
    <d v="2023-04-19T16:41:37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14"/>
    <d v="2023-04-19T16:41:37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178"/>
    <d v="2023-04-19T16:41:37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127"/>
    <d v="2023-04-19T16:41:37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16"/>
    <d v="2023-04-19T16:41:37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153"/>
    <d v="2023-04-19T16:41:37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82"/>
    <d v="2023-04-19T16:41:37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20"/>
    <d v="2023-04-19T16:41:37"/>
    <n v="158"/>
    <n v="158"/>
    <m/>
    <m/>
    <n v="1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07"/>
    <d v="2023-04-19T16:42:04"/>
    <n v="8"/>
    <m/>
    <n v="8"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55"/>
    <d v="2023-04-18T14:54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56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58"/>
    <d v="2023-04-18T14:54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95"/>
    <d v="2023-04-18T14:54:3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60"/>
    <d v="2023-04-18T14:54:3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61"/>
    <d v="2023-04-18T14:54:3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08"/>
    <d v="2023-05-15T17:10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41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42"/>
    <d v="2023-05-15T17:10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6"/>
    <d v="2023-05-15T17:10:11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9"/>
    <d v="2023-05-15T17:10:11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82"/>
    <d v="2023-05-15T17:10:11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20"/>
    <d v="2023-05-15T17:10:11"/>
    <n v="59"/>
    <m/>
    <n v="59"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21"/>
    <d v="2023-05-15T17:10:11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23"/>
    <d v="2023-05-15T17:10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44"/>
    <d v="2023-05-15T17:10:11"/>
    <n v="98"/>
    <m/>
    <n v="98"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0"/>
    <d v="2023-05-15T17:10:11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3"/>
    <d v="2023-05-15T17:10:11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9"/>
    <d v="2023-05-15T17:10:11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5"/>
    <x v="2"/>
    <x v="148"/>
    <x v="10"/>
    <d v="2023-05-15T17:10:11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9"/>
    <d v="2023-05-15T17:10:41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9"/>
    <d v="2023-04-18T15:13:1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30"/>
    <d v="2023-04-18T15:13:16"/>
    <n v="0"/>
    <m/>
    <m/>
    <n v="2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30"/>
    <d v="2023-04-18T15:13:16"/>
    <n v="0"/>
    <m/>
    <m/>
    <n v="3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31"/>
    <d v="2023-04-18T15:13:16"/>
    <n v="0"/>
    <m/>
    <m/>
    <n v="3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4"/>
    <d v="2023-04-18T15:13:16"/>
    <n v="0"/>
    <m/>
    <m/>
    <n v="3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32"/>
    <d v="2023-04-18T15:13:1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34"/>
    <d v="2023-04-18T15:13:16"/>
    <n v="0"/>
    <m/>
    <m/>
    <n v="2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60"/>
    <d v="2023-05-15T17:04:4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88"/>
    <d v="2023-04-18T15:13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35"/>
    <d v="2023-04-18T15:13:16"/>
    <n v="0"/>
    <m/>
    <m/>
    <n v="6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62"/>
    <d v="2023-04-18T14:43:3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43"/>
    <d v="2023-04-18T14:48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44"/>
    <d v="2023-04-18T14:48:53"/>
    <n v="94"/>
    <m/>
    <n v="94"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0"/>
    <d v="2023-04-18T14:48:53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3"/>
    <d v="2023-04-18T14:48:5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6"/>
    <d v="2023-04-18T14:48:53"/>
    <n v="43"/>
    <n v="0"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7"/>
    <x v="7"/>
    <x v="104"/>
    <x v="8"/>
    <d v="2023-04-18T14:48:5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58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95"/>
    <d v="2023-04-18T14:51:3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61"/>
    <d v="2023-04-18T14:51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132"/>
    <d v="2023-04-18T14:51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71"/>
    <d v="2023-04-18T14:51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140"/>
    <d v="2023-04-18T14:51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232"/>
    <d v="2023-04-18T14:51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13"/>
    <d v="2023-04-18T14:51:31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16"/>
    <d v="2023-04-18T14:51:3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20"/>
    <d v="2023-04-18T14:51:31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6"/>
    <x v="7"/>
    <x v="105"/>
    <x v="44"/>
    <d v="2023-04-18T14:51:31"/>
    <n v="11"/>
    <m/>
    <n v="11"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12"/>
    <d v="2023-04-18T14:43:3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31"/>
    <d v="2023-04-18T14:44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4"/>
    <x v="10"/>
    <x v="31"/>
    <x v="24"/>
    <d v="2023-04-18T14:44:0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153"/>
    <d v="2023-04-20T14:05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20"/>
    <d v="2023-04-20T14:05:04"/>
    <n v="165"/>
    <m/>
    <n v="165"/>
    <m/>
    <n v="1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21"/>
    <d v="2023-04-20T14:05:04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23"/>
    <d v="2023-04-20T14:05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44"/>
    <d v="2023-04-20T14:05:04"/>
    <n v="347"/>
    <m/>
    <n v="3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0"/>
    <d v="2023-04-20T14:05:0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1"/>
    <d v="2023-04-20T14:05:0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2"/>
    <d v="2023-04-20T14:05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3"/>
    <d v="2023-04-20T14:05:04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6"/>
    <d v="2023-04-20T14:05:04"/>
    <n v="267"/>
    <n v="0"/>
    <n v="2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9"/>
    <d v="2023-04-20T14:05:04"/>
    <n v="91"/>
    <n v="0"/>
    <n v="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10"/>
    <d v="2023-04-20T14:05:04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4"/>
    <x v="0"/>
    <x v="53"/>
    <x v="129"/>
    <d v="2023-04-20T14:05:04"/>
    <n v="1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13"/>
    <d v="2023-04-20T14:05:2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126"/>
    <d v="2023-04-20T14:05:21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16"/>
    <d v="2023-04-20T14:05:21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19"/>
    <d v="2023-04-20T14:05:21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82"/>
    <d v="2023-04-20T14:05:2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20"/>
    <d v="2023-04-20T14:05:21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21"/>
    <d v="2023-04-20T14:05:2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43"/>
    <d v="2023-04-20T14:05:21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3"/>
    <d v="2023-04-20T14:05:2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6"/>
    <d v="2023-04-20T14:05:21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8"/>
    <d v="2023-04-20T14:05:21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9"/>
    <d v="2023-04-20T14:05:21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5"/>
    <x v="0"/>
    <x v="54"/>
    <x v="10"/>
    <d v="2023-04-20T14:05:21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6"/>
    <x v="0"/>
    <x v="55"/>
    <x v="16"/>
    <d v="2023-04-20T14:05:38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90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36"/>
    <d v="2023-04-18T15:13:1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37"/>
    <d v="2023-04-18T15:13:1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38"/>
    <d v="2023-04-18T15:13:16"/>
    <n v="0"/>
    <m/>
    <m/>
    <n v="4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52"/>
    <d v="2023-04-18T15:13:16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53"/>
    <d v="2023-04-18T15:13:1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54"/>
    <d v="2023-04-18T15:13:16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31"/>
    <d v="2023-04-18T15:13:1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92"/>
    <d v="2023-04-18T15:13:16"/>
    <n v="0"/>
    <m/>
    <m/>
    <n v="5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91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36"/>
    <d v="2023-04-18T15:13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5"/>
    <d v="2023-04-18T15:09:59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6"/>
    <d v="2023-04-18T15:09:59"/>
    <n v="121"/>
    <n v="0"/>
    <n v="1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84"/>
    <d v="2023-04-18T15:09:5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85"/>
    <d v="2023-04-18T15:09:5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9"/>
    <d v="2023-04-18T15:09:59"/>
    <n v="75"/>
    <n v="0"/>
    <n v="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0"/>
    <d v="2023-04-18T15:09:59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2"/>
    <d v="2023-04-18T15:09:59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29"/>
    <d v="2023-04-18T15:09:59"/>
    <n v="4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2"/>
    <x v="5"/>
    <x v="52"/>
    <x v="144"/>
    <d v="2023-04-18T15:09:59"/>
    <n v="11"/>
    <n v="0"/>
    <n v="11"/>
    <n v="0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58"/>
    <d v="2023-05-24T16:22:42"/>
    <n v="139"/>
    <m/>
    <n v="139"/>
    <n v="1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58"/>
    <d v="2023-07-20T15:32:58"/>
    <n v="0"/>
    <m/>
    <m/>
    <n v="7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59"/>
    <d v="2023-07-20T15:32:58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56"/>
    <d v="2023-04-18T14:41:4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58"/>
    <d v="2023-04-18T14:41:4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95"/>
    <d v="2023-07-20T15:32:58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27"/>
    <d v="2023-07-20T15:32:5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98"/>
    <d v="2023-07-20T15:32:58"/>
    <n v="0"/>
    <m/>
    <m/>
    <n v="7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61"/>
    <d v="2023-07-20T15:32:58"/>
    <n v="0"/>
    <m/>
    <m/>
    <n v="4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62"/>
    <d v="2023-07-20T15:32:58"/>
    <n v="0"/>
    <m/>
    <m/>
    <n v="1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64"/>
    <d v="2023-07-20T15:32:5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59"/>
    <d v="2023-05-24T16:22:42"/>
    <n v="15"/>
    <m/>
    <n v="15"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95"/>
    <d v="2023-05-24T16:22:42"/>
    <n v="130"/>
    <m/>
    <n v="130"/>
    <n v="1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27"/>
    <d v="2023-05-24T16:22:42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61"/>
    <d v="2023-05-24T16:22:42"/>
    <n v="131"/>
    <m/>
    <n v="131"/>
    <n v="1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62"/>
    <d v="2023-05-24T16:22:42"/>
    <n v="7"/>
    <m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71"/>
    <d v="2023-05-24T16:22:42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95"/>
    <d v="2023-04-18T14:41:4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60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61"/>
    <d v="2023-04-18T14:41:4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62"/>
    <d v="2023-04-18T14:41:4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102"/>
    <d v="2023-04-18T14:41:4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70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72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73"/>
    <d v="2023-04-18T14:41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75"/>
    <d v="2023-04-18T14:41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126"/>
    <d v="2023-04-18T14:41:4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16"/>
    <d v="2023-04-18T14:41:48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19"/>
    <d v="2023-04-18T14:41:4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20"/>
    <d v="2023-04-18T14:41:48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02"/>
    <d v="2023-04-20T10:16:45"/>
    <n v="612"/>
    <m/>
    <n v="6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95"/>
    <d v="2023-04-20T10:16:45"/>
    <n v="135"/>
    <m/>
    <n v="1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70"/>
    <d v="2023-04-20T10:16:45"/>
    <n v="347"/>
    <m/>
    <n v="3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03"/>
    <d v="2023-04-20T10:16:45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04"/>
    <d v="2023-04-20T10:16:45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08"/>
    <d v="2023-04-20T10:16:45"/>
    <n v="29"/>
    <m/>
    <n v="29"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3"/>
    <d v="2023-04-20T10:16:45"/>
    <n v="162"/>
    <m/>
    <n v="162"/>
    <m/>
    <n v="1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4"/>
    <d v="2023-04-20T10:16:4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5"/>
    <d v="2023-04-20T10:16:4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6"/>
    <d v="2023-04-20T10:16:45"/>
    <n v="339"/>
    <m/>
    <n v="3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7"/>
    <d v="2023-04-20T10:16:4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9"/>
    <d v="2023-04-20T10:16:45"/>
    <n v="299"/>
    <m/>
    <n v="2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20"/>
    <d v="2023-04-20T10:16:45"/>
    <n v="319"/>
    <m/>
    <n v="3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21"/>
    <d v="2023-04-20T10:16:45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23"/>
    <d v="2023-04-20T10:16:45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43"/>
    <d v="2023-04-20T10:16:45"/>
    <n v="74"/>
    <m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44"/>
    <d v="2023-04-20T10:16:45"/>
    <n v="561"/>
    <m/>
    <n v="5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0"/>
    <d v="2023-04-20T10:16:45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2"/>
    <d v="2023-04-20T10:16:4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48"/>
    <d v="2023-04-20T10:16:4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3"/>
    <d v="2023-04-20T10:16:45"/>
    <n v="110"/>
    <m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45"/>
    <d v="2023-04-20T10:16:45"/>
    <n v="4206"/>
    <n v="0"/>
    <n v="42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12"/>
    <d v="2023-04-20T10:16:45"/>
    <n v="18045"/>
    <n v="0"/>
    <n v="180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13"/>
    <d v="2023-04-20T10:16:45"/>
    <n v="3430"/>
    <n v="0"/>
    <n v="34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90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3"/>
    <d v="2023-04-18T14:35:22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3"/>
    <x v="9"/>
    <x v="118"/>
    <x v="6"/>
    <d v="2023-04-18T14:35:22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95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60"/>
    <d v="2023-04-18T14:31:2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10"/>
    <d v="2023-04-18T14:30:4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129"/>
    <d v="2023-04-18T14:30:40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31"/>
    <d v="2023-04-18T14:31:2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24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26"/>
    <d v="2023-04-18T14:31:21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34"/>
    <d v="2023-04-18T14:31:2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197"/>
    <d v="2023-04-18T14:31:21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38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92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55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56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58"/>
    <d v="2023-04-18T14:31:21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52"/>
    <d v="2023-04-18T14:22:5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54"/>
    <d v="2023-04-18T14:22:50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131"/>
    <d v="2023-04-18T14:22:50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92"/>
    <d v="2023-04-18T14:22:50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55"/>
    <d v="2023-04-18T14:22:50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94"/>
    <d v="2023-04-18T14:22:5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58"/>
    <d v="2023-04-18T14:22:50"/>
    <n v="0"/>
    <m/>
    <m/>
    <n v="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59"/>
    <d v="2023-04-18T14:22:5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27"/>
    <d v="2023-04-18T14:22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62"/>
    <d v="2023-04-18T14:54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16"/>
    <d v="2023-04-18T14:54:3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20"/>
    <d v="2023-04-18T14:54:3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44"/>
    <d v="2023-04-18T14:54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3"/>
    <d v="2023-04-18T14:54:3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9"/>
    <d v="2023-04-18T14:54:35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9"/>
    <x v="10"/>
    <x v="45"/>
    <x v="12"/>
    <d v="2023-04-18T14:54:3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30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30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31"/>
    <d v="2023-04-18T14:55:0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24"/>
    <d v="2023-04-18T14:55:0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34"/>
    <d v="2023-04-18T14:55:0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35"/>
    <d v="2023-04-18T14:55:04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90"/>
    <d v="2023-04-18T14:55:0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36"/>
    <d v="2023-04-18T14:55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38"/>
    <d v="2023-04-18T14:55:0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54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92"/>
    <d v="2023-04-18T14:55:04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55"/>
    <d v="2023-04-18T14:55:04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08"/>
    <d v="2023-04-19T16:42:04"/>
    <n v="26"/>
    <m/>
    <n v="26"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3"/>
    <d v="2023-04-19T16:42:04"/>
    <n v="62"/>
    <n v="62"/>
    <m/>
    <m/>
    <n v="62"/>
    <n v="6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26"/>
    <d v="2023-04-19T16:42:04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79"/>
    <d v="2023-04-19T16:42:04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78"/>
    <d v="2023-04-19T16:42:0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23"/>
    <d v="2023-04-18T13:39:39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3"/>
    <d v="2023-04-18T13:39:39"/>
    <n v="78"/>
    <n v="78"/>
    <m/>
    <m/>
    <n v="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46"/>
    <d v="2023-04-18T13:39:39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6"/>
    <d v="2023-04-18T13:39:39"/>
    <n v="27"/>
    <n v="2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84"/>
    <d v="2023-04-18T13:39:39"/>
    <n v="13"/>
    <n v="1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184"/>
    <d v="2023-04-18T13:39:39"/>
    <n v="13"/>
    <n v="1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9"/>
    <d v="2023-04-18T13:39:39"/>
    <n v="35"/>
    <n v="3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10"/>
    <d v="2023-04-18T13:39:3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128"/>
    <d v="2023-04-18T13:39:39"/>
    <n v="90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5"/>
    <x v="4"/>
    <x v="90"/>
    <x v="144"/>
    <d v="2023-04-18T13:39:39"/>
    <n v="51"/>
    <n v="5"/>
    <n v="33"/>
    <n v="1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39"/>
    <d v="2023-04-18T13:39:59"/>
    <n v="17"/>
    <n v="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07"/>
    <d v="2023-04-18T13:39:59"/>
    <n v="79"/>
    <n v="7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0"/>
    <d v="2023-04-18T13:39:59"/>
    <n v="22"/>
    <n v="2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25"/>
    <d v="2023-04-18T13:39:59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53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81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1"/>
    <d v="2023-04-18T13:39:59"/>
    <n v="23"/>
    <n v="2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2"/>
    <d v="2023-04-18T13:39:59"/>
    <n v="67"/>
    <n v="6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3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4"/>
    <d v="2023-04-18T13:39:59"/>
    <n v="27"/>
    <n v="2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5"/>
    <d v="2023-04-18T13:39:59"/>
    <n v="55"/>
    <n v="5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6"/>
    <d v="2023-04-18T13:39:59"/>
    <n v="25"/>
    <n v="2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7"/>
    <d v="2023-04-18T13:39:59"/>
    <n v="39"/>
    <n v="3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99"/>
    <d v="2023-04-18T13:39:59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8"/>
    <d v="2023-04-18T13:39:59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9"/>
    <d v="2023-04-18T13:39:59"/>
    <n v="291"/>
    <n v="29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83"/>
    <d v="2023-04-19T17:36:17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23"/>
    <d v="2023-04-19T17:36:17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9"/>
    <d v="2023-04-19T17:36:17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10"/>
    <d v="2023-04-19T17:36:17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2"/>
    <x v="0"/>
    <x v="71"/>
    <x v="158"/>
    <d v="2023-04-19T17:36:17"/>
    <n v="23"/>
    <n v="2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31"/>
    <d v="2023-04-20T10:12:55"/>
    <n v="0"/>
    <m/>
    <m/>
    <n v="1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24"/>
    <d v="2023-04-20T10:12:55"/>
    <n v="0"/>
    <m/>
    <m/>
    <n v="2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32"/>
    <d v="2023-04-20T10:12:5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26"/>
    <d v="2023-04-20T10:12:55"/>
    <n v="0"/>
    <m/>
    <m/>
    <n v="2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34"/>
    <d v="2023-04-20T10:12:55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35"/>
    <d v="2023-04-20T10:12:55"/>
    <n v="0"/>
    <m/>
    <m/>
    <n v="4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37"/>
    <d v="2023-04-20T10:12:5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38"/>
    <d v="2023-04-20T10:12:55"/>
    <n v="0"/>
    <m/>
    <m/>
    <n v="2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52"/>
    <d v="2023-04-20T10:12:55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0"/>
    <x v="4"/>
    <x v="75"/>
    <x v="54"/>
    <d v="2023-04-20T10:12:55"/>
    <n v="0"/>
    <m/>
    <m/>
    <n v="5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78"/>
    <d v="2023-04-18T14:52:3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15"/>
    <d v="2023-04-18T14:52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16"/>
    <d v="2023-04-18T14:52:30"/>
    <n v="44"/>
    <m/>
    <n v="44"/>
    <m/>
    <n v="4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146"/>
    <d v="2023-04-18T14:52:30"/>
    <n v="2"/>
    <m/>
    <n v="2"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82"/>
    <d v="2023-04-18T14:52:30"/>
    <n v="3"/>
    <m/>
    <n v="3"/>
    <m/>
    <n v="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20"/>
    <d v="2023-04-18T14:52:30"/>
    <n v="22"/>
    <m/>
    <n v="22"/>
    <m/>
    <n v="2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21"/>
    <d v="2023-04-18T14:52:30"/>
    <n v="15"/>
    <m/>
    <n v="15"/>
    <m/>
    <n v="1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6"/>
    <d v="2023-04-18T15:17:44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9"/>
    <d v="2023-04-18T15:17:4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21"/>
    <d v="2023-04-18T14:41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43"/>
    <d v="2023-04-18T14:41:4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44"/>
    <d v="2023-04-18T14:41:48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0"/>
    <d v="2023-04-18T14:41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3"/>
    <d v="2023-04-18T14:41:4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6"/>
    <d v="2023-04-18T14:41:4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8"/>
    <d v="2023-04-18T14:41:48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9"/>
    <d v="2023-04-18T14:41:48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10"/>
    <d v="2023-04-18T14:41:4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8"/>
    <x v="10"/>
    <x v="25"/>
    <x v="12"/>
    <d v="2023-04-18T14:41:4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55"/>
    <d v="2023-04-18T15:13:16"/>
    <n v="0"/>
    <m/>
    <m/>
    <n v="4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56"/>
    <d v="2023-04-18T15:13:16"/>
    <n v="0"/>
    <m/>
    <m/>
    <n v="6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94"/>
    <d v="2023-04-18T15:13:16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57"/>
    <d v="2023-04-18T15:1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92"/>
    <d v="2023-04-18T15:13:1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58"/>
    <d v="2023-04-18T15:13:16"/>
    <n v="0"/>
    <m/>
    <m/>
    <n v="6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59"/>
    <d v="2023-04-18T15:13:16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95"/>
    <d v="2023-04-18T15:13:16"/>
    <n v="0"/>
    <m/>
    <m/>
    <n v="3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8"/>
    <d v="2023-04-18T15:13:1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60"/>
    <d v="2023-04-18T15:13:16"/>
    <n v="0"/>
    <m/>
    <m/>
    <n v="2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97"/>
    <d v="2023-04-18T15:13:16"/>
    <n v="0"/>
    <m/>
    <m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44"/>
    <d v="2023-04-20T15:15:33"/>
    <n v="30"/>
    <m/>
    <n v="30"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1"/>
    <d v="2023-04-20T15:15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3"/>
    <d v="2023-04-20T15:15:33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6"/>
    <d v="2023-04-20T15:15:33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1"/>
    <x v="13"/>
    <x v="96"/>
    <x v="10"/>
    <d v="2023-04-18T15:17:4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197"/>
    <d v="2023-04-18T15:18:04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78"/>
    <d v="2023-04-18T15:18:0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16"/>
    <d v="2023-04-18T15:18:0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19"/>
    <d v="2023-04-18T15:18:0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20"/>
    <d v="2023-04-18T15:18:04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21"/>
    <d v="2023-04-18T15:18:0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44"/>
    <d v="2023-04-18T15:18:0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76"/>
    <d v="2023-04-18T15:14:0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07"/>
    <d v="2023-04-18T15:14:03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40"/>
    <d v="2023-04-18T15:14:03"/>
    <n v="24"/>
    <m/>
    <n v="24"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75"/>
    <d v="2023-04-18T15:14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3"/>
    <d v="2023-04-18T15:14:03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78"/>
    <d v="2023-04-18T15:14:03"/>
    <n v="66"/>
    <m/>
    <n v="66"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35"/>
    <d v="2023-04-18T15:14:03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79"/>
    <d v="2023-04-18T15:14:0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4"/>
    <d v="2023-04-18T15:14:0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6"/>
    <d v="2023-04-18T15:14:03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8"/>
    <d v="2023-04-18T15:14:0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9"/>
    <d v="2023-04-18T15:14:03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20"/>
    <d v="2023-04-18T15:14:03"/>
    <n v="228"/>
    <m/>
    <n v="228"/>
    <m/>
    <n v="2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21"/>
    <d v="2023-04-18T15:14:03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26"/>
    <d v="2023-04-18T13:30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6"/>
    <d v="2023-04-18T13:30:11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7"/>
    <d v="2023-04-18T13:30:11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53"/>
    <d v="2023-04-18T13:30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50"/>
    <d v="2023-04-18T13:30:1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82"/>
    <d v="2023-04-18T13:30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20"/>
    <d v="2023-04-18T13:30:11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21"/>
    <d v="2023-04-18T13:30:1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44"/>
    <d v="2023-04-18T13:30:11"/>
    <n v="44"/>
    <m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0"/>
    <d v="2023-04-18T13:30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3"/>
    <d v="2023-04-18T13:30:11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11"/>
    <d v="2023-04-18T13:30:11"/>
    <n v="11"/>
    <m/>
    <n v="1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6"/>
    <d v="2023-04-18T13:30:1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9"/>
    <d v="2023-04-18T13:30:11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1"/>
    <x v="11"/>
    <x v="46"/>
    <x v="158"/>
    <d v="2023-04-18T13:30:11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29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130"/>
    <d v="2023-04-18T13:30:39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30"/>
    <d v="2023-04-18T13:30:39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31"/>
    <d v="2023-04-18T13:30:39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24"/>
    <d v="2023-04-18T13:30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26"/>
    <d v="2023-04-18T13:30:3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6"/>
    <d v="2023-04-18T13:46:4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8"/>
    <d v="2023-04-18T13:46:4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9"/>
    <d v="2023-04-18T13:46:4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23"/>
    <d v="2023-04-18T15:14:0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44"/>
    <d v="2023-04-18T15:14:03"/>
    <n v="0"/>
    <m/>
    <m/>
    <n v="3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5"/>
    <x v="7"/>
    <x v="101"/>
    <x v="9"/>
    <d v="2023-04-20T15:15:33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130"/>
    <d v="2023-04-20T15:16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31"/>
    <d v="2023-04-20T15:16:0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24"/>
    <d v="2023-04-20T15:16:0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26"/>
    <d v="2023-04-20T15:16:0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34"/>
    <d v="2023-04-20T15:16:0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197"/>
    <d v="2023-04-20T15:16:0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38"/>
    <d v="2023-04-20T15:16:0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92"/>
    <d v="2023-04-20T15:16:0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56"/>
    <d v="2023-04-20T15:16:0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58"/>
    <d v="2023-04-20T15:16:0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95"/>
    <d v="2023-04-20T15:16:0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61"/>
    <d v="2023-04-20T15:16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63"/>
    <d v="2023-04-20T15:16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102"/>
    <d v="2023-04-20T15:16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71"/>
    <d v="2023-04-20T15:16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13"/>
    <d v="2023-04-20T15:16:0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78"/>
    <d v="2023-04-20T15:16:0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16"/>
    <d v="2023-04-20T15:16:0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19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149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98"/>
    <d v="2023-04-18T15:13:1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61"/>
    <d v="2023-04-18T15:13:16"/>
    <n v="0"/>
    <m/>
    <m/>
    <n v="5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62"/>
    <d v="2023-04-18T15:13:16"/>
    <n v="0"/>
    <m/>
    <m/>
    <n v="1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63"/>
    <d v="2023-04-18T15:13:16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6"/>
    <x v="0"/>
    <x v="55"/>
    <x v="19"/>
    <d v="2023-04-20T14:05:38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6"/>
    <x v="0"/>
    <x v="55"/>
    <x v="153"/>
    <d v="2023-04-20T14:05:3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6"/>
    <x v="0"/>
    <x v="55"/>
    <x v="82"/>
    <d v="2023-04-20T14:05:3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6"/>
    <x v="0"/>
    <x v="55"/>
    <x v="20"/>
    <d v="2023-04-20T14:05:38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6"/>
    <x v="0"/>
    <x v="55"/>
    <x v="21"/>
    <d v="2023-04-20T14:05:3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6"/>
    <x v="0"/>
    <x v="55"/>
    <x v="9"/>
    <d v="2023-04-20T14:05:38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6"/>
    <x v="0"/>
    <x v="55"/>
    <x v="10"/>
    <d v="2023-04-20T14:05:38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7"/>
    <x v="0"/>
    <x v="56"/>
    <x v="187"/>
    <d v="2023-04-20T14:05:5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7"/>
    <x v="0"/>
    <x v="56"/>
    <x v="43"/>
    <d v="2023-04-20T14:05:55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7"/>
    <x v="0"/>
    <x v="56"/>
    <x v="4"/>
    <d v="2023-04-20T14:05:5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7"/>
    <x v="0"/>
    <x v="56"/>
    <x v="8"/>
    <d v="2023-04-20T14:05:55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9"/>
    <x v="0"/>
    <x v="57"/>
    <x v="13"/>
    <d v="2023-04-20T14:06:14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9"/>
    <x v="0"/>
    <x v="57"/>
    <x v="126"/>
    <d v="2023-04-20T14:06:1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9"/>
    <x v="0"/>
    <x v="57"/>
    <x v="19"/>
    <d v="2023-04-20T14:06:1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9"/>
    <x v="0"/>
    <x v="57"/>
    <x v="153"/>
    <d v="2023-04-20T14:06:1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9"/>
    <x v="0"/>
    <x v="57"/>
    <x v="82"/>
    <d v="2023-04-20T14:06:1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9"/>
    <x v="0"/>
    <x v="57"/>
    <x v="20"/>
    <d v="2023-04-20T14:06:1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9"/>
    <x v="0"/>
    <x v="57"/>
    <x v="145"/>
    <d v="2023-04-20T14:06:1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9"/>
    <x v="0"/>
    <x v="57"/>
    <x v="3"/>
    <d v="2023-04-20T14:06:1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9"/>
    <x v="0"/>
    <x v="57"/>
    <x v="6"/>
    <d v="2023-04-20T14:06:14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19"/>
    <x v="0"/>
    <x v="57"/>
    <x v="10"/>
    <d v="2023-04-20T14:06:14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2"/>
    <x v="0"/>
    <x v="58"/>
    <x v="16"/>
    <d v="2023-04-20T14:06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2"/>
    <x v="0"/>
    <x v="58"/>
    <x v="82"/>
    <d v="2023-04-20T14:06:3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2"/>
    <x v="0"/>
    <x v="58"/>
    <x v="20"/>
    <d v="2023-04-20T14:06:3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2"/>
    <x v="0"/>
    <x v="58"/>
    <x v="21"/>
    <d v="2023-04-20T14:06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2"/>
    <x v="0"/>
    <x v="58"/>
    <x v="43"/>
    <d v="2023-04-20T14:06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2"/>
    <x v="0"/>
    <x v="58"/>
    <x v="3"/>
    <d v="2023-04-20T14:06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2"/>
    <x v="0"/>
    <x v="58"/>
    <x v="8"/>
    <d v="2023-04-20T14:06:3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22"/>
    <x v="0"/>
    <x v="58"/>
    <x v="9"/>
    <d v="2023-04-20T14:06:3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9"/>
    <x v="0"/>
    <x v="60"/>
    <x v="43"/>
    <d v="2023-04-20T14:07:1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9"/>
    <x v="0"/>
    <x v="60"/>
    <x v="8"/>
    <d v="2023-04-20T14:07:19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187"/>
    <d v="2023-04-20T14:07:4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16"/>
    <d v="2023-04-20T14:07:41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19"/>
    <d v="2023-04-20T14:07:41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82"/>
    <d v="2023-04-20T14:07:4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20"/>
    <d v="2023-04-20T14:07:41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21"/>
    <d v="2023-04-20T14:07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43"/>
    <d v="2023-04-20T14:07:41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4"/>
    <d v="2023-04-20T14:07:4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8"/>
    <d v="2023-04-20T14:07:41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04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35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72"/>
    <d v="2023-04-20T14:09:50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38"/>
    <d v="2023-04-20T14:09:5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39"/>
    <d v="2023-04-20T14:09:5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75"/>
    <d v="2023-04-20T14:09:5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06"/>
    <d v="2023-04-20T14:09:5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07"/>
    <d v="2023-04-20T14:09:50"/>
    <n v="66"/>
    <n v="6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70"/>
    <d v="2023-04-18T13:39:59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71"/>
    <d v="2023-04-18T13:39:59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72"/>
    <d v="2023-04-18T13:39:59"/>
    <n v="7"/>
    <n v="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73"/>
    <d v="2023-04-18T13:39:59"/>
    <n v="109"/>
    <n v="10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74"/>
    <d v="2023-04-18T13:39:59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75"/>
    <d v="2023-04-18T13:39:5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3"/>
    <d v="2023-04-18T13:39:59"/>
    <n v="272"/>
    <n v="272"/>
    <m/>
    <m/>
    <n v="248"/>
    <n v="2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79"/>
    <d v="2023-04-18T13:39:59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77"/>
    <d v="2023-04-18T13:39:5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4"/>
    <d v="2023-04-18T13:39:59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78"/>
    <d v="2023-04-18T13:39:5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27"/>
    <d v="2023-04-18T13:39:59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29"/>
    <d v="2023-04-18T13:39:59"/>
    <n v="65"/>
    <n v="65"/>
    <m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27"/>
    <d v="2023-04-18T13:39:59"/>
    <n v="58"/>
    <n v="58"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05"/>
    <d v="2023-04-18T13:39:59"/>
    <n v="7"/>
    <n v="7"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6"/>
    <d v="2023-04-18T13:39:59"/>
    <n v="82"/>
    <n v="82"/>
    <m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9"/>
    <d v="2023-04-18T13:39:59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53"/>
    <d v="2023-04-18T13:39:5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82"/>
    <d v="2023-04-18T13:39:59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0"/>
    <d v="2023-04-18T13:39:59"/>
    <n v="418"/>
    <n v="418"/>
    <m/>
    <m/>
    <n v="4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1"/>
    <d v="2023-04-18T13:39:59"/>
    <n v="617"/>
    <n v="617"/>
    <m/>
    <m/>
    <n v="6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83"/>
    <d v="2023-04-18T13:39:59"/>
    <n v="19"/>
    <n v="19"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3"/>
    <d v="2023-04-18T13:39:59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44"/>
    <d v="2023-04-18T13:39:59"/>
    <n v="83"/>
    <n v="8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64"/>
    <d v="2023-04-18T15:13:16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42"/>
    <d v="2023-04-18T15:13:1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32"/>
    <d v="2023-04-18T15:13:16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02"/>
    <d v="2023-04-18T15:13:16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71"/>
    <d v="2023-04-18T15:13:16"/>
    <n v="0"/>
    <m/>
    <m/>
    <n v="1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03"/>
    <d v="2023-04-18T15:13:1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104"/>
    <d v="2023-04-18T15:13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72"/>
    <d v="2023-04-18T15:13:16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73"/>
    <d v="2023-04-18T15:13:16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3"/>
    <x v="2"/>
    <x v="113"/>
    <x v="238"/>
    <d v="2023-04-18T15:13:1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97"/>
    <d v="2023-05-15T17:04:46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130"/>
    <d v="2023-05-15T17:10:41"/>
    <n v="0"/>
    <m/>
    <m/>
    <n v="1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30"/>
    <d v="2023-05-15T17:10:41"/>
    <n v="0"/>
    <m/>
    <m/>
    <n v="1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31"/>
    <d v="2023-05-15T17:10:41"/>
    <n v="0"/>
    <m/>
    <m/>
    <n v="1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24"/>
    <d v="2023-05-15T17:10:41"/>
    <n v="0"/>
    <m/>
    <m/>
    <n v="4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32"/>
    <d v="2023-05-15T17:10:41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34"/>
    <d v="2023-05-15T17:10:41"/>
    <n v="0"/>
    <m/>
    <m/>
    <n v="2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35"/>
    <d v="2023-05-15T17:10:41"/>
    <n v="0"/>
    <m/>
    <m/>
    <n v="4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50"/>
    <d v="2023-05-15T17:10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90"/>
    <d v="2023-05-15T17:10:4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607"/>
    <x v="2"/>
    <x v="131"/>
    <x v="36"/>
    <d v="2023-05-15T17:10:41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82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20"/>
    <d v="2023-04-20T15:16:03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21"/>
    <d v="2023-04-20T15:16:0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83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43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44"/>
    <d v="2023-04-20T15:16:03"/>
    <n v="14"/>
    <m/>
    <n v="14"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2"/>
    <d v="2023-04-20T15:16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6"/>
    <d v="2023-04-20T15:16:0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8"/>
    <d v="2023-04-20T15:16:0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9"/>
    <d v="2023-04-20T15:16:0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4"/>
    <x v="7"/>
    <x v="106"/>
    <x v="10"/>
    <d v="2023-04-20T15:16:0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201"/>
    <d v="2023-04-19T16:39:49"/>
    <n v="31"/>
    <n v="31"/>
    <m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16"/>
    <d v="2023-04-19T16:39:49"/>
    <n v="1217"/>
    <n v="121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82"/>
    <d v="2023-04-19T16:39:4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5"/>
    <d v="2023-04-19T16:39:49"/>
    <n v="187"/>
    <n v="18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6"/>
    <d v="2023-04-19T16:39:49"/>
    <n v="219"/>
    <n v="21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25"/>
    <d v="2023-04-19T16:39:4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84"/>
    <d v="2023-04-19T16:39:4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84"/>
    <d v="2023-04-19T16:39:4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9"/>
    <d v="2023-04-19T16:39:49"/>
    <n v="180"/>
    <n v="18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0"/>
    <d v="2023-04-19T16:39:49"/>
    <n v="16"/>
    <n v="1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28"/>
    <d v="2023-04-19T16:39:49"/>
    <n v="559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29"/>
    <d v="2023-04-19T16:39:49"/>
    <n v="7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53"/>
    <d v="2023-04-19T16:42:0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50"/>
    <d v="2023-04-19T16:42:0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49"/>
    <d v="2023-04-19T16:42:0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82"/>
    <d v="2023-04-19T16:42:0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20"/>
    <d v="2023-04-19T16:42:04"/>
    <n v="616"/>
    <n v="616"/>
    <m/>
    <m/>
    <n v="6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0"/>
    <d v="2023-04-18T15:14:0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90"/>
    <d v="2023-04-18T15:14:2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38"/>
    <d v="2023-04-18T15:14:2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52"/>
    <d v="2023-04-18T15:14:2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54"/>
    <d v="2023-04-18T15:14:20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131"/>
    <d v="2023-04-18T15:14:20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92"/>
    <d v="2023-04-18T15:14:20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55"/>
    <d v="2023-04-18T15:14:20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94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58"/>
    <d v="2023-04-18T15:14:20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59"/>
    <d v="2023-04-18T15:14:2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97"/>
    <d v="2023-04-18T15:14:2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98"/>
    <d v="2023-04-18T15:14:20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61"/>
    <d v="2023-04-18T15:14:2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62"/>
    <d v="2023-04-18T15:14:2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155"/>
    <d v="2023-04-18T15:14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102"/>
    <d v="2023-04-18T15:14:2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71"/>
    <d v="2023-04-18T15:14:2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103"/>
    <d v="2023-04-18T15:14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104"/>
    <d v="2023-04-18T15:14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13"/>
    <d v="2023-04-18T15:14:20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78"/>
    <d v="2023-04-18T15:14:20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16"/>
    <d v="2023-04-18T15:14:20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224"/>
    <d v="2023-04-18T13:48:0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39"/>
    <d v="2023-04-18T13:48:01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0"/>
    <x v="5"/>
    <x v="48"/>
    <x v="107"/>
    <d v="2023-04-18T13:48:01"/>
    <n v="55"/>
    <n v="46"/>
    <n v="9"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37"/>
    <x v="3"/>
    <x v="49"/>
    <x v="127"/>
    <d v="2023-04-18T13:48:45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37"/>
    <x v="3"/>
    <x v="49"/>
    <x v="16"/>
    <d v="2023-04-18T13:48:45"/>
    <n v="19"/>
    <n v="19"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37"/>
    <x v="3"/>
    <x v="49"/>
    <x v="82"/>
    <d v="2023-04-18T13:48:4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37"/>
    <x v="3"/>
    <x v="49"/>
    <x v="20"/>
    <d v="2023-04-18T13:48:45"/>
    <n v="131"/>
    <n v="131"/>
    <m/>
    <m/>
    <n v="1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37"/>
    <x v="3"/>
    <x v="49"/>
    <x v="21"/>
    <d v="2023-04-18T13:48:45"/>
    <n v="47"/>
    <n v="47"/>
    <m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37"/>
    <x v="3"/>
    <x v="49"/>
    <x v="83"/>
    <d v="2023-04-18T13:48:45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37"/>
    <x v="3"/>
    <x v="49"/>
    <x v="84"/>
    <d v="2023-04-18T13:48:45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37"/>
    <x v="3"/>
    <x v="49"/>
    <x v="184"/>
    <d v="2023-04-18T13:48:45"/>
    <n v="8"/>
    <n v="1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37"/>
    <x v="3"/>
    <x v="49"/>
    <x v="9"/>
    <d v="2023-04-18T13:48:45"/>
    <n v="19"/>
    <n v="1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130"/>
    <d v="2023-04-18T13:49:15"/>
    <n v="31"/>
    <m/>
    <n v="31"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0"/>
    <x v="6"/>
    <x v="132"/>
    <x v="30"/>
    <d v="2023-04-18T13:49:15"/>
    <n v="36"/>
    <m/>
    <n v="36"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62"/>
    <d v="2023-04-18T13:30:3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155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102"/>
    <d v="2023-04-18T13:30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70"/>
    <d v="2023-04-18T13:30:3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203"/>
    <d v="2023-04-18T13:30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15"/>
    <d v="2023-04-18T13:30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16"/>
    <d v="2023-04-18T13:30:39"/>
    <n v="34"/>
    <m/>
    <n v="34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19"/>
    <d v="2023-04-18T13:30:39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23"/>
    <d v="2023-04-18T13:30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44"/>
    <d v="2023-04-18T13:30:39"/>
    <n v="111"/>
    <m/>
    <n v="1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146"/>
    <d v="2023-04-18T15:14:20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20"/>
    <d v="2023-04-18T15:14:20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21"/>
    <d v="2023-04-18T15:14:2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44"/>
    <d v="2023-04-18T15:14:20"/>
    <n v="58"/>
    <m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0"/>
    <d v="2023-04-18T15:14:2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2"/>
    <d v="2023-04-18T15:14:2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3"/>
    <d v="2023-04-18T15:14:2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6"/>
    <d v="2023-04-18T15:14:20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9"/>
    <d v="2023-04-18T15:14:20"/>
    <n v="41"/>
    <n v="0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147"/>
    <d v="2023-04-18T15:14:20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0"/>
    <x v="4"/>
    <x v="81"/>
    <x v="12"/>
    <d v="2023-04-18T15:14:2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30"/>
    <d v="2023-04-18T15:14:3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254"/>
    <d v="2023-04-18T15:14:3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31"/>
    <d v="2023-04-18T15:14:3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24"/>
    <d v="2023-04-18T15:14:38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32"/>
    <d v="2023-04-18T15:14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26"/>
    <d v="2023-04-18T15:14:3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35"/>
    <d v="2023-04-18T15:14:38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90"/>
    <d v="2023-04-18T15:14:3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38"/>
    <d v="2023-04-18T15:14:3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52"/>
    <d v="2023-04-18T15:14:38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54"/>
    <d v="2023-04-18T15:14:38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131"/>
    <d v="2023-04-18T15:14:38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92"/>
    <d v="2023-04-18T15:14:38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1"/>
    <x v="4"/>
    <x v="82"/>
    <x v="55"/>
    <d v="2023-04-18T15:14:3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1"/>
    <d v="2023-04-18T13:30:3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2"/>
    <d v="2023-04-18T13:30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3"/>
    <d v="2023-04-18T13:39:59"/>
    <n v="324"/>
    <n v="324"/>
    <m/>
    <m/>
    <n v="3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81"/>
    <d v="2023-04-18T13:39:59"/>
    <n v="51"/>
    <n v="51"/>
    <m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01"/>
    <d v="2023-04-18T13:39:59"/>
    <n v="162"/>
    <n v="162"/>
    <m/>
    <m/>
    <n v="1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16"/>
    <d v="2023-04-18T13:39:59"/>
    <n v="792"/>
    <n v="79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82"/>
    <d v="2023-04-18T13:39:5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5"/>
    <d v="2023-04-18T13:39:59"/>
    <n v="27"/>
    <n v="2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6"/>
    <d v="2023-04-18T13:39:59"/>
    <n v="272"/>
    <n v="27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83"/>
    <d v="2023-04-18T13:39:5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25"/>
    <d v="2023-04-18T13:39:59"/>
    <n v="11"/>
    <n v="1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231"/>
    <d v="2023-04-18T13:39:59"/>
    <n v="74"/>
    <n v="7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84"/>
    <d v="2023-04-18T13:39:59"/>
    <n v="65"/>
    <n v="6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84"/>
    <d v="2023-04-18T13:39:59"/>
    <n v="66"/>
    <n v="8"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9"/>
    <d v="2023-04-18T13:39:59"/>
    <n v="82"/>
    <n v="8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0"/>
    <d v="2023-04-18T13:39:59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6"/>
    <x v="4"/>
    <x v="91"/>
    <x v="128"/>
    <d v="2023-04-18T13:39:59"/>
    <n v="2581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105"/>
    <x v="4"/>
    <x v="92"/>
    <x v="16"/>
    <d v="2023-04-18T13:40:25"/>
    <n v="22"/>
    <n v="22"/>
    <m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105"/>
    <x v="4"/>
    <x v="92"/>
    <x v="19"/>
    <d v="2023-04-18T13:40:2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105"/>
    <x v="4"/>
    <x v="92"/>
    <x v="82"/>
    <d v="2023-04-18T13:40:2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2"/>
    <d v="2023-05-15T17:06:18"/>
    <n v="77"/>
    <n v="39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29"/>
    <d v="2023-05-15T17:06:18"/>
    <n v="1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2"/>
    <x v="0"/>
    <x v="63"/>
    <x v="185"/>
    <d v="2023-05-15T17:06:18"/>
    <n v="7"/>
    <n v="0"/>
    <n v="7"/>
    <m/>
    <n v="0"/>
    <n v="0"/>
    <n v="7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13"/>
    <d v="2023-05-15T17:06:34"/>
    <n v="83"/>
    <m/>
    <n v="83"/>
    <m/>
    <n v="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126"/>
    <d v="2023-05-15T17:06:34"/>
    <n v="74"/>
    <m/>
    <n v="74"/>
    <m/>
    <n v="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16"/>
    <d v="2023-05-15T17:06:34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38"/>
    <d v="2023-05-16T09:49:5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06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76"/>
    <d v="2023-05-16T09:49:5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07"/>
    <d v="2023-05-16T09:49:51"/>
    <n v="12"/>
    <m/>
    <n v="12"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40"/>
    <d v="2023-05-16T09:49:51"/>
    <n v="16"/>
    <m/>
    <n v="16"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3"/>
    <d v="2023-05-16T09:49:51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78"/>
    <d v="2023-05-16T09:49:51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79"/>
    <d v="2023-05-16T09:49:51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52"/>
    <d v="2023-04-18T13:41:40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289"/>
    <d v="2023-04-18T13:41:40"/>
    <n v="68"/>
    <m/>
    <n v="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54"/>
    <d v="2023-04-18T13:41:40"/>
    <n v="60"/>
    <m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257"/>
    <d v="2023-04-18T13:41:40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55"/>
    <d v="2023-04-18T13:41:40"/>
    <n v="87"/>
    <m/>
    <n v="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17"/>
    <d v="2023-05-15T17:06:3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19"/>
    <d v="2023-05-15T17:06:34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723"/>
    <x v="0"/>
    <x v="72"/>
    <x v="20"/>
    <d v="2023-05-15T17:06:34"/>
    <n v="277"/>
    <m/>
    <n v="277"/>
    <m/>
    <n v="2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94"/>
    <d v="2023-04-18T13:41:40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58"/>
    <d v="2023-04-18T13:41:40"/>
    <n v="58"/>
    <m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95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27"/>
    <d v="2023-04-18T13:41:4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97"/>
    <d v="2023-04-18T13:41:40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98"/>
    <d v="2023-04-18T13:41:40"/>
    <n v="62"/>
    <m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61"/>
    <d v="2023-04-18T13:41:40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62"/>
    <d v="2023-04-18T13:41:40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155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3"/>
    <d v="2023-04-18T13:30:3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7"/>
    <d v="2023-04-18T13:30:3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9"/>
    <d v="2023-04-18T13:30:39"/>
    <n v="34"/>
    <n v="0"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0"/>
    <x v="4"/>
    <x v="84"/>
    <x v="10"/>
    <d v="2023-04-18T13:30:39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29"/>
    <d v="2023-04-18T13:30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130"/>
    <d v="2023-04-18T13:30:59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30"/>
    <d v="2023-04-18T13:30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31"/>
    <d v="2023-04-18T13:30:59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24"/>
    <d v="2023-04-18T13:30:5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32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34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35"/>
    <d v="2023-04-18T13:30:59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38"/>
    <d v="2023-04-18T13:30:5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52"/>
    <d v="2023-04-18T13:30:5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54"/>
    <d v="2023-04-18T13:30:59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131"/>
    <d v="2023-04-18T13:30:59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92"/>
    <d v="2023-04-18T13:30:5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55"/>
    <d v="2023-04-18T13:30:59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94"/>
    <d v="2023-04-18T13:30:5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58"/>
    <d v="2023-04-18T13:30:59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98"/>
    <d v="2023-04-18T13:30:59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61"/>
    <d v="2023-04-18T13:30:59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62"/>
    <d v="2023-04-18T13:30:5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44"/>
    <d v="2023-04-18T14:52:30"/>
    <n v="18"/>
    <m/>
    <n v="18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0"/>
    <d v="2023-04-18T14:52:30"/>
    <n v="1"/>
    <m/>
    <n v="1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08"/>
    <d v="2023-04-20T14:09:50"/>
    <n v="29"/>
    <n v="2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77"/>
    <d v="2023-04-20T14:09:50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41"/>
    <d v="2023-04-20T14:09:50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10"/>
    <d v="2023-04-20T14:09:50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3"/>
    <d v="2023-04-20T14:09:50"/>
    <n v="263"/>
    <m/>
    <n v="263"/>
    <n v="0"/>
    <n v="2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78"/>
    <d v="2023-04-20T14:09:50"/>
    <n v="197"/>
    <m/>
    <n v="197"/>
    <n v="0"/>
    <n v="1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34"/>
    <d v="2023-04-20T14:09:50"/>
    <n v="2"/>
    <m/>
    <n v="2"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35"/>
    <d v="2023-04-20T14:09:50"/>
    <n v="37"/>
    <m/>
    <n v="37"/>
    <n v="0"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5"/>
    <d v="2023-04-20T14:09:50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6"/>
    <d v="2023-04-20T14:09:50"/>
    <n v="446"/>
    <m/>
    <n v="446"/>
    <n v="0"/>
    <n v="4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8"/>
    <d v="2023-04-20T14:09:50"/>
    <n v="2"/>
    <m/>
    <n v="2"/>
    <n v="0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46"/>
    <d v="2023-04-20T14:09:50"/>
    <n v="11"/>
    <m/>
    <n v="11"/>
    <n v="0"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9"/>
    <d v="2023-04-20T14:09:50"/>
    <n v="133"/>
    <m/>
    <n v="133"/>
    <n v="0"/>
    <n v="1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0"/>
    <d v="2023-04-20T14:09:50"/>
    <n v="1135"/>
    <m/>
    <n v="1135"/>
    <n v="0"/>
    <n v="11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3"/>
    <d v="2023-04-20T14:09:50"/>
    <n v="1"/>
    <m/>
    <n v="1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43"/>
    <d v="2023-04-20T14:09:50"/>
    <n v="92"/>
    <m/>
    <n v="92"/>
    <n v="0"/>
    <n v="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44"/>
    <d v="2023-04-20T14:09:50"/>
    <n v="1422"/>
    <m/>
    <n v="14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0"/>
    <d v="2023-04-20T14:09:50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20"/>
    <d v="2023-04-18T12:30:4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21"/>
    <d v="2023-04-18T12:30:48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22"/>
    <d v="2023-04-18T12:30:48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23"/>
    <d v="2023-04-18T12:30:48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24"/>
    <d v="2023-04-18T12:30:48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7"/>
    <d v="2023-04-18T12:30:48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21"/>
    <d v="2023-04-19T16:42:04"/>
    <n v="240"/>
    <n v="240"/>
    <m/>
    <m/>
    <n v="2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83"/>
    <d v="2023-04-19T16:42:0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3"/>
    <d v="2023-04-19T16:42:04"/>
    <n v="18"/>
    <n v="18"/>
    <m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16"/>
    <d v="2023-04-19T16:42:04"/>
    <n v="34"/>
    <n v="0"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5"/>
    <d v="2023-04-19T16:42:04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6"/>
    <d v="2023-04-19T16:42:04"/>
    <n v="73"/>
    <n v="7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25"/>
    <d v="2023-04-19T16:42:04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126"/>
    <d v="2023-04-20T15:31:2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14"/>
    <d v="2023-04-20T15:31:2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16"/>
    <d v="2023-04-20T15:31:22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17"/>
    <d v="2023-04-20T15:31:2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82"/>
    <d v="2023-04-20T15:31:2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20"/>
    <d v="2023-04-20T15:31:22"/>
    <n v="84"/>
    <m/>
    <n v="84"/>
    <m/>
    <n v="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21"/>
    <d v="2023-04-20T15:31:22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3"/>
    <d v="2023-04-20T15:31:22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6"/>
    <d v="2023-04-20T15:31:2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125"/>
    <d v="2023-04-20T15:31:2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9"/>
    <d v="2023-04-20T15:31:22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4"/>
    <x v="1"/>
    <x v="123"/>
    <x v="158"/>
    <d v="2023-04-20T15:31:2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29"/>
    <d v="2023-05-16T09:49:5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130"/>
    <d v="2023-05-16T09:49:51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31"/>
    <d v="2023-05-16T09:49:51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54"/>
    <d v="2023-05-16T09:49:5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92"/>
    <d v="2023-05-16T09:49:51"/>
    <n v="0"/>
    <m/>
    <m/>
    <n v="1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36"/>
    <d v="2023-04-19T17:24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91"/>
    <d v="2023-04-19T17:24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37"/>
    <d v="2023-04-19T17:24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38"/>
    <d v="2023-04-19T17:24:03"/>
    <n v="0"/>
    <m/>
    <m/>
    <n v="1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52"/>
    <d v="2023-04-19T17:24:03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53"/>
    <d v="2023-04-19T17:24:0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54"/>
    <d v="2023-04-19T17:24:03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31"/>
    <d v="2023-04-19T17:24:03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92"/>
    <d v="2023-04-19T17:24:03"/>
    <n v="0"/>
    <m/>
    <m/>
    <n v="1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91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242"/>
    <d v="2023-04-19T17:24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236"/>
    <d v="2023-04-19T17:24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55"/>
    <d v="2023-04-19T17:24:03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56"/>
    <d v="2023-04-19T17:24:03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94"/>
    <d v="2023-04-19T17:24:03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92"/>
    <d v="2023-04-19T17:24:0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58"/>
    <d v="2023-04-19T17:24:03"/>
    <n v="0"/>
    <m/>
    <m/>
    <n v="1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59"/>
    <d v="2023-04-19T17:24:0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95"/>
    <d v="2023-04-19T17:24:03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28"/>
    <d v="2023-04-19T17:24:0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60"/>
    <d v="2023-04-19T17:24:0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97"/>
    <d v="2023-04-19T17:24:03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98"/>
    <d v="2023-04-19T17:24:03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61"/>
    <d v="2023-04-19T17:24:03"/>
    <n v="0"/>
    <m/>
    <m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14"/>
    <d v="2023-04-20T10:16:45"/>
    <n v="92"/>
    <n v="0"/>
    <n v="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9"/>
    <d v="2023-04-18T12:30:48"/>
    <n v="134"/>
    <n v="0"/>
    <n v="1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47"/>
    <d v="2023-04-18T12:30:48"/>
    <n v="48"/>
    <n v="0"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0"/>
    <d v="2023-04-18T12:30:48"/>
    <n v="144"/>
    <n v="0"/>
    <n v="1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44"/>
    <d v="2023-04-18T12:30:4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95"/>
    <d v="2023-05-24T14:54:44"/>
    <n v="0"/>
    <m/>
    <m/>
    <n v="2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7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8"/>
    <d v="2023-05-24T14:54:4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60"/>
    <d v="2023-05-24T14:54:44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9"/>
    <d v="2023-04-18T12:39:32"/>
    <n v="181"/>
    <m/>
    <n v="181"/>
    <m/>
    <n v="1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20"/>
    <d v="2023-04-18T12:39:32"/>
    <n v="325"/>
    <m/>
    <n v="325"/>
    <m/>
    <n v="3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43"/>
    <d v="2023-04-18T12:39:32"/>
    <n v="114"/>
    <m/>
    <n v="114"/>
    <m/>
    <n v="1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44"/>
    <d v="2023-04-18T12:39:32"/>
    <n v="767"/>
    <m/>
    <n v="7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0"/>
    <d v="2023-04-18T12:39:32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97"/>
    <d v="2023-05-24T14:54:44"/>
    <n v="0"/>
    <m/>
    <m/>
    <n v="2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54"/>
    <d v="2023-05-24T14:54:4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61"/>
    <d v="2023-05-24T14:54:44"/>
    <n v="0"/>
    <m/>
    <m/>
    <n v="2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3"/>
    <d v="2023-04-18T12:39:32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17"/>
    <d v="2023-04-18T12:39:32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18"/>
    <d v="2023-04-18T12:39:32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19"/>
    <d v="2023-04-18T12:39:32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214"/>
    <d v="2023-04-18T12:39:3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6"/>
    <d v="2023-04-18T12:39:32"/>
    <n v="264"/>
    <n v="0"/>
    <n v="2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7"/>
    <d v="2023-04-18T12:39:3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8"/>
    <d v="2023-04-18T12:39:32"/>
    <n v="114"/>
    <n v="0"/>
    <n v="1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9"/>
    <d v="2023-04-18T12:39:32"/>
    <n v="156"/>
    <n v="0"/>
    <n v="1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102"/>
    <d v="2023-04-18T13:41:4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71"/>
    <d v="2023-04-18T13:41:40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103"/>
    <d v="2023-04-18T13:41:4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72"/>
    <d v="2023-04-18T13:41:4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138"/>
    <d v="2023-04-18T13:41:40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45"/>
    <d v="2023-04-18T13:41:40"/>
    <n v="108"/>
    <n v="0"/>
    <n v="1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112"/>
    <d v="2023-04-18T13:41:40"/>
    <n v="428"/>
    <n v="0"/>
    <n v="4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113"/>
    <d v="2023-04-18T13:41:40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114"/>
    <d v="2023-04-18T13:41:4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115"/>
    <d v="2023-04-18T13:41:40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02"/>
    <x v="4"/>
    <x v="93"/>
    <x v="46"/>
    <d v="2023-04-18T13:41:40"/>
    <n v="123"/>
    <n v="0"/>
    <n v="1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29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130"/>
    <d v="2023-04-18T13:46:4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31"/>
    <d v="2023-04-18T13:46:4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24"/>
    <d v="2023-04-18T13:46:4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34"/>
    <d v="2023-04-18T13:46:4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35"/>
    <d v="2023-04-18T13:46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50"/>
    <d v="2023-04-18T13:46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38"/>
    <d v="2023-04-18T13:46:4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54"/>
    <d v="2023-04-18T13:46:4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92"/>
    <d v="2023-04-18T13:46:4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55"/>
    <d v="2023-04-18T13:46:4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56"/>
    <d v="2023-04-18T13:46:4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58"/>
    <d v="2023-04-18T13:46:4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59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2"/>
    <d v="2023-04-18T14:52:30"/>
    <n v="1"/>
    <m/>
    <n v="1"/>
    <m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95"/>
    <d v="2023-04-18T14:55:04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27"/>
    <d v="2023-04-18T14:55:0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28"/>
    <d v="2023-04-18T14:55:0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60"/>
    <d v="2023-04-18T14:55:0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98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61"/>
    <d v="2023-04-18T14:55:0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62"/>
    <d v="2023-04-18T14:55:0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00"/>
    <d v="2023-04-18T14:55:0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63"/>
    <d v="2023-04-18T14:55:0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64"/>
    <d v="2023-04-18T14:55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65"/>
    <d v="2023-04-18T14:55:0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02"/>
    <d v="2023-04-18T14:55:04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71"/>
    <d v="2023-04-18T14:55:0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07"/>
    <d v="2023-04-18T14:55:0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08"/>
    <d v="2023-04-18T14:55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3"/>
    <d v="2023-04-18T14:55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6"/>
    <d v="2023-04-18T14:55:04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7"/>
    <d v="2023-04-18T14:55:04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50"/>
    <d v="2023-04-18T14:55:0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82"/>
    <d v="2023-04-18T14:55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20"/>
    <d v="2023-04-18T14:55:04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21"/>
    <d v="2023-04-18T14:55:0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64"/>
    <d v="2023-04-18T13:30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42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55"/>
    <d v="2023-05-16T09:49:51"/>
    <n v="0"/>
    <m/>
    <m/>
    <n v="1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56"/>
    <d v="2023-05-16T09:49:51"/>
    <n v="0"/>
    <m/>
    <m/>
    <n v="2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58"/>
    <d v="2023-05-16T09:49:51"/>
    <n v="0"/>
    <m/>
    <m/>
    <n v="2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59"/>
    <d v="2023-05-16T09:49:5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95"/>
    <d v="2023-05-16T09:49:5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27"/>
    <d v="2023-05-16T09:49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51"/>
    <d v="2023-05-15T17:04:2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38"/>
    <d v="2023-05-15T17:04:2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52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54"/>
    <d v="2023-05-15T17:04:23"/>
    <n v="0"/>
    <m/>
    <m/>
    <n v="4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31"/>
    <d v="2023-05-15T17:04:23"/>
    <n v="0"/>
    <m/>
    <m/>
    <n v="4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92"/>
    <d v="2023-05-15T17:04:23"/>
    <n v="0"/>
    <m/>
    <m/>
    <n v="4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55"/>
    <d v="2023-05-15T17:04:23"/>
    <n v="0"/>
    <m/>
    <m/>
    <n v="2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26"/>
    <x v="7"/>
    <x v="12"/>
    <x v="24"/>
    <d v="2023-05-16T09:49:51"/>
    <n v="0"/>
    <m/>
    <m/>
    <n v="1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242"/>
    <d v="2023-05-15T17:09:1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55"/>
    <d v="2023-05-15T17:09:19"/>
    <n v="0"/>
    <m/>
    <m/>
    <n v="3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56"/>
    <d v="2023-05-15T17:09:19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94"/>
    <d v="2023-05-15T17:09:19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192"/>
    <d v="2023-05-15T17:09:1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58"/>
    <d v="2023-05-15T17:09:19"/>
    <n v="0"/>
    <m/>
    <m/>
    <n v="4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59"/>
    <d v="2023-05-15T17:09:19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607"/>
    <x v="2"/>
    <x v="131"/>
    <x v="95"/>
    <d v="2023-05-15T17:09:19"/>
    <n v="0"/>
    <m/>
    <m/>
    <n v="2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29"/>
    <d v="2023-04-19T17:31:5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130"/>
    <d v="2023-04-19T17:31:5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31"/>
    <d v="2023-04-19T17:31:51"/>
    <n v="0"/>
    <m/>
    <m/>
    <n v="2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97"/>
    <d v="2023-04-18T14:22:5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98"/>
    <d v="2023-04-18T14:22:50"/>
    <n v="0"/>
    <m/>
    <m/>
    <n v="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61"/>
    <d v="2023-04-18T14:22:50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99"/>
    <d v="2023-04-18T14:22:5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61"/>
    <d v="2023-04-18T14:31:2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140"/>
    <d v="2023-04-18T14:31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232"/>
    <d v="2023-04-18T14:31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13"/>
    <d v="2023-04-18T14:31:21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78"/>
    <d v="2023-04-18T14:31:2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16"/>
    <d v="2023-04-18T14:31:2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20"/>
    <d v="2023-04-18T14:31:2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44"/>
    <d v="2023-04-18T14:31:21"/>
    <n v="41"/>
    <m/>
    <n v="41"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6"/>
    <d v="2023-04-18T14:31:21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4"/>
    <x v="7"/>
    <x v="108"/>
    <x v="9"/>
    <d v="2023-04-18T14:31:21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130"/>
    <d v="2023-04-18T14:31:5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24"/>
    <d v="2023-04-18T14:31:57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34"/>
    <d v="2023-04-18T14:31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197"/>
    <d v="2023-04-18T14:31:5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38"/>
    <d v="2023-04-18T14:31:5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92"/>
    <d v="2023-04-18T14:31:5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56"/>
    <d v="2023-04-18T14:31:5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58"/>
    <d v="2023-04-18T14:31:5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95"/>
    <d v="2023-04-18T14:31:5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61"/>
    <d v="2023-04-18T14:31:5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63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0"/>
    <d v="2023-04-18T12:39:32"/>
    <n v="181"/>
    <n v="0"/>
    <n v="1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29"/>
    <d v="2023-04-18T12:39:32"/>
    <n v="5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29"/>
    <d v="2023-04-18T12:40:2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35"/>
    <d v="2023-04-24T09:50:4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92"/>
    <d v="2023-04-24T09:50:4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55"/>
    <d v="2023-04-24T09:50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56"/>
    <d v="2023-04-24T09:50:4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58"/>
    <d v="2023-04-24T09:50:4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60"/>
    <d v="2023-04-24T09:50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70"/>
    <d v="2023-04-24T09:50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127"/>
    <d v="2023-04-24T09:50:4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16"/>
    <d v="2023-04-24T09:50:43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20"/>
    <d v="2023-04-24T09:50:43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21"/>
    <d v="2023-04-24T09:50:4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83"/>
    <d v="2023-04-24T09:50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44"/>
    <d v="2023-04-24T09:50:43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84"/>
    <d v="2023-04-24T09:50:4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85"/>
    <d v="2023-04-24T09:50:4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8"/>
    <x v="12"/>
    <x v="128"/>
    <x v="9"/>
    <d v="2023-04-24T09:50:43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0"/>
    <d v="2023-04-18T12:38:28"/>
    <n v="165"/>
    <m/>
    <n v="165"/>
    <m/>
    <n v="1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3"/>
    <d v="2023-04-18T12:38:2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6"/>
    <d v="2023-05-15T17:04:23"/>
    <n v="168"/>
    <n v="0"/>
    <n v="1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43"/>
    <d v="2023-04-18T12:38:28"/>
    <n v="213"/>
    <m/>
    <n v="213"/>
    <m/>
    <n v="2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44"/>
    <d v="2023-04-18T12:38:28"/>
    <n v="6954"/>
    <m/>
    <n v="69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0"/>
    <d v="2023-04-18T12:38:28"/>
    <n v="148"/>
    <m/>
    <n v="1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"/>
    <d v="2023-04-18T12:38:2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"/>
    <d v="2023-04-18T12:38:28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3"/>
    <d v="2023-04-18T12:38:28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17"/>
    <d v="2023-04-18T12:38:2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13"/>
    <d v="2023-04-18T12:38:2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14"/>
    <d v="2023-04-18T12:38:28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15"/>
    <d v="2023-04-18T12:38:28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216"/>
    <d v="2023-04-18T12:38:2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6"/>
    <d v="2023-04-18T12:38:28"/>
    <n v="105"/>
    <n v="0"/>
    <n v="1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8"/>
    <d v="2023-04-18T12:38:28"/>
    <n v="213"/>
    <n v="0"/>
    <n v="2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9"/>
    <d v="2023-04-18T12:38:28"/>
    <n v="308"/>
    <n v="0"/>
    <n v="3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3"/>
    <x v="4"/>
    <x v="78"/>
    <x v="10"/>
    <d v="2023-04-18T12:38:28"/>
    <n v="60"/>
    <n v="0"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23"/>
    <d v="2023-04-18T12:39:1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44"/>
    <d v="2023-04-18T12:39:10"/>
    <n v="372"/>
    <m/>
    <n v="3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0"/>
    <d v="2023-04-18T12:39:10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11"/>
    <d v="2023-04-18T12:39:10"/>
    <n v="8"/>
    <m/>
    <n v="8"/>
    <m/>
    <m/>
    <n v="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16"/>
    <d v="2023-04-18T12:39:10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18"/>
    <d v="2023-04-18T12:39:10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19"/>
    <d v="2023-04-18T12:39:1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21"/>
    <d v="2023-04-18T12:39:1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22"/>
    <d v="2023-04-18T12:39:1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23"/>
    <d v="2023-04-18T12:39:10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6"/>
    <d v="2023-04-18T12:39:10"/>
    <n v="172"/>
    <n v="0"/>
    <n v="1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9"/>
    <d v="2023-04-18T12:39:10"/>
    <n v="173"/>
    <n v="0"/>
    <n v="1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0"/>
    <d v="2023-04-18T12:39:10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2"/>
    <d v="2023-04-18T12:39:10"/>
    <n v="53"/>
    <n v="19"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29"/>
    <d v="2023-04-18T12:39:10"/>
    <n v="1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8"/>
    <x v="5"/>
    <x v="11"/>
    <x v="144"/>
    <d v="2023-04-18T12:39:10"/>
    <n v="49"/>
    <m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29"/>
    <d v="2023-04-18T12:39:32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30"/>
    <d v="2023-04-18T12:39:32"/>
    <n v="0"/>
    <m/>
    <m/>
    <n v="3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30"/>
    <d v="2023-04-18T12:39:32"/>
    <n v="0"/>
    <m/>
    <m/>
    <n v="3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31"/>
    <d v="2023-04-18T12:39:32"/>
    <n v="0"/>
    <m/>
    <m/>
    <n v="2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24"/>
    <d v="2023-04-18T12:39:32"/>
    <n v="0"/>
    <m/>
    <m/>
    <n v="1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32"/>
    <d v="2023-04-18T12:39:32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35"/>
    <d v="2023-04-18T12:39:32"/>
    <n v="0"/>
    <m/>
    <m/>
    <n v="4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38"/>
    <d v="2023-04-18T12:39:32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52"/>
    <d v="2023-04-18T12:39:32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54"/>
    <d v="2023-04-18T12:39:32"/>
    <n v="0"/>
    <m/>
    <m/>
    <n v="6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131"/>
    <d v="2023-04-18T12:39:32"/>
    <n v="0"/>
    <m/>
    <m/>
    <n v="5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92"/>
    <d v="2023-04-18T12:39:32"/>
    <n v="0"/>
    <m/>
    <m/>
    <n v="4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55"/>
    <d v="2023-04-18T12:39:32"/>
    <n v="0"/>
    <m/>
    <m/>
    <n v="2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94"/>
    <d v="2023-04-18T12:39:32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58"/>
    <d v="2023-04-18T12:39:32"/>
    <n v="0"/>
    <m/>
    <m/>
    <n v="6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59"/>
    <d v="2023-04-18T12:39:32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97"/>
    <d v="2023-04-18T12:39:32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98"/>
    <d v="2023-04-18T12:39:32"/>
    <n v="0"/>
    <m/>
    <m/>
    <n v="5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6"/>
    <d v="2023-04-24T09:49:24"/>
    <n v="181"/>
    <n v="0"/>
    <n v="1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25"/>
    <d v="2023-04-24T09:49:2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7"/>
    <d v="2023-04-24T09:49:24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84"/>
    <d v="2023-04-24T09:49:24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85"/>
    <d v="2023-04-24T09:49:24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9"/>
    <d v="2023-04-24T09:49:24"/>
    <n v="163"/>
    <n v="0"/>
    <n v="1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47"/>
    <d v="2023-04-24T09:49:24"/>
    <n v="49"/>
    <n v="0"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10"/>
    <d v="2023-04-24T09:49:24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38"/>
    <d v="2023-04-18T12:40:2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52"/>
    <d v="2023-04-18T12:40:28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54"/>
    <d v="2023-04-18T12:40:28"/>
    <n v="0"/>
    <m/>
    <m/>
    <n v="5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31"/>
    <d v="2023-04-18T12:40:28"/>
    <n v="0"/>
    <m/>
    <m/>
    <n v="4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92"/>
    <d v="2023-04-18T12:40:28"/>
    <n v="0"/>
    <m/>
    <m/>
    <n v="4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55"/>
    <d v="2023-04-18T12:40:28"/>
    <n v="0"/>
    <m/>
    <m/>
    <n v="2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94"/>
    <d v="2023-04-18T12:40:28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58"/>
    <d v="2023-04-18T12:40:28"/>
    <n v="0"/>
    <m/>
    <m/>
    <n v="5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59"/>
    <d v="2023-04-18T12:40:28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78"/>
    <d v="2023-04-18T12:48:04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16"/>
    <d v="2023-04-18T12:48:0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146"/>
    <d v="2023-04-18T12:48:0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19"/>
    <d v="2023-04-18T12:48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180"/>
    <d v="2023-04-18T12:48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82"/>
    <d v="2023-04-18T12:48:04"/>
    <n v="56"/>
    <m/>
    <n v="56"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20"/>
    <d v="2023-04-18T12:48:04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21"/>
    <d v="2023-04-18T12:48:0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44"/>
    <d v="2023-04-18T12:48:04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0"/>
    <d v="2023-04-18T12:48:0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24"/>
    <d v="2023-04-19T17:31:51"/>
    <n v="0"/>
    <m/>
    <m/>
    <n v="4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32"/>
    <d v="2023-04-19T17:31:5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26"/>
    <d v="2023-04-19T17:31:51"/>
    <n v="0"/>
    <m/>
    <m/>
    <n v="2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34"/>
    <d v="2023-04-19T17:31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94"/>
    <d v="2023-05-15T17:04:2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366"/>
    <x v="7"/>
    <x v="111"/>
    <x v="88"/>
    <d v="2023-04-19T17:31:5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9"/>
    <d v="2023-04-19T16:42:04"/>
    <n v="84"/>
    <n v="8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0"/>
    <d v="2023-04-19T16:42:04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3"/>
    <x v="2"/>
    <x v="152"/>
    <x v="128"/>
    <d v="2023-04-19T16:42:04"/>
    <n v="231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29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34"/>
    <d v="2023-04-19T16:43:10"/>
    <n v="0"/>
    <m/>
    <m/>
    <n v="1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88"/>
    <d v="2023-04-19T16:43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35"/>
    <d v="2023-04-19T16:43:10"/>
    <n v="0"/>
    <m/>
    <m/>
    <n v="4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36"/>
    <d v="2023-04-19T16:43:1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38"/>
    <d v="2023-04-19T16:43:10"/>
    <n v="0"/>
    <m/>
    <m/>
    <n v="2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52"/>
    <d v="2023-04-19T16:43:10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53"/>
    <d v="2023-04-19T16:43:1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54"/>
    <d v="2023-04-19T16:43:10"/>
    <n v="0"/>
    <m/>
    <m/>
    <n v="2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31"/>
    <d v="2023-04-19T16:43:10"/>
    <n v="0"/>
    <m/>
    <m/>
    <n v="2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92"/>
    <d v="2023-04-19T16:43:10"/>
    <n v="0"/>
    <m/>
    <m/>
    <n v="3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42"/>
    <d v="2023-04-19T16:43:1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36"/>
    <d v="2023-04-19T16:43:1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55"/>
    <d v="2023-04-19T16:43:10"/>
    <n v="0"/>
    <m/>
    <m/>
    <n v="2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37"/>
    <d v="2023-04-19T16:43:1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94"/>
    <d v="2023-04-19T16:43:1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15"/>
    <d v="2023-04-20T10:16:45"/>
    <n v="1219"/>
    <n v="0"/>
    <n v="12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4"/>
    <d v="2023-04-20T10:16:4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46"/>
    <d v="2023-04-20T10:16:45"/>
    <n v="6172"/>
    <n v="0"/>
    <n v="61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16"/>
    <d v="2023-04-20T10:16:45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6"/>
    <d v="2023-04-20T10:16:45"/>
    <n v="162"/>
    <n v="0"/>
    <n v="1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25"/>
    <d v="2023-04-20T10:16:4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7"/>
    <d v="2023-04-20T10:16:4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8"/>
    <d v="2023-04-20T10:16:45"/>
    <n v="74"/>
    <n v="0"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9"/>
    <d v="2023-04-20T10:16:45"/>
    <n v="339"/>
    <n v="0"/>
    <n v="3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0"/>
    <d v="2023-04-20T10:16:45"/>
    <n v="299"/>
    <n v="0"/>
    <n v="2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58"/>
    <d v="2023-04-20T10:16:4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29"/>
    <d v="2023-04-20T10:16:45"/>
    <n v="8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2"/>
    <x v="0"/>
    <x v="2"/>
    <x v="144"/>
    <d v="2023-04-20T10:16:45"/>
    <n v="10"/>
    <n v="3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13"/>
    <d v="2023-04-20T10:17:11"/>
    <n v="91"/>
    <m/>
    <n v="91"/>
    <m/>
    <n v="9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126"/>
    <d v="2023-04-20T10:17:11"/>
    <n v="159"/>
    <m/>
    <n v="159"/>
    <m/>
    <n v="1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16"/>
    <d v="2023-04-20T10:17:11"/>
    <n v="87"/>
    <m/>
    <n v="87"/>
    <m/>
    <n v="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19"/>
    <d v="2023-04-20T10:17:11"/>
    <n v="92"/>
    <m/>
    <n v="92"/>
    <m/>
    <n v="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20"/>
    <d v="2023-04-20T10:17:11"/>
    <n v="171"/>
    <m/>
    <n v="171"/>
    <m/>
    <n v="1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21"/>
    <d v="2023-04-20T10:17:11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83"/>
    <d v="2023-04-20T10:17:1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23"/>
    <d v="2023-04-20T10:17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44"/>
    <d v="2023-04-20T10:17:11"/>
    <n v="325"/>
    <m/>
    <n v="3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0"/>
    <d v="2023-04-20T10:17:11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1"/>
    <d v="2023-04-20T10:17:1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132"/>
    <d v="2023-04-18T13:30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102"/>
    <d v="2023-04-18T13:30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71"/>
    <d v="2023-04-18T13:30:5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72"/>
    <d v="2023-04-18T13:30:5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16"/>
    <d v="2023-04-18T13:30:59"/>
    <n v="0"/>
    <m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18"/>
    <d v="2023-04-18T13:30:59"/>
    <n v="0"/>
    <m/>
    <m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150"/>
    <d v="2023-04-18T13:30:59"/>
    <n v="0"/>
    <m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1"/>
    <x v="4"/>
    <x v="85"/>
    <x v="20"/>
    <d v="2023-04-18T13:30:59"/>
    <n v="0"/>
    <m/>
    <m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29"/>
    <d v="2023-04-18T13:31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130"/>
    <d v="2023-04-18T13:31:19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30"/>
    <d v="2023-04-18T13:31:19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31"/>
    <d v="2023-04-18T13:31:19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24"/>
    <d v="2023-04-18T13:31:19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02"/>
    <x v="4"/>
    <x v="86"/>
    <x v="26"/>
    <d v="2023-04-18T13:31:19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83"/>
    <d v="2023-04-18T13:11:0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44"/>
    <d v="2023-04-18T13:11:06"/>
    <n v="111"/>
    <m/>
    <n v="1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182"/>
    <d v="2023-04-18T13:11:0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6"/>
    <d v="2023-04-18T13:11:06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84"/>
    <d v="2023-04-18T13:11:06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85"/>
    <d v="2023-04-18T13:11:06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9"/>
    <d v="2023-04-18T13:11:06"/>
    <n v="163"/>
    <n v="0"/>
    <n v="1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128"/>
    <d v="2023-04-18T13:11:06"/>
    <n v="106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7"/>
    <x v="3"/>
    <x v="34"/>
    <x v="12"/>
    <d v="2023-04-18T13:11:06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3"/>
    <x v="8"/>
    <x v="18"/>
    <x v="34"/>
    <d v="2023-04-18T14:28:2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3"/>
    <x v="8"/>
    <x v="18"/>
    <x v="92"/>
    <d v="2023-04-18T14:28:2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3"/>
    <x v="8"/>
    <x v="18"/>
    <x v="20"/>
    <d v="2023-04-18T14:28:23"/>
    <n v="5"/>
    <m/>
    <n v="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3"/>
    <x v="8"/>
    <x v="18"/>
    <x v="83"/>
    <d v="2023-04-18T14:28:23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43"/>
    <d v="2023-04-18T14:29:27"/>
    <n v="6"/>
    <m/>
    <n v="6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145"/>
    <d v="2023-04-18T14:29:27"/>
    <n v="6"/>
    <m/>
    <n v="6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3"/>
    <d v="2023-04-18T14:29:27"/>
    <n v="15"/>
    <m/>
    <n v="1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8"/>
    <d v="2023-04-18T14:29:2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9"/>
    <d v="2023-04-18T14:29:27"/>
    <n v="31"/>
    <n v="0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10"/>
    <d v="2023-04-18T14:29:2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13"/>
    <d v="2023-04-18T14:29:45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78"/>
    <d v="2023-04-18T14:29:45"/>
    <n v="131"/>
    <m/>
    <n v="131"/>
    <m/>
    <n v="1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16"/>
    <d v="2023-04-18T14:29:45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19"/>
    <d v="2023-04-18T14:29:4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153"/>
    <d v="2023-04-18T14:29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82"/>
    <d v="2023-04-18T14:29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20"/>
    <d v="2023-04-18T14:29:45"/>
    <n v="89"/>
    <m/>
    <n v="89"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21"/>
    <d v="2023-04-18T14:29:4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83"/>
    <d v="2023-04-18T14:29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44"/>
    <d v="2023-04-18T14:29:45"/>
    <n v="41"/>
    <m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3"/>
    <d v="2023-04-18T14:29:45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6"/>
    <d v="2023-04-18T14:29:45"/>
    <n v="155"/>
    <n v="0"/>
    <n v="1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9"/>
    <d v="2023-04-18T14:29:45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10"/>
    <d v="2023-04-18T14:29:4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44"/>
    <d v="2023-04-18T14:55:04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3"/>
    <d v="2023-04-18T14:55:04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3"/>
    <d v="2023-04-20T10:17:11"/>
    <n v="60"/>
    <m/>
    <n v="60"/>
    <m/>
    <n v="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6"/>
    <d v="2023-04-20T10:17:11"/>
    <n v="250"/>
    <n v="0"/>
    <n v="2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9"/>
    <d v="2023-04-20T10:17:11"/>
    <n v="87"/>
    <n v="0"/>
    <n v="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10"/>
    <d v="2023-04-20T10:17:11"/>
    <n v="92"/>
    <n v="0"/>
    <n v="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12"/>
    <d v="2023-04-20T10:17:11"/>
    <n v="23"/>
    <n v="5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129"/>
    <d v="2023-04-20T10:17:11"/>
    <n v="1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4"/>
    <x v="0"/>
    <x v="53"/>
    <x v="86"/>
    <d v="2023-04-20T10:17:11"/>
    <n v="38"/>
    <n v="2"/>
    <n v="28"/>
    <n v="8"/>
    <n v="38"/>
    <n v="15"/>
    <n v="23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13"/>
    <d v="2023-04-20T10:17:2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126"/>
    <d v="2023-04-20T10:17:2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16"/>
    <d v="2023-04-20T10:17:29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19"/>
    <d v="2023-04-20T10:17:2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20"/>
    <d v="2023-04-20T10:17:29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43"/>
    <d v="2023-04-20T10:17:2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3"/>
    <d v="2023-04-20T10:17:2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6"/>
    <d v="2023-04-20T10:17:29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8"/>
    <d v="2023-04-20T10:17:2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9"/>
    <d v="2023-04-20T10:17:29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5"/>
    <x v="0"/>
    <x v="54"/>
    <x v="10"/>
    <d v="2023-04-20T10:17:29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6"/>
    <x v="0"/>
    <x v="55"/>
    <x v="16"/>
    <d v="2023-04-20T10:18:43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6"/>
    <x v="0"/>
    <x v="55"/>
    <x v="19"/>
    <d v="2023-04-20T10:18:43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6"/>
    <x v="0"/>
    <x v="55"/>
    <x v="153"/>
    <d v="2023-04-20T10:18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6"/>
    <x v="0"/>
    <x v="55"/>
    <x v="82"/>
    <d v="2023-04-20T10:18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6"/>
    <x v="0"/>
    <x v="55"/>
    <x v="20"/>
    <d v="2023-04-20T10:18:43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62"/>
    <d v="2023-04-19T17:24:03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3"/>
    <d v="2023-04-18T12:48:04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6"/>
    <d v="2023-04-18T12:48:04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9"/>
    <d v="2023-04-18T12:48:04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10"/>
    <d v="2023-04-18T12:48:0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147"/>
    <d v="2023-04-18T12:48:04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13"/>
    <d v="2023-04-18T12:48:23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126"/>
    <d v="2023-04-18T12:48:23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15"/>
    <d v="2023-04-18T12:48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16"/>
    <d v="2023-04-18T12:48:23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19"/>
    <d v="2023-04-18T12:48:2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82"/>
    <d v="2023-04-18T12:48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20"/>
    <d v="2023-04-18T12:48:23"/>
    <n v="65"/>
    <m/>
    <n v="65"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21"/>
    <d v="2023-04-18T12:48:23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83"/>
    <d v="2023-04-18T12:48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44"/>
    <d v="2023-04-18T12:48:23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3"/>
    <d v="2023-04-18T12:48:23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6"/>
    <d v="2023-04-18T12:48:23"/>
    <n v="70"/>
    <n v="0"/>
    <n v="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7"/>
    <d v="2023-04-18T12:48:2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9"/>
    <d v="2023-04-18T12:48:23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2"/>
    <x v="5"/>
    <x v="17"/>
    <x v="10"/>
    <d v="2023-04-18T12:48:2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3"/>
    <x v="8"/>
    <x v="18"/>
    <x v="16"/>
    <d v="2023-04-18T12:48:45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3"/>
    <x v="8"/>
    <x v="18"/>
    <x v="20"/>
    <d v="2023-04-18T12:48:45"/>
    <n v="10"/>
    <m/>
    <n v="1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3"/>
    <x v="8"/>
    <x v="18"/>
    <x v="9"/>
    <d v="2023-04-18T12:48:4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4"/>
    <x v="8"/>
    <x v="134"/>
    <x v="15"/>
    <d v="2023-04-18T12:49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4"/>
    <x v="8"/>
    <x v="134"/>
    <x v="16"/>
    <d v="2023-04-18T12:49:01"/>
    <n v="30"/>
    <m/>
    <n v="30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4"/>
    <x v="8"/>
    <x v="134"/>
    <x v="150"/>
    <d v="2023-04-18T12:49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20"/>
    <d v="2023-04-18T12:40:28"/>
    <n v="454"/>
    <m/>
    <n v="454"/>
    <m/>
    <n v="4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23"/>
    <d v="2023-04-18T12:40:28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43"/>
    <d v="2023-04-18T12:40:28"/>
    <n v="146"/>
    <m/>
    <n v="146"/>
    <m/>
    <n v="1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44"/>
    <d v="2023-04-18T12:40:28"/>
    <n v="626"/>
    <m/>
    <n v="626"/>
    <n v="6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0"/>
    <d v="2023-04-18T12:40:28"/>
    <n v="79"/>
    <m/>
    <n v="79"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"/>
    <d v="2023-04-18T12:40:2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2"/>
    <d v="2023-04-18T12:40:2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18"/>
    <d v="2023-04-18T12:40:2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19"/>
    <d v="2023-04-18T12:40:28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6"/>
    <d v="2023-04-18T12:40:28"/>
    <n v="140"/>
    <n v="0"/>
    <n v="1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7"/>
    <d v="2023-04-18T12:40:2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8"/>
    <d v="2023-04-18T12:40:28"/>
    <n v="146"/>
    <n v="0"/>
    <n v="1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9"/>
    <d v="2023-04-18T12:40:28"/>
    <n v="292"/>
    <n v="0"/>
    <n v="2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44"/>
    <d v="2023-04-18T12:30:48"/>
    <n v="411"/>
    <m/>
    <n v="4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0"/>
    <d v="2023-04-18T12:30:48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"/>
    <d v="2023-04-18T12:30:4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2"/>
    <d v="2023-04-18T12:30:4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3"/>
    <d v="2023-04-18T12:30:48"/>
    <n v="56"/>
    <m/>
    <n v="56"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11"/>
    <d v="2023-04-18T12:30:48"/>
    <n v="14"/>
    <m/>
    <n v="14"/>
    <m/>
    <m/>
    <n v="1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45"/>
    <d v="2023-04-18T12:30:48"/>
    <n v="2804"/>
    <n v="0"/>
    <n v="280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12"/>
    <d v="2023-04-18T12:30:48"/>
    <n v="5139"/>
    <n v="0"/>
    <n v="51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13"/>
    <d v="2023-04-18T12:30:48"/>
    <n v="1126"/>
    <n v="0"/>
    <n v="11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63"/>
    <d v="2023-04-19T17:24:0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64"/>
    <d v="2023-04-19T17:24:0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42"/>
    <d v="2023-04-19T17:24:0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01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02"/>
    <d v="2023-04-19T17:24:03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71"/>
    <d v="2023-04-19T17:24:03"/>
    <n v="0"/>
    <m/>
    <m/>
    <n v="1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03"/>
    <d v="2023-04-19T17:24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04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235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72"/>
    <d v="2023-04-19T17:24:03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73"/>
    <d v="2023-04-19T17:24:03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238"/>
    <d v="2023-04-19T17:24:0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239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75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06"/>
    <d v="2023-04-19T17:24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39"/>
    <d v="2023-04-19T17:24:03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40"/>
    <d v="2023-04-19T17:24:03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08"/>
    <d v="2023-04-19T17:24:03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41"/>
    <d v="2023-04-19T17:24:0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42"/>
    <d v="2023-04-19T17:24:03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10"/>
    <d v="2023-04-19T17:24:0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3"/>
    <d v="2023-04-19T17:24:03"/>
    <n v="213"/>
    <n v="0"/>
    <n v="213"/>
    <n v="0"/>
    <n v="213"/>
    <n v="21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34"/>
    <d v="2023-04-19T17:24:03"/>
    <n v="18"/>
    <n v="0"/>
    <n v="18"/>
    <n v="0"/>
    <n v="1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6"/>
    <x v="0"/>
    <x v="55"/>
    <x v="43"/>
    <d v="2023-04-20T10:18:4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11"/>
    <d v="2023-04-18T14:55:04"/>
    <n v="1"/>
    <m/>
    <n v="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6"/>
    <d v="2023-04-18T14:55:0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9"/>
    <d v="2023-04-18T14:55:04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58"/>
    <d v="2023-04-18T14:55:04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1"/>
    <x v="11"/>
    <x v="46"/>
    <x v="12"/>
    <d v="2023-04-18T14:55:04"/>
    <n v="8"/>
    <n v="2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29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130"/>
    <d v="2023-04-18T14:55:24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30"/>
    <d v="2023-04-18T14:55:24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31"/>
    <d v="2023-04-18T14:55:2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24"/>
    <d v="2023-04-18T14:55:2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26"/>
    <d v="2023-04-18T14:55:24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34"/>
    <d v="2023-04-18T14:55:24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35"/>
    <d v="2023-04-18T14:55:24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90"/>
    <d v="2023-04-18T14:55:24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37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38"/>
    <d v="2023-04-18T14:55:24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52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54"/>
    <d v="2023-04-18T14:55:24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131"/>
    <d v="2023-04-18T14:55:24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92"/>
    <d v="2023-04-18T14:55:24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55"/>
    <d v="2023-04-18T14:55:2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94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58"/>
    <d v="2023-04-18T14:55:24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130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31"/>
    <d v="2023-04-18T13:11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24"/>
    <d v="2023-04-18T13:11:2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32"/>
    <d v="2023-04-18T13:11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26"/>
    <d v="2023-04-18T13:11:29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34"/>
    <d v="2023-04-18T13:11:29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197"/>
    <d v="2023-04-18T13:11:2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36"/>
    <d v="2023-04-18T13:11:2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91"/>
    <d v="2023-04-18T13:11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54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92"/>
    <d v="2023-04-18T13:11:2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55"/>
    <d v="2023-04-18T13:11:2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56"/>
    <d v="2023-04-18T13:11:2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58"/>
    <d v="2023-04-18T13:11:29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95"/>
    <d v="2023-04-18T13:11:29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27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96"/>
    <d v="2023-04-18T13:11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60"/>
    <d v="2023-04-18T13:11:2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98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61"/>
    <d v="2023-04-18T13:11:2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62"/>
    <d v="2023-04-18T13:11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63"/>
    <d v="2023-04-18T13:11:2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64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65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102"/>
    <d v="2023-04-18T13:11:2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107"/>
    <d v="2023-04-18T13:11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108"/>
    <d v="2023-04-18T13:1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6"/>
    <x v="0"/>
    <x v="55"/>
    <x v="8"/>
    <d v="2023-04-20T10:18:4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6"/>
    <x v="0"/>
    <x v="55"/>
    <x v="9"/>
    <d v="2023-04-20T10:18:43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6"/>
    <x v="0"/>
    <x v="55"/>
    <x v="10"/>
    <d v="2023-04-20T10:18:43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7"/>
    <x v="0"/>
    <x v="56"/>
    <x v="16"/>
    <d v="2023-04-20T10:19:0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7"/>
    <x v="0"/>
    <x v="56"/>
    <x v="153"/>
    <d v="2023-04-20T10:19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7"/>
    <x v="0"/>
    <x v="56"/>
    <x v="43"/>
    <d v="2023-04-20T10:19:0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7"/>
    <x v="0"/>
    <x v="56"/>
    <x v="3"/>
    <d v="2023-04-20T10:19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7"/>
    <x v="0"/>
    <x v="56"/>
    <x v="8"/>
    <d v="2023-04-20T10:19:0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7"/>
    <x v="0"/>
    <x v="56"/>
    <x v="9"/>
    <d v="2023-04-20T10:19:0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2"/>
    <x v="0"/>
    <x v="58"/>
    <x v="16"/>
    <d v="2023-04-20T10:20:3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2"/>
    <x v="0"/>
    <x v="58"/>
    <x v="153"/>
    <d v="2023-04-20T10:20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2"/>
    <x v="0"/>
    <x v="58"/>
    <x v="82"/>
    <d v="2023-04-20T10:20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2"/>
    <x v="0"/>
    <x v="58"/>
    <x v="20"/>
    <d v="2023-04-20T10:20:3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2"/>
    <x v="0"/>
    <x v="58"/>
    <x v="21"/>
    <d v="2023-04-20T10:20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2"/>
    <x v="0"/>
    <x v="58"/>
    <x v="43"/>
    <d v="2023-04-20T10:20:3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2"/>
    <x v="0"/>
    <x v="58"/>
    <x v="3"/>
    <d v="2023-04-20T10:20:3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2"/>
    <x v="0"/>
    <x v="58"/>
    <x v="8"/>
    <d v="2023-04-20T10:20:3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2"/>
    <x v="0"/>
    <x v="58"/>
    <x v="9"/>
    <d v="2023-04-20T10:20:3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16"/>
    <d v="2023-04-20T10:21:0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19"/>
    <d v="2023-04-20T10:21:03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153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82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20"/>
    <d v="2023-04-20T10:21:03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5"/>
    <d v="2023-04-19T17:24:0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6"/>
    <d v="2023-04-19T17:24:03"/>
    <n v="200"/>
    <n v="0"/>
    <n v="200"/>
    <n v="0"/>
    <n v="20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9"/>
    <d v="2023-04-19T17:24:03"/>
    <n v="275"/>
    <n v="0"/>
    <n v="275"/>
    <n v="0"/>
    <n v="27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49"/>
    <d v="2023-04-19T17:24:03"/>
    <n v="2"/>
    <n v="0"/>
    <n v="2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20"/>
    <d v="2023-04-19T17:24:03"/>
    <n v="473"/>
    <n v="0"/>
    <n v="473"/>
    <n v="0"/>
    <n v="47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44"/>
    <d v="2023-04-19T17:24:03"/>
    <n v="740"/>
    <m/>
    <n v="740"/>
    <n v="7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0"/>
    <d v="2023-04-19T17:24:03"/>
    <n v="49"/>
    <m/>
    <n v="49"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45"/>
    <d v="2023-04-19T17:24:0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"/>
    <d v="2023-04-19T17:24:03"/>
    <n v="9"/>
    <n v="0"/>
    <n v="9"/>
    <n v="0"/>
    <n v="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2"/>
    <d v="2023-04-19T17:24:03"/>
    <n v="10"/>
    <n v="0"/>
    <n v="10"/>
    <n v="0"/>
    <n v="1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18"/>
    <d v="2023-04-19T17:24:03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19"/>
    <d v="2023-04-19T17:24:03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22"/>
    <d v="2023-04-19T17:24:0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5"/>
    <d v="2023-04-19T17:24:03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24"/>
    <d v="2023-04-19T17:24:0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6"/>
    <d v="2023-04-19T17:24:03"/>
    <n v="213"/>
    <n v="0"/>
    <n v="2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7"/>
    <d v="2023-04-19T17:24:0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9"/>
    <d v="2023-04-19T17:24:03"/>
    <n v="200"/>
    <n v="0"/>
    <n v="2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0"/>
    <d v="2023-04-19T17:24:03"/>
    <n v="275"/>
    <n v="0"/>
    <n v="2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1"/>
    <d v="2023-04-19T17:24:03"/>
    <n v="17"/>
    <n v="6"/>
    <n v="11"/>
    <n v="0"/>
    <n v="0"/>
    <n v="0"/>
    <n v="0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4"/>
    <x v="2"/>
    <x v="146"/>
    <x v="12"/>
    <d v="2023-04-19T17:24:03"/>
    <n v="76"/>
    <n v="10"/>
    <n v="6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189"/>
    <d v="2023-04-19T17:24:39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187"/>
    <d v="2023-04-19T17:24:39"/>
    <n v="40"/>
    <m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13"/>
    <d v="2023-04-19T17:24:39"/>
    <n v="61"/>
    <m/>
    <n v="61"/>
    <m/>
    <n v="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21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126"/>
    <d v="2023-04-18T13:11:29"/>
    <n v="88"/>
    <m/>
    <n v="88"/>
    <m/>
    <n v="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16"/>
    <d v="2023-04-18T13:11:29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44"/>
    <d v="2023-04-18T13:11:29"/>
    <n v="47"/>
    <m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111"/>
    <d v="2023-04-18T13:11:29"/>
    <n v="1"/>
    <m/>
    <n v="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6"/>
    <d v="2023-04-18T13:11:29"/>
    <n v="88"/>
    <n v="0"/>
    <n v="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8"/>
    <x v="11"/>
    <x v="35"/>
    <x v="9"/>
    <d v="2023-04-18T13:11:29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130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31"/>
    <d v="2023-04-18T13:11:4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24"/>
    <d v="2023-04-18T13:11:4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26"/>
    <d v="2023-04-18T13:11:49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34"/>
    <d v="2023-04-18T13:11:4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35"/>
    <d v="2023-04-18T13:11:4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91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38"/>
    <d v="2023-04-18T13:11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54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58"/>
    <d v="2023-04-18T13:09:00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59"/>
    <d v="2023-04-18T13:09:0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95"/>
    <d v="2023-04-18T13:09:0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60"/>
    <d v="2023-04-18T13:09:00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61"/>
    <d v="2023-04-18T13:09:0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62"/>
    <d v="2023-04-18T13:09:0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63"/>
    <d v="2023-04-18T13:09:0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102"/>
    <d v="2023-04-18T13:09:0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70"/>
    <d v="2023-04-18T13:09:0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13"/>
    <d v="2023-04-18T13:09:0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43"/>
    <d v="2023-04-20T10:21:0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3"/>
    <d v="2023-04-20T10:21:0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8"/>
    <d v="2023-04-20T10:21:0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9"/>
    <d v="2023-04-20T10:21:0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7"/>
    <x v="0"/>
    <x v="59"/>
    <x v="10"/>
    <d v="2023-04-20T10:21:03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9"/>
    <x v="0"/>
    <x v="60"/>
    <x v="43"/>
    <d v="2023-04-20T10:21:54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9"/>
    <x v="0"/>
    <x v="60"/>
    <x v="8"/>
    <d v="2023-04-20T10:21:54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7"/>
    <x v="9"/>
    <x v="22"/>
    <x v="16"/>
    <d v="2023-04-20T10:30:20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7"/>
    <x v="9"/>
    <x v="22"/>
    <x v="3"/>
    <d v="2023-04-20T10:30:20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7"/>
    <x v="9"/>
    <x v="22"/>
    <x v="9"/>
    <d v="2023-04-20T10:30:20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8"/>
    <x v="9"/>
    <x v="23"/>
    <x v="13"/>
    <d v="2023-04-20T10:41:33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8"/>
    <x v="9"/>
    <x v="23"/>
    <x v="16"/>
    <d v="2023-04-20T10:41:33"/>
    <n v="74"/>
    <m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8"/>
    <x v="9"/>
    <x v="23"/>
    <x v="150"/>
    <d v="2023-04-20T10:41:33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8"/>
    <x v="9"/>
    <x v="23"/>
    <x v="43"/>
    <d v="2023-04-20T10:41:33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8"/>
    <x v="9"/>
    <x v="23"/>
    <x v="3"/>
    <d v="2023-04-20T10:41:33"/>
    <n v="57"/>
    <m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8"/>
    <x v="9"/>
    <x v="23"/>
    <x v="6"/>
    <d v="2023-04-20T10:41:3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8"/>
    <x v="9"/>
    <x v="23"/>
    <x v="8"/>
    <d v="2023-04-20T10:41:3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8"/>
    <x v="9"/>
    <x v="23"/>
    <x v="9"/>
    <d v="2023-04-20T10:41:33"/>
    <n v="74"/>
    <n v="0"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8"/>
    <x v="9"/>
    <x v="23"/>
    <x v="144"/>
    <d v="2023-04-20T10:41:33"/>
    <n v="35"/>
    <n v="2"/>
    <n v="23"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7"/>
    <x v="0"/>
    <x v="61"/>
    <x v="16"/>
    <d v="2023-04-20T10:42:44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7"/>
    <x v="0"/>
    <x v="61"/>
    <x v="153"/>
    <d v="2023-04-20T10:42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7"/>
    <x v="0"/>
    <x v="61"/>
    <x v="82"/>
    <d v="2023-04-20T10:42:4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7"/>
    <x v="0"/>
    <x v="61"/>
    <x v="20"/>
    <d v="2023-04-20T10:42:44"/>
    <n v="66"/>
    <m/>
    <n v="66"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126"/>
    <d v="2023-04-19T17:24:39"/>
    <n v="78"/>
    <m/>
    <n v="78"/>
    <m/>
    <n v="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16"/>
    <d v="2023-04-18T13:09:00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19"/>
    <d v="2023-04-18T13:09:00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20"/>
    <d v="2023-04-18T13:09:00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21"/>
    <d v="2023-04-18T13:09:0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43"/>
    <d v="2023-04-18T13:09:0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44"/>
    <d v="2023-04-18T13:09:00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0"/>
    <d v="2023-04-18T13:09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6"/>
    <d v="2023-04-18T13:09:00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8"/>
    <d v="2023-04-18T13:09:00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9"/>
    <d v="2023-04-18T13:09:00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10"/>
    <d v="2023-04-18T13:09:00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31"/>
    <d v="2023-04-18T13:09:2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24"/>
    <d v="2023-04-18T13:09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34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35"/>
    <d v="2023-04-18T13:09:2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50"/>
    <d v="2023-04-18T13:09:2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38"/>
    <d v="2023-04-18T13:09:2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92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55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56"/>
    <d v="2023-04-18T13:09:27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58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95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60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61"/>
    <d v="2023-04-18T13:09:2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62"/>
    <d v="2023-04-18T13:09:2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15"/>
    <d v="2023-04-19T17:24:3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16"/>
    <d v="2023-04-19T17:24:39"/>
    <n v="91"/>
    <m/>
    <n v="91"/>
    <m/>
    <n v="9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19"/>
    <d v="2023-04-19T17:24:39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82"/>
    <d v="2023-04-19T17:24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20"/>
    <d v="2023-04-19T17:24:39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83"/>
    <d v="2023-04-19T17:24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43"/>
    <d v="2023-04-19T17:24:39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44"/>
    <d v="2023-04-19T17:24:39"/>
    <n v="257"/>
    <m/>
    <n v="2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0"/>
    <d v="2023-04-19T17:24:39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1"/>
    <d v="2023-04-19T17:24:39"/>
    <n v="6"/>
    <m/>
    <n v="6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2"/>
    <d v="2023-04-19T17:24:3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3"/>
    <d v="2023-04-19T17:24:3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4"/>
    <d v="2023-04-19T17:24:39"/>
    <n v="45"/>
    <n v="0"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6"/>
    <d v="2023-04-19T17:24:39"/>
    <n v="139"/>
    <n v="0"/>
    <n v="1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7"/>
    <d v="2023-04-19T17:24:3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8"/>
    <d v="2023-04-19T17:24:39"/>
    <n v="41"/>
    <n v="0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9"/>
    <d v="2023-04-19T17:24:39"/>
    <n v="91"/>
    <n v="0"/>
    <n v="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10"/>
    <d v="2023-04-19T17:24:39"/>
    <n v="63"/>
    <n v="0"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5"/>
    <x v="0"/>
    <x v="0"/>
    <x v="12"/>
    <d v="2023-04-19T17:24:39"/>
    <n v="24"/>
    <n v="5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13"/>
    <d v="2023-04-19T17:24:56"/>
    <n v="260"/>
    <m/>
    <n v="260"/>
    <m/>
    <n v="2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126"/>
    <d v="2023-04-19T17:24:56"/>
    <n v="163"/>
    <m/>
    <n v="163"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78"/>
    <d v="2023-04-19T17:24:56"/>
    <n v="163"/>
    <m/>
    <n v="163"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15"/>
    <d v="2023-04-19T17:24:5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7"/>
    <x v="0"/>
    <x v="61"/>
    <x v="21"/>
    <d v="2023-04-20T10:42:4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102"/>
    <d v="2023-04-18T13:09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70"/>
    <d v="2023-04-18T13:09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16"/>
    <d v="2023-04-18T13:09:2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20"/>
    <d v="2023-04-18T13:09:27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44"/>
    <d v="2023-04-18T13:09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0"/>
    <d v="2023-04-18T13:09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3"/>
    <d v="2023-04-18T13:09:2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4"/>
    <x v="10"/>
    <x v="31"/>
    <x v="9"/>
    <d v="2023-04-18T13:09:2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5"/>
    <x v="3"/>
    <x v="32"/>
    <x v="16"/>
    <d v="2023-04-18T13:09:44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5"/>
    <x v="3"/>
    <x v="32"/>
    <x v="20"/>
    <d v="2023-04-18T13:09:44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5"/>
    <x v="3"/>
    <x v="32"/>
    <x v="21"/>
    <d v="2023-04-18T13:09:4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5"/>
    <x v="3"/>
    <x v="32"/>
    <x v="43"/>
    <d v="2023-04-18T13:09:44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5"/>
    <x v="3"/>
    <x v="32"/>
    <x v="8"/>
    <d v="2023-04-18T13:09:44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5"/>
    <x v="3"/>
    <x v="32"/>
    <x v="9"/>
    <d v="2023-04-18T13:09:44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5"/>
    <x v="3"/>
    <x v="32"/>
    <x v="128"/>
    <d v="2023-04-18T13:09:44"/>
    <n v="7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5"/>
    <x v="3"/>
    <x v="32"/>
    <x v="12"/>
    <d v="2023-04-18T13:09:44"/>
    <n v="7"/>
    <n v="2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92"/>
    <d v="2023-04-18T13:11:4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55"/>
    <d v="2023-04-18T13:11:4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56"/>
    <d v="2023-04-18T13:11:4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58"/>
    <d v="2023-04-18T13:11:4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95"/>
    <d v="2023-04-18T13:11:49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27"/>
    <d v="2023-04-18T13:11:4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28"/>
    <d v="2023-04-18T13:11:4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59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95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7"/>
    <x v="0"/>
    <x v="61"/>
    <x v="43"/>
    <d v="2023-04-20T10:42:44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7"/>
    <x v="0"/>
    <x v="61"/>
    <x v="8"/>
    <d v="2023-04-20T10:42:44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7"/>
    <x v="0"/>
    <x v="61"/>
    <x v="9"/>
    <d v="2023-04-20T10:42:44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0"/>
    <x v="0"/>
    <x v="62"/>
    <x v="16"/>
    <d v="2023-04-20T10:44:44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0"/>
    <x v="0"/>
    <x v="62"/>
    <x v="146"/>
    <d v="2023-04-20T10:44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0"/>
    <x v="0"/>
    <x v="62"/>
    <x v="20"/>
    <d v="2023-04-20T10:44:44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0"/>
    <x v="0"/>
    <x v="62"/>
    <x v="43"/>
    <d v="2023-04-20T10:44:44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0"/>
    <x v="0"/>
    <x v="62"/>
    <x v="8"/>
    <d v="2023-04-20T10:44:44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6"/>
    <d v="2023-04-20T10:45:14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9"/>
    <d v="2023-04-20T10:45:14"/>
    <n v="95"/>
    <m/>
    <n v="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20"/>
    <d v="2023-04-20T10:45:14"/>
    <n v="46"/>
    <m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23"/>
    <d v="2023-04-20T10:45:1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43"/>
    <d v="2023-04-20T10:45:14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44"/>
    <d v="2023-04-20T10:45:14"/>
    <n v="196"/>
    <m/>
    <n v="19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0"/>
    <d v="2023-04-20T10:45:1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45"/>
    <d v="2023-04-20T10:45:14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"/>
    <d v="2023-04-20T10:45:14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2"/>
    <d v="2023-04-20T10:45:14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3"/>
    <d v="2023-04-20T10:45:14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4"/>
    <d v="2023-04-20T10:45:14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5"/>
    <d v="2023-04-20T10:45:14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6"/>
    <d v="2023-04-20T10:45:14"/>
    <n v="129"/>
    <n v="0"/>
    <n v="1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7"/>
    <d v="2023-04-20T10:45:1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16"/>
    <d v="2023-04-19T17:24:56"/>
    <n v="271"/>
    <m/>
    <n v="271"/>
    <m/>
    <n v="2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97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98"/>
    <d v="2023-04-18T14:55:24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61"/>
    <d v="2023-04-18T14:55:24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62"/>
    <d v="2023-04-18T14:55:2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290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71"/>
    <d v="2023-04-18T14:55:2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72"/>
    <d v="2023-04-18T14:55:2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73"/>
    <d v="2023-04-18T14:55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203"/>
    <d v="2023-04-18T14:55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15"/>
    <d v="2023-04-18T14:55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16"/>
    <d v="2023-04-18T14:55:24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19"/>
    <d v="2023-04-18T14:55:24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20"/>
    <d v="2023-04-18T14:55:24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23"/>
    <d v="2023-04-18T14:55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44"/>
    <d v="2023-04-18T14:55:24"/>
    <n v="69"/>
    <m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0"/>
    <d v="2023-04-18T14:55:2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1"/>
    <d v="2023-04-18T14:55:2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2"/>
    <d v="2023-04-18T14:55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0"/>
    <x v="4"/>
    <x v="84"/>
    <x v="3"/>
    <d v="2023-04-18T14:55:24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03"/>
    <d v="2023-04-18T15:01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04"/>
    <d v="2023-04-18T15:0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72"/>
    <d v="2023-04-18T15:01:2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73"/>
    <d v="2023-04-18T15:01:2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60"/>
    <d v="2023-04-18T13:11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98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19"/>
    <d v="2023-04-19T17:24:56"/>
    <n v="123"/>
    <m/>
    <n v="123"/>
    <m/>
    <n v="1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20"/>
    <d v="2023-04-19T17:24:56"/>
    <n v="265"/>
    <m/>
    <n v="265"/>
    <m/>
    <n v="2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21"/>
    <d v="2023-04-19T17:24:56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83"/>
    <d v="2023-04-19T17:24:5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44"/>
    <d v="2023-04-19T17:24:56"/>
    <n v="937"/>
    <m/>
    <n v="9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0"/>
    <d v="2023-04-19T17:24:56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1"/>
    <d v="2023-04-19T17:24:56"/>
    <n v="14"/>
    <m/>
    <n v="14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2"/>
    <d v="2023-04-19T17:24:56"/>
    <n v="11"/>
    <m/>
    <n v="11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3"/>
    <d v="2023-04-19T17:24:56"/>
    <n v="84"/>
    <m/>
    <n v="84"/>
    <m/>
    <n v="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6"/>
    <d v="2023-04-19T17:24:56"/>
    <n v="586"/>
    <n v="0"/>
    <n v="5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7"/>
    <d v="2023-04-19T17:24:5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9"/>
    <d v="2023-04-19T17:24:56"/>
    <n v="271"/>
    <n v="0"/>
    <n v="2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10"/>
    <d v="2023-04-19T17:24:56"/>
    <n v="123"/>
    <n v="0"/>
    <n v="1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11"/>
    <d v="2023-04-19T17:24:56"/>
    <n v="11"/>
    <n v="4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12"/>
    <d v="2023-04-19T17:24:56"/>
    <n v="63"/>
    <n v="9"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7"/>
    <x v="0"/>
    <x v="1"/>
    <x v="129"/>
    <d v="2023-04-19T17:24:56"/>
    <n v="3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29"/>
    <d v="2023-04-19T17:25:12"/>
    <n v="84"/>
    <m/>
    <n v="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30"/>
    <d v="2023-04-19T17:25:12"/>
    <n v="178"/>
    <m/>
    <n v="1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30"/>
    <d v="2023-04-19T17:25:12"/>
    <n v="40"/>
    <m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31"/>
    <d v="2023-04-19T17:25:12"/>
    <n v="1608"/>
    <m/>
    <n v="16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24"/>
    <d v="2023-04-19T17:25:12"/>
    <n v="2479"/>
    <m/>
    <n v="24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32"/>
    <d v="2023-04-19T17:25:12"/>
    <n v="72"/>
    <m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266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8"/>
    <d v="2023-04-20T10:45:14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154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61"/>
    <d v="2023-04-18T13:11:4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62"/>
    <d v="2023-04-18T13:11:4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9"/>
    <x v="11"/>
    <x v="36"/>
    <x v="63"/>
    <d v="2023-04-18T13:11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26"/>
    <d v="2023-04-18T13:12:07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34"/>
    <d v="2023-04-18T13:12:07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5"/>
    <x v="5"/>
    <x v="19"/>
    <x v="12"/>
    <d v="2023-04-18T14:29:45"/>
    <n v="6"/>
    <n v="1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6"/>
    <x v="5"/>
    <x v="20"/>
    <x v="78"/>
    <d v="2023-04-18T14:30:17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6"/>
    <x v="5"/>
    <x v="20"/>
    <x v="16"/>
    <d v="2023-04-18T14:30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6"/>
    <x v="5"/>
    <x v="20"/>
    <x v="82"/>
    <d v="2023-04-18T14:30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6"/>
    <x v="5"/>
    <x v="20"/>
    <x v="20"/>
    <d v="2023-04-18T14:30:1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6"/>
    <x v="5"/>
    <x v="20"/>
    <x v="44"/>
    <d v="2023-04-18T14:30:17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6"/>
    <x v="5"/>
    <x v="20"/>
    <x v="3"/>
    <d v="2023-04-18T14:30:17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6"/>
    <x v="5"/>
    <x v="20"/>
    <x v="6"/>
    <d v="2023-04-18T14:30:17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6"/>
    <x v="5"/>
    <x v="20"/>
    <x v="9"/>
    <d v="2023-04-18T14:30:1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13"/>
    <d v="2023-04-18T14:30:40"/>
    <n v="15"/>
    <m/>
    <n v="15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16"/>
    <d v="2023-04-18T14:30:40"/>
    <n v="10"/>
    <m/>
    <n v="1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18"/>
    <d v="2023-04-18T14:30:40"/>
    <n v="7"/>
    <m/>
    <n v="7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3"/>
    <x v="8"/>
    <x v="18"/>
    <x v="44"/>
    <d v="2023-04-18T14:28:23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3"/>
    <x v="8"/>
    <x v="18"/>
    <x v="111"/>
    <d v="2023-04-18T14:28:23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3"/>
    <x v="8"/>
    <x v="18"/>
    <x v="11"/>
    <d v="2023-04-18T14:28:23"/>
    <n v="3"/>
    <m/>
    <m/>
    <m/>
    <m/>
    <n v="1"/>
    <n v="2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16"/>
    <d v="2023-04-18T14:29:27"/>
    <n v="31"/>
    <m/>
    <n v="3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19"/>
    <d v="2023-04-18T14:29:27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150"/>
    <d v="2023-04-18T14:29:2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0"/>
    <x v="0"/>
    <x v="62"/>
    <x v="9"/>
    <d v="2023-04-20T10:44:44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10"/>
    <x v="0"/>
    <x v="62"/>
    <x v="147"/>
    <d v="2023-04-20T10:44:4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87"/>
    <d v="2023-04-20T10:45:14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3"/>
    <d v="2023-04-20T10:45:14"/>
    <n v="43"/>
    <m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26"/>
    <d v="2023-04-20T10:45:14"/>
    <n v="86"/>
    <m/>
    <n v="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34"/>
    <d v="2023-04-20T10:45:1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35"/>
    <d v="2023-04-20T10:45:14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5"/>
    <d v="2023-04-20T10:45:1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9"/>
    <d v="2023-04-20T10:45:14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0"/>
    <d v="2023-04-20T10:45:14"/>
    <n v="95"/>
    <n v="0"/>
    <n v="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2"/>
    <x v="0"/>
    <x v="63"/>
    <x v="12"/>
    <d v="2023-04-20T10:45:14"/>
    <n v="6"/>
    <n v="3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13"/>
    <d v="2023-04-20T10:46:00"/>
    <n v="59"/>
    <m/>
    <n v="59"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126"/>
    <d v="2023-04-20T10:46:00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15"/>
    <d v="2023-04-20T10:46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16"/>
    <d v="2023-04-20T10:46:0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18"/>
    <d v="2023-04-20T10:46:0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19"/>
    <d v="2023-04-20T10:46:00"/>
    <n v="60"/>
    <m/>
    <n v="60"/>
    <m/>
    <n v="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20"/>
    <d v="2023-04-20T10:46:00"/>
    <n v="89"/>
    <m/>
    <n v="89"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23"/>
    <d v="2023-04-20T10:46:0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43"/>
    <d v="2023-04-20T10:46:00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44"/>
    <d v="2023-04-20T10:46:00"/>
    <n v="168"/>
    <m/>
    <n v="1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0"/>
    <d v="2023-04-20T10:46:00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1"/>
    <d v="2023-04-20T10:46:0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88"/>
    <d v="2023-04-19T17:25:12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82"/>
    <d v="2023-04-18T14:29:27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34"/>
    <x v="8"/>
    <x v="134"/>
    <x v="20"/>
    <d v="2023-04-18T14:29:27"/>
    <n v="98"/>
    <m/>
    <n v="98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19"/>
    <d v="2023-04-18T14:30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1"/>
    <x v="8"/>
    <x v="21"/>
    <x v="82"/>
    <d v="2023-04-18T14:30:40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19"/>
    <d v="2023-04-18T14:19:3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9"/>
    <x v="4"/>
    <x v="79"/>
    <x v="120"/>
    <d v="2023-04-18T14:19:3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38"/>
    <d v="2023-04-18T15:01:2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75"/>
    <d v="2023-04-18T15:01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39"/>
    <d v="2023-04-18T15:01:2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40"/>
    <d v="2023-04-18T15:01:2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3"/>
    <d v="2023-04-18T15:01:29"/>
    <n v="160"/>
    <m/>
    <n v="1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78"/>
    <d v="2023-04-18T15:01:29"/>
    <n v="128"/>
    <m/>
    <n v="1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4"/>
    <d v="2023-04-18T15:01:2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78"/>
    <d v="2023-04-18T15:01:2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6"/>
    <d v="2023-04-18T15:01:29"/>
    <n v="159"/>
    <m/>
    <n v="1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19"/>
    <d v="2023-04-18T15:01:29"/>
    <n v="77"/>
    <m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20"/>
    <d v="2023-04-18T15:01:29"/>
    <n v="269"/>
    <m/>
    <n v="2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23"/>
    <d v="2023-04-18T15:01:2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6"/>
    <x v="7"/>
    <x v="111"/>
    <x v="43"/>
    <d v="2023-04-18T15:01:29"/>
    <n v="126"/>
    <m/>
    <n v="126"/>
    <m/>
    <n v="1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97"/>
    <d v="2023-04-18T14:55:4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98"/>
    <d v="2023-04-18T14:55:41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61"/>
    <d v="2023-04-18T14:55:41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62"/>
    <d v="2023-04-18T14:55:4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64"/>
    <d v="2023-04-18T14:55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66"/>
    <d v="2023-04-18T14:55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89"/>
    <d v="2023-04-19T17:25:1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26"/>
    <d v="2023-04-19T17:25:12"/>
    <n v="2062"/>
    <m/>
    <n v="20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34"/>
    <d v="2023-04-19T17:25:12"/>
    <n v="2071"/>
    <m/>
    <n v="20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89"/>
    <d v="2023-04-19T17:25:1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35"/>
    <d v="2023-04-19T17:25:12"/>
    <n v="2730"/>
    <m/>
    <n v="27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90"/>
    <d v="2023-04-19T17:25:1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91"/>
    <d v="2023-04-19T17:25:1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38"/>
    <d v="2023-04-19T17:25:12"/>
    <n v="1647"/>
    <m/>
    <n v="16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90"/>
    <d v="2023-04-19T17:25:12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52"/>
    <d v="2023-04-19T17:25:12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54"/>
    <d v="2023-04-19T17:25:12"/>
    <n v="77"/>
    <m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31"/>
    <d v="2023-04-19T17:25:12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92"/>
    <d v="2023-04-19T17:25:12"/>
    <n v="2489"/>
    <m/>
    <n v="24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91"/>
    <d v="2023-04-19T17:25:1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55"/>
    <d v="2023-04-19T17:25:12"/>
    <n v="5742"/>
    <m/>
    <n v="57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56"/>
    <d v="2023-04-19T17:25:12"/>
    <n v="2833"/>
    <m/>
    <n v="28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94"/>
    <d v="2023-04-19T17:25:1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92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58"/>
    <d v="2023-04-19T17:25:12"/>
    <n v="3212"/>
    <m/>
    <n v="32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59"/>
    <d v="2023-04-19T17:25:12"/>
    <n v="239"/>
    <m/>
    <n v="2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95"/>
    <d v="2023-04-19T17:25:12"/>
    <n v="1905"/>
    <m/>
    <n v="19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96"/>
    <d v="2023-04-19T17:25:12"/>
    <n v="49"/>
    <m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28"/>
    <d v="2023-04-19T17:25:12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60"/>
    <d v="2023-04-19T17:25:12"/>
    <n v="1578"/>
    <m/>
    <n v="15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2"/>
    <d v="2023-04-20T10:46:0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6"/>
    <d v="2023-04-20T10:46:00"/>
    <n v="111"/>
    <n v="0"/>
    <n v="1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7"/>
    <d v="2023-04-20T10:46:0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8"/>
    <d v="2023-04-20T10:46:00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9"/>
    <d v="2023-04-20T10:46:00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47"/>
    <d v="2023-04-20T10:46:0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723"/>
    <x v="0"/>
    <x v="72"/>
    <x v="10"/>
    <d v="2023-04-20T10:46:00"/>
    <n v="60"/>
    <n v="0"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13"/>
    <d v="2023-04-20T10:46:42"/>
    <n v="20"/>
    <n v="20"/>
    <m/>
    <n v="0"/>
    <n v="2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16"/>
    <d v="2023-04-20T10:46:42"/>
    <n v="94"/>
    <n v="94"/>
    <m/>
    <m/>
    <n v="9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21"/>
    <d v="2023-04-20T10:47:1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43"/>
    <d v="2023-04-20T10:47:1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44"/>
    <d v="2023-04-20T10:47:10"/>
    <n v="118"/>
    <m/>
    <n v="1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0"/>
    <d v="2023-04-20T10:47:10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145"/>
    <d v="2023-04-20T10:47:10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6"/>
    <d v="2023-04-20T10:47:10"/>
    <n v="50"/>
    <n v="0"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8"/>
    <d v="2023-04-20T10:47:10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9"/>
    <d v="2023-04-20T10:47:10"/>
    <n v="158"/>
    <n v="0"/>
    <n v="1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47"/>
    <d v="2023-04-20T10:47:1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10"/>
    <d v="2023-04-20T10:47:1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13"/>
    <d v="2023-04-20T10:51:3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126"/>
    <d v="2023-04-20T10:51:3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16"/>
    <d v="2023-04-20T10:51:38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19"/>
    <d v="2023-04-20T10:51:38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20"/>
    <d v="2023-04-20T10:51:38"/>
    <n v="90"/>
    <m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97"/>
    <d v="2023-04-19T17:25:12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71"/>
    <d v="2023-04-18T14:55:4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104"/>
    <d v="2023-04-18T14:55:4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13"/>
    <d v="2023-04-18T14:55:41"/>
    <n v="0"/>
    <m/>
    <m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16"/>
    <d v="2023-04-18T14:55:41"/>
    <n v="0"/>
    <m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18"/>
    <d v="2023-04-18T14:55:41"/>
    <n v="0"/>
    <m/>
    <m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20"/>
    <d v="2023-04-18T14:55:41"/>
    <n v="0"/>
    <m/>
    <m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44"/>
    <d v="2023-04-18T14:55:41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1"/>
    <x v="4"/>
    <x v="85"/>
    <x v="0"/>
    <d v="2023-04-18T14:55:4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29"/>
    <d v="2023-04-18T14:56:0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130"/>
    <d v="2023-04-18T14:56:02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30"/>
    <d v="2023-04-18T14:56:02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31"/>
    <d v="2023-04-18T14:56:02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291"/>
    <d v="2023-04-18T14:56:02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26"/>
    <d v="2023-04-18T14:56:02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49"/>
    <d v="2023-04-18T14:56:02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90"/>
    <d v="2023-04-18T14:56:02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91"/>
    <d v="2023-04-18T14:56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37"/>
    <d v="2023-04-18T14:56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38"/>
    <d v="2023-04-18T14:56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190"/>
    <d v="2023-04-18T14:56:0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54"/>
    <d v="2023-04-18T14:56:02"/>
    <n v="0"/>
    <m/>
    <m/>
    <n v="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131"/>
    <d v="2023-04-18T14:56:02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92"/>
    <d v="2023-04-18T14:56:02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55"/>
    <d v="2023-04-18T14:56:02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56"/>
    <d v="2023-04-18T14:56:02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98"/>
    <d v="2023-04-19T17:25:12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61"/>
    <d v="2023-04-19T17:25:12"/>
    <n v="1945"/>
    <m/>
    <n v="19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62"/>
    <d v="2023-04-19T17:25:12"/>
    <n v="1687"/>
    <m/>
    <n v="16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64"/>
    <d v="2023-04-19T17:25:12"/>
    <n v="80"/>
    <m/>
    <n v="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93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01"/>
    <d v="2023-04-19T17:25:12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68"/>
    <d v="2023-04-19T17:25:12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69"/>
    <d v="2023-04-19T17:25:12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02"/>
    <d v="2023-04-19T17:25:12"/>
    <n v="677"/>
    <m/>
    <n v="6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94"/>
    <d v="2023-04-19T17:25:1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95"/>
    <d v="2023-04-19T17:25:12"/>
    <n v="185"/>
    <m/>
    <n v="18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70"/>
    <d v="2023-04-19T17:25:12"/>
    <n v="396"/>
    <m/>
    <n v="39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03"/>
    <d v="2023-04-19T17:25:12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04"/>
    <d v="2023-04-19T17:25:12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87"/>
    <d v="2023-04-19T17:25:12"/>
    <n v="162"/>
    <m/>
    <n v="1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08"/>
    <d v="2023-04-19T17:25:12"/>
    <n v="35"/>
    <m/>
    <n v="35"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3"/>
    <d v="2023-04-19T17:25:12"/>
    <n v="279"/>
    <m/>
    <n v="279"/>
    <m/>
    <n v="2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5"/>
    <d v="2023-04-19T17:25:1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6"/>
    <d v="2023-04-19T17:25:12"/>
    <n v="379"/>
    <m/>
    <n v="379"/>
    <m/>
    <n v="3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7"/>
    <d v="2023-04-19T17:25:12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8"/>
    <d v="2023-04-19T17:25:12"/>
    <n v="148"/>
    <m/>
    <n v="148"/>
    <m/>
    <n v="1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9"/>
    <d v="2023-04-19T17:25:12"/>
    <n v="63"/>
    <m/>
    <n v="63"/>
    <n v="63"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20"/>
    <d v="2023-04-19T17:25:12"/>
    <n v="462"/>
    <m/>
    <n v="462"/>
    <m/>
    <n v="4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21"/>
    <d v="2023-04-19T17:25:12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23"/>
    <d v="2023-04-20T10:51:3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292"/>
    <d v="2023-04-18T14:56:0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58"/>
    <d v="2023-04-18T14:56:02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59"/>
    <d v="2023-04-18T14:56:0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98"/>
    <d v="2023-04-18T14:56:0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61"/>
    <d v="2023-04-18T14:56:02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02"/>
    <x v="4"/>
    <x v="86"/>
    <x v="62"/>
    <d v="2023-04-18T14:56:02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197"/>
    <d v="2023-04-18T13:12:07"/>
    <n v="0"/>
    <m/>
    <m/>
    <n v="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90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36"/>
    <d v="2023-04-18T13:12:0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91"/>
    <d v="2023-04-18T13:12:0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38"/>
    <d v="2023-04-18T13:12:07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53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92"/>
    <d v="2023-04-18T13:12:07"/>
    <n v="0"/>
    <m/>
    <m/>
    <n v="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55"/>
    <d v="2023-04-18T13:12:07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56"/>
    <d v="2023-04-18T13:12:07"/>
    <n v="0"/>
    <m/>
    <m/>
    <n v="1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58"/>
    <d v="2023-04-18T13:12:07"/>
    <n v="0"/>
    <m/>
    <m/>
    <n v="1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95"/>
    <d v="2023-04-18T13:12:07"/>
    <n v="0"/>
    <m/>
    <m/>
    <n v="1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27"/>
    <d v="2023-04-18T13:12:0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28"/>
    <d v="2023-04-18T13:12:0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60"/>
    <d v="2023-04-18T13:12:07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98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154"/>
    <d v="2023-04-18T13:12:0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61"/>
    <d v="2023-04-18T13:12:07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62"/>
    <d v="2023-04-18T13:12:07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100"/>
    <d v="2023-04-18T13:12:0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43"/>
    <d v="2023-04-20T10:51:38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44"/>
    <d v="2023-04-20T10:51:38"/>
    <n v="75"/>
    <m/>
    <n v="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0"/>
    <d v="2023-04-20T10:51:3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6"/>
    <d v="2023-04-20T10:51:3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8"/>
    <d v="2023-04-20T10:51:38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9"/>
    <d v="2023-04-20T10:51:38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367"/>
    <x v="0"/>
    <x v="67"/>
    <x v="10"/>
    <d v="2023-04-20T10:51:3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13"/>
    <d v="2023-04-20T10:52:05"/>
    <n v="222"/>
    <m/>
    <n v="222"/>
    <m/>
    <n v="2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126"/>
    <d v="2023-04-20T10:52:05"/>
    <n v="73"/>
    <m/>
    <n v="73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16"/>
    <d v="2023-04-20T10:52:05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17"/>
    <d v="2023-04-20T10:52:0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19"/>
    <d v="2023-04-20T10:52:05"/>
    <n v="86"/>
    <m/>
    <n v="86"/>
    <m/>
    <n v="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21"/>
    <d v="2023-04-20T10:52:0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43"/>
    <d v="2023-04-20T10:52:05"/>
    <n v="157"/>
    <m/>
    <n v="157"/>
    <m/>
    <n v="1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44"/>
    <d v="2023-04-20T10:52:05"/>
    <n v="756"/>
    <m/>
    <n v="7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0"/>
    <d v="2023-04-20T10:52:05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19"/>
    <d v="2023-04-20T10:46:42"/>
    <n v="5"/>
    <n v="5"/>
    <m/>
    <m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153"/>
    <d v="2023-04-20T10:46:42"/>
    <n v="9"/>
    <n v="9"/>
    <m/>
    <m/>
    <n v="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82"/>
    <d v="2023-04-20T10:46:42"/>
    <n v="6"/>
    <n v="6"/>
    <m/>
    <m/>
    <n v="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20"/>
    <d v="2023-04-20T10:46:42"/>
    <n v="713"/>
    <n v="713"/>
    <m/>
    <m/>
    <n v="71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21"/>
    <d v="2023-04-20T10:46:42"/>
    <n v="119"/>
    <n v="119"/>
    <m/>
    <m/>
    <n v="11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6"/>
    <d v="2023-04-20T10:46:42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9"/>
    <d v="2023-04-20T10:46:42"/>
    <n v="94"/>
    <n v="9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10"/>
    <d v="2023-04-20T10:46:42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128"/>
    <d v="2023-04-20T10:46:42"/>
    <n v="262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129"/>
    <d v="2023-04-20T10:46:42"/>
    <n v="15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17"/>
    <x v="0"/>
    <x v="64"/>
    <x v="144"/>
    <d v="2023-04-20T10:46:42"/>
    <n v="59"/>
    <n v="10"/>
    <n v="42"/>
    <n v="7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13"/>
    <d v="2023-04-20T10:47:10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16"/>
    <d v="2023-04-20T10:47:10"/>
    <n v="158"/>
    <m/>
    <n v="158"/>
    <m/>
    <n v="1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18"/>
    <d v="2023-04-20T10:47:1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19"/>
    <d v="2023-04-20T10:47:1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58"/>
    <x v="0"/>
    <x v="66"/>
    <x v="20"/>
    <d v="2023-04-20T10:47:10"/>
    <n v="114"/>
    <m/>
    <n v="114"/>
    <m/>
    <n v="1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3"/>
    <d v="2023-04-20T10:52:0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6"/>
    <d v="2023-04-20T10:52:05"/>
    <n v="295"/>
    <n v="0"/>
    <n v="2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8"/>
    <d v="2023-04-20T10:52:05"/>
    <n v="157"/>
    <n v="0"/>
    <n v="1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9"/>
    <d v="2023-04-20T10:52:05"/>
    <n v="113"/>
    <n v="0"/>
    <n v="1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10"/>
    <d v="2023-04-20T10:52:05"/>
    <n v="86"/>
    <n v="0"/>
    <n v="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158"/>
    <d v="2023-04-20T10:52:05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11"/>
    <d v="2023-04-20T10:52:05"/>
    <n v="11"/>
    <n v="1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12"/>
    <d v="2023-04-20T10:52:05"/>
    <n v="108"/>
    <n v="13"/>
    <n v="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129"/>
    <d v="2023-04-20T10:52:05"/>
    <n v="2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69"/>
    <x v="0"/>
    <x v="68"/>
    <x v="86"/>
    <d v="2023-04-20T10:52:05"/>
    <n v="53"/>
    <n v="1"/>
    <n v="50"/>
    <n v="2"/>
    <n v="53"/>
    <n v="18"/>
    <n v="35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13"/>
    <d v="2023-04-20T10:52:30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127"/>
    <d v="2023-04-20T10:52:30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16"/>
    <d v="2023-04-20T10:52:30"/>
    <n v="77"/>
    <n v="77"/>
    <m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146"/>
    <d v="2023-04-20T10:52:30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180"/>
    <d v="2023-04-20T10:52:30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22"/>
    <d v="2023-04-19T17:25:12"/>
    <n v="9"/>
    <m/>
    <n v="9"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23"/>
    <d v="2023-04-19T17:25:12"/>
    <n v="7"/>
    <m/>
    <n v="7"/>
    <n v="6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43"/>
    <d v="2023-04-19T17:25:12"/>
    <n v="65"/>
    <m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44"/>
    <d v="2023-04-19T17:25:12"/>
    <n v="641"/>
    <m/>
    <n v="6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0"/>
    <d v="2023-04-19T17:25:12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"/>
    <d v="2023-04-19T17:25:1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2"/>
    <d v="2023-04-19T17:25:1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3"/>
    <d v="2023-04-19T17:25:12"/>
    <n v="175"/>
    <m/>
    <n v="1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45"/>
    <d v="2023-04-19T17:25:12"/>
    <n v="4491"/>
    <n v="0"/>
    <n v="44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12"/>
    <d v="2023-04-19T17:25:12"/>
    <n v="19872"/>
    <n v="0"/>
    <n v="198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13"/>
    <d v="2023-04-19T17:25:12"/>
    <n v="3632"/>
    <n v="0"/>
    <n v="36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14"/>
    <d v="2023-04-19T17:25:12"/>
    <n v="80"/>
    <n v="0"/>
    <n v="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15"/>
    <d v="2023-04-19T17:25:12"/>
    <n v="1377"/>
    <n v="0"/>
    <n v="13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4"/>
    <d v="2023-04-19T17:25:12"/>
    <n v="170"/>
    <n v="0"/>
    <n v="1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46"/>
    <d v="2023-04-19T17:25:12"/>
    <n v="6870"/>
    <n v="0"/>
    <n v="68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16"/>
    <d v="2023-04-19T17:25:12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18"/>
    <d v="2023-04-19T17:25:1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19"/>
    <d v="2023-04-19T17:25:1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20"/>
    <d v="2023-04-19T17:25:1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21"/>
    <d v="2023-04-19T17:25:12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6"/>
    <d v="2023-04-19T17:25:12"/>
    <n v="279"/>
    <n v="0"/>
    <n v="2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7"/>
    <d v="2023-04-19T17:25:1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8"/>
    <d v="2023-04-19T17:25:12"/>
    <n v="65"/>
    <n v="0"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9"/>
    <d v="2023-04-19T17:25:12"/>
    <n v="379"/>
    <n v="0"/>
    <n v="3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21"/>
    <x v="0"/>
    <x v="69"/>
    <x v="82"/>
    <d v="2023-04-20T10:52:30"/>
    <n v="626"/>
    <n v="626"/>
    <m/>
    <m/>
    <n v="6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71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140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232"/>
    <d v="2023-04-18T14:31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5"/>
    <x v="7"/>
    <x v="109"/>
    <x v="13"/>
    <d v="2023-04-18T14:31:5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16"/>
    <d v="2023-04-18T12:54:51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149"/>
    <d v="2023-04-18T12:54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20"/>
    <d v="2023-04-18T12:54:51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43"/>
    <d v="2023-04-18T12:54:5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44"/>
    <d v="2023-04-18T12:54:51"/>
    <n v="29"/>
    <m/>
    <n v="29"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0"/>
    <d v="2023-04-18T12:54:51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6"/>
    <d v="2023-04-18T12:54:51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8"/>
    <d v="2023-04-18T12:54:5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8"/>
    <x v="7"/>
    <x v="99"/>
    <x v="9"/>
    <d v="2023-04-18T12:54:51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130"/>
    <d v="2023-04-18T12:55:1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31"/>
    <d v="2023-04-18T12:55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24"/>
    <d v="2023-04-18T12:55:1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26"/>
    <d v="2023-04-18T12:55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197"/>
    <d v="2023-04-18T12:55:1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38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92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55"/>
    <d v="2023-04-18T12:55:1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56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58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95"/>
    <d v="2023-04-18T12:55:1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49"/>
    <x v="7"/>
    <x v="100"/>
    <x v="61"/>
    <d v="2023-04-18T12:55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44"/>
    <d v="2023-04-18T13:08:4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0"/>
    <d v="2023-04-18T13:08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3"/>
    <d v="2023-04-18T13:08:4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6"/>
    <d v="2023-04-18T13:08:40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9"/>
    <d v="2023-04-18T13:08:4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2"/>
    <x v="10"/>
    <x v="29"/>
    <x v="10"/>
    <d v="2023-04-18T13:08:4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130"/>
    <d v="2023-04-18T13:09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31"/>
    <d v="2023-04-18T13:09:0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24"/>
    <d v="2023-04-18T13:09:00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34"/>
    <d v="2023-04-18T13:09:0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35"/>
    <d v="2023-04-18T13:09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50"/>
    <d v="2023-04-18T13:09:0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38"/>
    <d v="2023-04-18T13:09:0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54"/>
    <d v="2023-04-18T13:09:0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92"/>
    <d v="2023-04-18T13:09:00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55"/>
    <d v="2023-04-18T13:09:0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3"/>
    <x v="10"/>
    <x v="30"/>
    <x v="56"/>
    <d v="2023-04-18T13:09:00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3"/>
    <d v="2023-04-18T12:55:33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6"/>
    <d v="2023-04-18T12:55:33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84"/>
    <d v="2023-04-18T12:55:3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85"/>
    <d v="2023-04-18T12:55:3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9"/>
    <d v="2023-04-18T12:55:33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10"/>
    <d v="2023-04-18T12:55:3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158"/>
    <d v="2023-04-18T12:55:33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0"/>
    <x v="1"/>
    <x v="115"/>
    <x v="147"/>
    <d v="2023-04-18T12:55:3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1"/>
    <x v="1"/>
    <x v="116"/>
    <x v="126"/>
    <d v="2023-04-18T12:55:5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1"/>
    <x v="1"/>
    <x v="116"/>
    <x v="16"/>
    <d v="2023-04-18T12:55:5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1"/>
    <x v="1"/>
    <x v="116"/>
    <x v="17"/>
    <d v="2023-04-18T12:55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71"/>
    <d v="2023-04-18T14:22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103"/>
    <d v="2023-04-18T14:22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13"/>
    <d v="2023-04-18T14:22:50"/>
    <n v="11"/>
    <m/>
    <n v="11"/>
    <m/>
    <n v="1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15"/>
    <d v="2023-04-18T14:22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16"/>
    <d v="2023-04-18T14:22:50"/>
    <n v="22"/>
    <m/>
    <n v="22"/>
    <m/>
    <n v="2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19"/>
    <d v="2023-04-18T14:22:50"/>
    <n v="14"/>
    <m/>
    <n v="14"/>
    <m/>
    <n v="1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20"/>
    <d v="2023-04-18T14:22:50"/>
    <n v="42"/>
    <m/>
    <n v="42"/>
    <m/>
    <n v="4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23"/>
    <d v="2023-04-18T14:22:50"/>
    <n v="2"/>
    <m/>
    <n v="2"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44"/>
    <d v="2023-04-18T14:22:50"/>
    <n v="103"/>
    <m/>
    <n v="10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0"/>
    <d v="2023-04-18T14:22:5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1"/>
    <d v="2023-04-18T14:22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6"/>
    <d v="2023-04-18T14:22:5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7"/>
    <d v="2023-04-18T14:22:5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9"/>
    <d v="2023-04-18T14:22:50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2"/>
    <x v="4"/>
    <x v="7"/>
    <x v="10"/>
    <d v="2023-04-18T14:22:50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88"/>
    <d v="2023-04-18T14:23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197"/>
    <d v="2023-04-18T14:23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13"/>
    <d v="2023-04-18T14:23:1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127"/>
    <d v="2023-04-18T14:23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16"/>
    <d v="2023-04-18T14:23:16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19"/>
    <d v="2023-04-18T14:23:1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6"/>
    <x v="9"/>
    <x v="120"/>
    <x v="16"/>
    <d v="2023-04-19T16:35:21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6"/>
    <x v="9"/>
    <x v="120"/>
    <x v="43"/>
    <d v="2023-04-19T16:35:2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6"/>
    <x v="9"/>
    <x v="120"/>
    <x v="3"/>
    <d v="2023-04-19T16:35:21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6"/>
    <x v="9"/>
    <x v="120"/>
    <x v="6"/>
    <d v="2023-04-19T16:35:2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6"/>
    <x v="9"/>
    <x v="120"/>
    <x v="8"/>
    <d v="2023-04-19T16:35:2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6"/>
    <x v="9"/>
    <x v="120"/>
    <x v="9"/>
    <d v="2023-04-19T16:35:21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6"/>
    <x v="9"/>
    <x v="120"/>
    <x v="144"/>
    <d v="2023-04-19T16:35:2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13"/>
    <d v="2023-04-19T16:37:24"/>
    <n v="45"/>
    <n v="45"/>
    <m/>
    <m/>
    <n v="45"/>
    <n v="4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79"/>
    <d v="2023-04-19T16:37:2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14"/>
    <d v="2023-04-19T16:37:24"/>
    <n v="0"/>
    <m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178"/>
    <d v="2023-04-19T16:37:24"/>
    <n v="0"/>
    <m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16"/>
    <d v="2023-04-19T16:37:24"/>
    <n v="71"/>
    <n v="71"/>
    <m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146"/>
    <d v="2023-04-19T16:37:24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19"/>
    <d v="2023-04-19T16:37:24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82"/>
    <d v="2023-04-19T16:37:24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20"/>
    <d v="2023-04-19T16:37:24"/>
    <n v="526"/>
    <n v="526"/>
    <m/>
    <m/>
    <n v="5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21"/>
    <d v="2023-04-19T16:37:24"/>
    <n v="103"/>
    <n v="103"/>
    <m/>
    <m/>
    <n v="10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3"/>
    <d v="2023-04-19T16:37:24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5"/>
    <d v="2023-04-19T16:37:24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6"/>
    <d v="2023-04-19T16:37:24"/>
    <n v="45"/>
    <n v="4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9"/>
    <d v="2023-04-19T16:37:24"/>
    <n v="71"/>
    <n v="7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10"/>
    <d v="2023-04-19T16:37:24"/>
    <n v="17"/>
    <n v="1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147"/>
    <d v="2023-04-19T16:37:24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3"/>
    <x v="2"/>
    <x v="151"/>
    <x v="128"/>
    <d v="2023-04-19T16:37:24"/>
    <n v="136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13"/>
    <d v="2023-04-19T16:37:43"/>
    <n v="29"/>
    <n v="29"/>
    <n v="0"/>
    <n v="0"/>
    <n v="29"/>
    <n v="2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80"/>
    <d v="2023-04-19T16:37:43"/>
    <n v="3"/>
    <n v="3"/>
    <n v="0"/>
    <n v="0"/>
    <n v="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127"/>
    <d v="2023-04-19T16:37:43"/>
    <n v="37"/>
    <n v="37"/>
    <n v="0"/>
    <n v="0"/>
    <n v="3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16"/>
    <d v="2023-04-19T16:37:43"/>
    <n v="100"/>
    <n v="100"/>
    <n v="0"/>
    <n v="0"/>
    <n v="1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146"/>
    <d v="2023-04-19T16:37:43"/>
    <n v="12"/>
    <n v="12"/>
    <n v="0"/>
    <n v="0"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150"/>
    <d v="2023-04-19T16:37:43"/>
    <n v="1"/>
    <n v="1"/>
    <n v="0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82"/>
    <d v="2023-04-19T16:37:43"/>
    <n v="4"/>
    <n v="4"/>
    <n v="0"/>
    <n v="0"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20"/>
    <d v="2023-04-19T16:37:43"/>
    <n v="826"/>
    <n v="826"/>
    <n v="0"/>
    <n v="0"/>
    <n v="8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21"/>
    <d v="2023-04-19T16:37:43"/>
    <n v="139"/>
    <n v="139"/>
    <n v="0"/>
    <n v="0"/>
    <n v="1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83"/>
    <d v="2023-04-19T16:37:43"/>
    <n v="9"/>
    <n v="9"/>
    <n v="0"/>
    <n v="0"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23"/>
    <d v="2023-04-19T16:37:43"/>
    <n v="14"/>
    <n v="14"/>
    <n v="0"/>
    <n v="0"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3"/>
    <d v="2023-04-19T16:37:43"/>
    <n v="32"/>
    <n v="32"/>
    <n v="0"/>
    <n v="0"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6"/>
    <d v="2023-04-19T16:37:43"/>
    <n v="29"/>
    <n v="2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84"/>
    <d v="2023-04-19T16:37:43"/>
    <n v="40"/>
    <n v="4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184"/>
    <d v="2023-04-19T16:37:43"/>
    <n v="40"/>
    <m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9"/>
    <d v="2023-04-19T16:37:43"/>
    <n v="100"/>
    <n v="10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147"/>
    <d v="2023-04-19T16:37:43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128"/>
    <d v="2023-04-19T16:37:43"/>
    <n v="142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4"/>
    <x v="2"/>
    <x v="153"/>
    <x v="129"/>
    <d v="2023-04-19T16:37:43"/>
    <n v="18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224"/>
    <d v="2023-04-19T16:39:49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39"/>
    <d v="2023-04-19T16:39:49"/>
    <n v="23"/>
    <n v="2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07"/>
    <d v="2023-04-19T16:39:49"/>
    <n v="191"/>
    <n v="19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60"/>
    <d v="2023-04-19T16:39:49"/>
    <n v="10"/>
    <n v="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5"/>
    <x v="2"/>
    <x v="154"/>
    <x v="161"/>
    <d v="2023-04-19T16:39:49"/>
    <n v="34"/>
    <n v="3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83"/>
    <d v="2023-04-19T16:41:37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23"/>
    <d v="2023-04-19T16:41:37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3"/>
    <d v="2023-04-19T16:41:37"/>
    <n v="67"/>
    <n v="67"/>
    <m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6"/>
    <d v="2023-04-19T16:41:37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125"/>
    <d v="2023-04-19T16:41:37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84"/>
    <d v="2023-04-19T16:41:37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184"/>
    <d v="2023-04-19T16:41:3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09"/>
    <x v="1"/>
    <x v="3"/>
    <x v="9"/>
    <d v="2023-04-19T16:41:37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30"/>
    <d v="2023-04-19T16:42:2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30"/>
    <d v="2023-04-19T16:42:2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80"/>
    <d v="2023-04-20T14:27:34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27"/>
    <d v="2023-04-20T14:27:34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6"/>
    <d v="2023-04-20T14:27:34"/>
    <n v="55"/>
    <n v="55"/>
    <m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7"/>
    <d v="2023-04-20T14:27:34"/>
    <n v="168"/>
    <n v="168"/>
    <m/>
    <m/>
    <n v="1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8"/>
    <d v="2023-04-20T14:27:34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46"/>
    <d v="2023-04-20T14:27:3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9"/>
    <d v="2023-04-20T14:27:34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53"/>
    <d v="2023-04-20T14:27:3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50"/>
    <d v="2023-04-20T14:27:34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82"/>
    <d v="2023-04-20T14:27:34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20"/>
    <d v="2023-04-20T14:27:34"/>
    <n v="971"/>
    <n v="971"/>
    <m/>
    <m/>
    <n v="9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21"/>
    <d v="2023-04-20T14:27:34"/>
    <n v="736"/>
    <n v="736"/>
    <m/>
    <m/>
    <n v="7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83"/>
    <d v="2023-04-20T14:27:34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23"/>
    <d v="2023-04-20T14:27:34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3"/>
    <d v="2023-04-20T14:27:34"/>
    <n v="168"/>
    <n v="168"/>
    <m/>
    <m/>
    <n v="1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46"/>
    <d v="2023-04-20T14:27:34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16"/>
    <d v="2023-04-20T14:27:34"/>
    <n v="752"/>
    <n v="75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6"/>
    <d v="2023-04-20T14:27:34"/>
    <n v="121"/>
    <n v="12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83"/>
    <d v="2023-04-20T14:27:34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25"/>
    <d v="2023-04-20T14:27:34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2"/>
    <x v="0"/>
    <x v="71"/>
    <x v="82"/>
    <d v="2023-04-20T10:53:1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2"/>
    <x v="0"/>
    <x v="71"/>
    <x v="20"/>
    <d v="2023-04-20T10:53:15"/>
    <n v="42"/>
    <n v="42"/>
    <m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2"/>
    <x v="0"/>
    <x v="71"/>
    <x v="21"/>
    <d v="2023-04-20T10:53:15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2"/>
    <x v="0"/>
    <x v="71"/>
    <x v="23"/>
    <d v="2023-04-20T10:53:1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2"/>
    <x v="0"/>
    <x v="71"/>
    <x v="9"/>
    <d v="2023-04-20T10:53:15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742"/>
    <x v="0"/>
    <x v="71"/>
    <x v="10"/>
    <d v="2023-04-20T10:53:15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13"/>
    <d v="2023-04-20T11:52:19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78"/>
    <d v="2023-04-20T11:52:19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16"/>
    <d v="2023-04-20T11:52:19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19"/>
    <d v="2023-04-20T11:52:19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20"/>
    <d v="2023-04-20T11:52:19"/>
    <n v="92"/>
    <m/>
    <n v="92"/>
    <m/>
    <n v="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21"/>
    <d v="2023-04-20T11:52:1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43"/>
    <d v="2023-04-20T11:52:1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44"/>
    <d v="2023-04-20T11:52:19"/>
    <n v="189"/>
    <m/>
    <n v="1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0"/>
    <d v="2023-04-20T11:52:19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145"/>
    <d v="2023-04-20T11:52:19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6"/>
    <d v="2023-04-20T11:52:19"/>
    <n v="56"/>
    <n v="0"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8"/>
    <d v="2023-04-20T11:52:19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9"/>
    <d v="2023-04-20T11:52:19"/>
    <n v="62"/>
    <n v="0"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58"/>
    <x v="0"/>
    <x v="66"/>
    <x v="10"/>
    <d v="2023-04-20T11:52:19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13"/>
    <d v="2023-04-20T11:52:43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126"/>
    <d v="2023-04-20T11:52:43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16"/>
    <d v="2023-04-20T11:52:43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19"/>
    <d v="2023-04-20T11:52:43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84"/>
    <d v="2023-04-20T14:27:34"/>
    <n v="41"/>
    <n v="4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84"/>
    <d v="2023-04-20T14:27:34"/>
    <n v="41"/>
    <n v="5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9"/>
    <d v="2023-04-20T14:27:34"/>
    <n v="55"/>
    <n v="5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47"/>
    <d v="2023-04-20T14:27:34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0"/>
    <d v="2023-04-20T14:27:34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58"/>
    <d v="2023-04-20T14:27:34"/>
    <n v="168"/>
    <n v="16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22"/>
    <x v="0"/>
    <x v="65"/>
    <x v="147"/>
    <d v="2023-04-20T14:27:34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88"/>
    <d v="2023-04-20T14:27:59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200"/>
    <d v="2023-04-20T14:27:59"/>
    <n v="40"/>
    <n v="40"/>
    <m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75"/>
    <d v="2023-04-20T14:27:5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3"/>
    <d v="2023-04-20T14:27:59"/>
    <n v="161"/>
    <n v="161"/>
    <m/>
    <m/>
    <n v="1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79"/>
    <d v="2023-04-20T14:27:59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77"/>
    <d v="2023-04-20T14:27:5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4"/>
    <d v="2023-04-20T14:27:59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80"/>
    <d v="2023-04-20T14:27:59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27"/>
    <d v="2023-04-20T14:27:59"/>
    <n v="30"/>
    <n v="30"/>
    <m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6"/>
    <d v="2023-04-20T14:27:59"/>
    <n v="127"/>
    <n v="127"/>
    <m/>
    <m/>
    <n v="1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46"/>
    <d v="2023-04-20T14:27:5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9"/>
    <d v="2023-04-20T14:27:59"/>
    <n v="23"/>
    <n v="23"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53"/>
    <d v="2023-04-20T14:27:59"/>
    <n v="40"/>
    <n v="40"/>
    <m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82"/>
    <d v="2023-04-20T14:27:59"/>
    <n v="36"/>
    <n v="36"/>
    <m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20"/>
    <d v="2023-04-20T14:27:59"/>
    <n v="1143"/>
    <n v="1143"/>
    <m/>
    <m/>
    <n v="11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21"/>
    <d v="2023-04-20T14:27:59"/>
    <n v="704"/>
    <n v="704"/>
    <m/>
    <m/>
    <n v="7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83"/>
    <d v="2023-04-20T14:27:59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23"/>
    <d v="2023-04-20T14:27:59"/>
    <n v="16"/>
    <n v="16"/>
    <m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44"/>
    <d v="2023-04-20T14:27:59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3"/>
    <d v="2023-04-20T14:27:59"/>
    <n v="313"/>
    <n v="313"/>
    <m/>
    <m/>
    <n v="3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81"/>
    <d v="2023-04-20T14:27:59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201"/>
    <d v="2023-04-20T14:27:59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46"/>
    <d v="2023-04-20T14:27:59"/>
    <n v="16"/>
    <n v="1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202"/>
    <d v="2023-04-20T14:27:59"/>
    <n v="40"/>
    <n v="4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82"/>
    <d v="2023-04-20T14:27:59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5"/>
    <d v="2023-04-20T14:27:59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6"/>
    <d v="2023-04-20T14:27:59"/>
    <n v="161"/>
    <n v="16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83"/>
    <d v="2023-04-20T14:27:5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25"/>
    <d v="2023-04-20T14:27:59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84"/>
    <d v="2023-04-20T14:27:59"/>
    <n v="38"/>
    <n v="3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84"/>
    <d v="2023-04-20T14:27:59"/>
    <n v="38"/>
    <n v="8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9"/>
    <d v="2023-04-20T14:27:59"/>
    <n v="127"/>
    <n v="12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0"/>
    <d v="2023-04-20T14:27:59"/>
    <n v="23"/>
    <n v="2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47"/>
    <d v="2023-04-20T14:27:59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29"/>
    <d v="2023-04-20T14:27:59"/>
    <n v="7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822"/>
    <x v="0"/>
    <x v="65"/>
    <x v="144"/>
    <d v="2023-04-20T14:27:59"/>
    <n v="54"/>
    <n v="0"/>
    <n v="42"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13"/>
    <d v="2023-04-20T14:28:58"/>
    <n v="50"/>
    <m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78"/>
    <d v="2023-04-20T14:28:58"/>
    <n v="38"/>
    <m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178"/>
    <d v="2023-04-20T14:28:5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16"/>
    <d v="2023-04-20T14:28:58"/>
    <n v="66"/>
    <m/>
    <n v="6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19"/>
    <d v="2023-04-20T14:28:58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20"/>
    <d v="2023-04-20T14:28:58"/>
    <n v="146"/>
    <m/>
    <n v="1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3"/>
    <d v="2023-05-15T17:04:04"/>
    <n v="99"/>
    <n v="26"/>
    <n v="73"/>
    <m/>
    <n v="99"/>
    <n v="9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35"/>
    <d v="2023-05-15T17:04:04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31"/>
    <d v="2023-04-19T16:42:26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24"/>
    <d v="2023-04-19T16:42:26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32"/>
    <d v="2023-04-19T16:42:2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34"/>
    <d v="2023-04-19T16:42:26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35"/>
    <d v="2023-04-19T16:42:26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36"/>
    <d v="2023-04-19T16:42:2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38"/>
    <d v="2023-04-19T16:42:26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79"/>
    <d v="2023-05-15T17:04:04"/>
    <n v="30"/>
    <n v="30"/>
    <m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52"/>
    <d v="2023-04-19T16:42:2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54"/>
    <d v="2023-04-19T16:42:26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31"/>
    <d v="2023-04-19T16:42:26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92"/>
    <d v="2023-04-19T16:42:26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55"/>
    <d v="2023-04-19T16:42:26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94"/>
    <d v="2023-04-19T16:42:2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92"/>
    <d v="2023-04-19T16:42:2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58"/>
    <d v="2023-04-19T16:42:26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59"/>
    <d v="2023-04-19T16:42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95"/>
    <d v="2023-04-19T16:42:26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28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60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97"/>
    <d v="2023-04-19T16:42:26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98"/>
    <d v="2023-04-19T16:42:26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61"/>
    <d v="2023-04-19T16:42:26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62"/>
    <d v="2023-04-19T16:42:2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63"/>
    <d v="2023-04-19T16:42:2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64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42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02"/>
    <d v="2023-04-19T16:42:2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71"/>
    <d v="2023-04-19T16:42:2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03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04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72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73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238"/>
    <d v="2023-04-19T16:42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75"/>
    <d v="2023-04-19T16:42:2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08"/>
    <d v="2023-04-19T16:42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3"/>
    <d v="2023-04-19T16:42:26"/>
    <n v="47"/>
    <m/>
    <n v="47"/>
    <m/>
    <n v="47"/>
    <n v="4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79"/>
    <d v="2023-04-19T16:42:2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78"/>
    <d v="2023-04-19T16:42:26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5"/>
    <d v="2023-04-19T16:42:26"/>
    <n v="1"/>
    <n v="0"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6"/>
    <d v="2023-04-19T16:42:26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9"/>
    <d v="2023-04-19T16:42:26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82"/>
    <d v="2023-04-19T16:42:2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20"/>
    <d v="2023-04-19T16:42:26"/>
    <n v="65"/>
    <m/>
    <n v="65"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21"/>
    <d v="2023-04-19T16:42:26"/>
    <n v="70"/>
    <m/>
    <n v="70"/>
    <m/>
    <n v="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44"/>
    <d v="2023-04-19T16:42:26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0"/>
    <d v="2023-04-19T16:42:26"/>
    <n v="100"/>
    <m/>
    <n v="1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"/>
    <d v="2023-04-19T16:42:26"/>
    <n v="6"/>
    <n v="0"/>
    <n v="6"/>
    <n v="0"/>
    <n v="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2"/>
    <d v="2023-04-19T16:42:26"/>
    <n v="2"/>
    <n v="0"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3"/>
    <d v="2023-04-19T16:42:26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80"/>
    <d v="2023-05-15T17:04:04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6"/>
    <d v="2023-05-15T17:04:04"/>
    <n v="164"/>
    <n v="99"/>
    <n v="65"/>
    <m/>
    <n v="1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9"/>
    <d v="2023-05-15T17:04:04"/>
    <n v="218"/>
    <n v="1"/>
    <n v="217"/>
    <m/>
    <n v="2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53"/>
    <d v="2023-05-15T17:04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50"/>
    <d v="2023-05-15T17:04:0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82"/>
    <d v="2023-05-15T17:04:04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43"/>
    <d v="2023-04-20T14:28:58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20"/>
    <d v="2023-05-15T17:04:04"/>
    <n v="504"/>
    <n v="376"/>
    <n v="128"/>
    <m/>
    <n v="5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21"/>
    <d v="2023-05-15T17:04:04"/>
    <n v="48"/>
    <n v="45"/>
    <n v="3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83"/>
    <d v="2023-05-15T17:04:04"/>
    <n v="31"/>
    <n v="31"/>
    <m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23"/>
    <d v="2023-05-15T17:04:04"/>
    <n v="3"/>
    <n v="1"/>
    <n v="2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44"/>
    <d v="2023-05-15T17:04:04"/>
    <n v="161"/>
    <m/>
    <n v="161"/>
    <n v="1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0"/>
    <d v="2023-05-15T17:04:04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"/>
    <d v="2023-05-15T17:04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44"/>
    <d v="2023-04-20T14:28:58"/>
    <n v="182"/>
    <m/>
    <n v="1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0"/>
    <d v="2023-04-20T14:28:5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145"/>
    <d v="2023-04-20T14:28:58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6"/>
    <d v="2023-04-20T14:28:58"/>
    <n v="88"/>
    <n v="0"/>
    <n v="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125"/>
    <d v="2023-04-20T14:28:5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258"/>
    <x v="0"/>
    <x v="66"/>
    <x v="8"/>
    <d v="2023-04-20T14:28:58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20"/>
    <d v="2023-04-20T11:52:43"/>
    <n v="90"/>
    <m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23"/>
    <d v="2023-04-20T11:52:4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43"/>
    <d v="2023-04-20T11:52:43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44"/>
    <d v="2023-04-20T11:52:43"/>
    <n v="75"/>
    <m/>
    <n v="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0"/>
    <d v="2023-04-20T11:52:43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6"/>
    <d v="2023-04-20T11:52:4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8"/>
    <d v="2023-04-20T11:52:43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9"/>
    <d v="2023-04-20T11:52:43"/>
    <n v="31"/>
    <n v="0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367"/>
    <x v="0"/>
    <x v="67"/>
    <x v="10"/>
    <d v="2023-04-20T11:52:43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13"/>
    <d v="2023-04-20T11:53:01"/>
    <n v="151"/>
    <m/>
    <n v="151"/>
    <m/>
    <n v="1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126"/>
    <d v="2023-04-20T11:53:01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16"/>
    <d v="2023-04-20T11:53:01"/>
    <n v="175"/>
    <m/>
    <n v="175"/>
    <m/>
    <n v="1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17"/>
    <d v="2023-04-20T11:53:0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19"/>
    <d v="2023-04-20T11:53:01"/>
    <n v="102"/>
    <m/>
    <n v="102"/>
    <m/>
    <n v="10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20"/>
    <d v="2023-04-20T11:53:01"/>
    <n v="54"/>
    <m/>
    <n v="54"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21"/>
    <d v="2023-04-20T11:53:0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43"/>
    <d v="2023-04-20T11:53:01"/>
    <n v="157"/>
    <m/>
    <n v="157"/>
    <m/>
    <n v="1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44"/>
    <d v="2023-04-20T11:53:01"/>
    <n v="665"/>
    <m/>
    <n v="6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0"/>
    <d v="2023-04-20T11:53:01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3"/>
    <d v="2023-04-20T11:53:01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6"/>
    <d v="2023-04-20T11:53:01"/>
    <n v="203"/>
    <n v="0"/>
    <n v="20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8"/>
    <d v="2023-04-20T11:53:01"/>
    <n v="157"/>
    <n v="0"/>
    <n v="1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9"/>
    <d v="2023-04-20T11:53:01"/>
    <n v="175"/>
    <n v="0"/>
    <n v="1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10"/>
    <d v="2023-04-20T11:53:01"/>
    <n v="102"/>
    <n v="0"/>
    <n v="1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158"/>
    <d v="2023-04-20T11:53:0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11"/>
    <d v="2023-04-20T11:53:01"/>
    <n v="10"/>
    <n v="3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12"/>
    <d v="2023-04-20T11:53:01"/>
    <n v="74"/>
    <n v="12"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569"/>
    <x v="0"/>
    <x v="68"/>
    <x v="129"/>
    <d v="2023-04-20T11:53:01"/>
    <n v="1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13"/>
    <d v="2023-04-20T11:53:19"/>
    <n v="21"/>
    <n v="21"/>
    <m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177"/>
    <d v="2023-04-20T11:53:1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14"/>
    <d v="2023-04-20T11:53:1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16"/>
    <d v="2023-04-20T11:53:19"/>
    <n v="54"/>
    <n v="54"/>
    <m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146"/>
    <d v="2023-04-20T11:53:19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180"/>
    <d v="2023-04-20T11:53:19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82"/>
    <d v="2023-04-20T11:53:19"/>
    <n v="483"/>
    <n v="483"/>
    <m/>
    <m/>
    <n v="4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20"/>
    <d v="2023-04-20T11:53:19"/>
    <n v="76"/>
    <n v="76"/>
    <m/>
    <m/>
    <n v="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22"/>
    <d v="2023-04-20T11:53:19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3"/>
    <d v="2023-04-20T11:53:19"/>
    <n v="53"/>
    <n v="53"/>
    <m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6"/>
    <d v="2023-04-20T11:53:19"/>
    <n v="21"/>
    <n v="2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183"/>
    <d v="2023-04-20T11:53:1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125"/>
    <d v="2023-04-20T11:53:1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9"/>
    <d v="2023-04-20T11:53:19"/>
    <n v="54"/>
    <n v="5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21"/>
    <x v="0"/>
    <x v="69"/>
    <x v="147"/>
    <d v="2023-04-20T11:53:19"/>
    <n v="11"/>
    <n v="1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1"/>
    <x v="0"/>
    <x v="70"/>
    <x v="13"/>
    <d v="2023-04-20T11:53:3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1"/>
    <x v="0"/>
    <x v="70"/>
    <x v="16"/>
    <d v="2023-04-20T11:53:3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1"/>
    <x v="0"/>
    <x v="70"/>
    <x v="82"/>
    <d v="2023-04-20T11:53:3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1"/>
    <x v="0"/>
    <x v="70"/>
    <x v="20"/>
    <d v="2023-04-20T11:53:39"/>
    <n v="24"/>
    <n v="24"/>
    <m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1"/>
    <x v="0"/>
    <x v="70"/>
    <x v="21"/>
    <d v="2023-04-20T11:53:3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1"/>
    <x v="0"/>
    <x v="70"/>
    <x v="6"/>
    <d v="2023-04-20T11:53:3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1"/>
    <x v="0"/>
    <x v="70"/>
    <x v="9"/>
    <d v="2023-04-20T11:53:39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16"/>
    <d v="2023-04-20T11:53:58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47"/>
    <d v="2023-04-19T17:25:12"/>
    <n v="148"/>
    <n v="0"/>
    <n v="1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0"/>
    <d v="2023-04-19T17:25:12"/>
    <n v="63"/>
    <n v="0"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58"/>
    <d v="2023-04-19T17:25:12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1"/>
    <d v="2023-04-19T17:25:12"/>
    <n v="4"/>
    <n v="3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29"/>
    <d v="2023-04-19T17:25:12"/>
    <n v="12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2"/>
    <x v="0"/>
    <x v="2"/>
    <x v="144"/>
    <d v="2023-04-19T17:25:12"/>
    <n v="97"/>
    <n v="24"/>
    <n v="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126"/>
    <d v="2023-04-19T17:25:33"/>
    <n v="133"/>
    <m/>
    <n v="133"/>
    <m/>
    <n v="1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15"/>
    <d v="2023-04-19T17:25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16"/>
    <d v="2023-04-19T17:25:33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18"/>
    <d v="2023-04-19T17:25:3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19"/>
    <d v="2023-04-19T17:25:33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153"/>
    <d v="2023-04-19T17:25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82"/>
    <d v="2023-04-19T17:25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20"/>
    <d v="2023-04-19T17:25:33"/>
    <n v="174"/>
    <m/>
    <n v="174"/>
    <m/>
    <n v="1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21"/>
    <d v="2023-04-19T17:25:33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83"/>
    <d v="2023-04-19T17:25:3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1"/>
    <d v="2023-04-19T17:25:3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6"/>
    <d v="2023-04-19T17:25:33"/>
    <n v="133"/>
    <n v="0"/>
    <n v="1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7"/>
    <d v="2023-04-19T17:25:3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9"/>
    <d v="2023-04-19T17:25:33"/>
    <n v="82"/>
    <n v="0"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47"/>
    <d v="2023-04-19T17:25:3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10"/>
    <d v="2023-04-19T17:25:33"/>
    <n v="72"/>
    <n v="0"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12"/>
    <d v="2023-04-19T17:25:33"/>
    <n v="30"/>
    <n v="7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129"/>
    <d v="2023-04-19T17:25:33"/>
    <n v="1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19"/>
    <d v="2023-04-20T11:53:58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150"/>
    <d v="2023-04-20T11:53:58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82"/>
    <d v="2023-04-20T11:53:5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20"/>
    <d v="2023-04-20T11:53:58"/>
    <n v="73"/>
    <n v="73"/>
    <m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21"/>
    <d v="2023-04-20T11:53:58"/>
    <n v="16"/>
    <n v="16"/>
    <m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83"/>
    <d v="2023-04-20T11:53:58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22"/>
    <d v="2023-04-20T11:53:5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3"/>
    <d v="2023-04-20T11:53:58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9"/>
    <d v="2023-04-20T11:53:58"/>
    <n v="13"/>
    <n v="1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10"/>
    <d v="2023-04-20T11:53:58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742"/>
    <x v="0"/>
    <x v="71"/>
    <x v="128"/>
    <d v="2023-04-20T11:53:58"/>
    <n v="5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87"/>
    <d v="2023-04-20T14:03:02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3"/>
    <d v="2023-04-20T14:03:02"/>
    <n v="79"/>
    <m/>
    <n v="79"/>
    <m/>
    <n v="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26"/>
    <d v="2023-04-20T14:03:02"/>
    <n v="64"/>
    <m/>
    <n v="64"/>
    <m/>
    <n v="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6"/>
    <d v="2023-04-20T14:03:02"/>
    <n v="124"/>
    <m/>
    <n v="124"/>
    <m/>
    <n v="1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46"/>
    <d v="2023-04-20T14:03:0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9"/>
    <d v="2023-04-20T14:03:02"/>
    <n v="101"/>
    <m/>
    <n v="101"/>
    <m/>
    <n v="1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20"/>
    <d v="2023-04-20T14:03:02"/>
    <n v="45"/>
    <m/>
    <n v="45"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21"/>
    <d v="2023-04-20T14:03:02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83"/>
    <d v="2023-04-20T14:03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43"/>
    <d v="2023-04-20T14:03:02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30"/>
    <d v="2023-04-18T12:41:11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2"/>
    <d v="2023-05-15T17:04:23"/>
    <n v="19"/>
    <n v="4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29"/>
    <d v="2023-05-15T17:04:23"/>
    <n v="159"/>
    <n v="15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44"/>
    <d v="2023-05-15T17:04:23"/>
    <n v="42"/>
    <n v="4"/>
    <n v="33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130"/>
    <d v="2023-05-15T17:04:4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30"/>
    <d v="2023-05-15T17:04:4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31"/>
    <d v="2023-05-15T17:04:46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05"/>
    <x v="2"/>
    <x v="148"/>
    <x v="24"/>
    <d v="2023-05-15T17:04:46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38"/>
    <d v="2023-04-24T09:49:24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54"/>
    <d v="2023-04-24T09:49:24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92"/>
    <d v="2023-04-24T09:49:24"/>
    <n v="0"/>
    <m/>
    <m/>
    <n v="2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13"/>
    <d v="2023-04-18T14:39:13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16"/>
    <d v="2023-04-18T14:39:13"/>
    <n v="20"/>
    <m/>
    <n v="2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18"/>
    <d v="2023-04-18T14:39:13"/>
    <n v="24"/>
    <m/>
    <n v="2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153"/>
    <d v="2023-04-18T14:39:13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149"/>
    <d v="2023-04-18T14:39:13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82"/>
    <d v="2023-04-18T14:39:13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20"/>
    <d v="2023-04-18T14:39:13"/>
    <n v="55"/>
    <m/>
    <n v="55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21"/>
    <d v="2023-04-18T14:39:13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3"/>
    <x v="8"/>
    <x v="139"/>
    <x v="43"/>
    <d v="2023-04-18T14:39:13"/>
    <n v="12"/>
    <m/>
    <n v="1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56"/>
    <d v="2023-04-18T14:42:06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58"/>
    <d v="2023-04-18T14:42:06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59"/>
    <d v="2023-04-18T14:42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95"/>
    <d v="2023-04-18T14:42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44"/>
    <d v="2023-04-20T14:03:02"/>
    <n v="375"/>
    <m/>
    <n v="3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0"/>
    <d v="2023-04-20T14:03:02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45"/>
    <d v="2023-04-20T14:03:0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"/>
    <d v="2023-04-20T14:03:0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2"/>
    <d v="2023-04-20T14:03:0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3"/>
    <d v="2023-04-20T14:03:0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4"/>
    <d v="2023-04-20T14:03:02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6"/>
    <d v="2023-04-20T14:03:02"/>
    <n v="143"/>
    <n v="0"/>
    <n v="1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8"/>
    <d v="2023-04-20T14:03:02"/>
    <n v="41"/>
    <n v="0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9"/>
    <d v="2023-04-20T14:03:02"/>
    <n v="124"/>
    <n v="0"/>
    <n v="1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0"/>
    <d v="2023-04-20T14:03:02"/>
    <n v="101"/>
    <n v="0"/>
    <n v="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47"/>
    <d v="2023-04-20T14:03:0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5"/>
    <x v="0"/>
    <x v="0"/>
    <x v="12"/>
    <d v="2023-04-20T14:03:02"/>
    <n v="38"/>
    <n v="19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13"/>
    <d v="2023-04-20T14:03:23"/>
    <n v="218"/>
    <m/>
    <n v="218"/>
    <m/>
    <n v="2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126"/>
    <d v="2023-04-20T14:03:23"/>
    <n v="218"/>
    <m/>
    <n v="218"/>
    <m/>
    <n v="2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79"/>
    <d v="2023-04-20T14:03:2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15"/>
    <d v="2023-04-20T14:03:2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16"/>
    <d v="2023-04-20T14:03:23"/>
    <n v="301"/>
    <m/>
    <n v="301"/>
    <m/>
    <n v="3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19"/>
    <d v="2023-04-20T14:03:23"/>
    <n v="121"/>
    <m/>
    <n v="121"/>
    <m/>
    <n v="1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82"/>
    <d v="2023-04-20T14:03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20"/>
    <d v="2023-04-20T14:03:23"/>
    <n v="214"/>
    <m/>
    <n v="214"/>
    <m/>
    <n v="2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21"/>
    <d v="2023-04-20T14:03:2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43"/>
    <d v="2023-04-20T14:03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44"/>
    <d v="2023-04-20T14:03:23"/>
    <n v="797"/>
    <m/>
    <n v="7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8"/>
    <x v="1"/>
    <x v="124"/>
    <x v="17"/>
    <d v="2023-04-18T15:46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8"/>
    <x v="1"/>
    <x v="124"/>
    <x v="20"/>
    <d v="2023-04-18T15:46:0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8"/>
    <x v="1"/>
    <x v="124"/>
    <x v="158"/>
    <d v="2023-04-18T15:46:0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13"/>
    <d v="2023-04-18T15:46:1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126"/>
    <d v="2023-04-18T15:46:1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15"/>
    <d v="2023-04-18T15:46:1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127"/>
    <d v="2023-04-18T15:46:1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16"/>
    <d v="2023-04-18T15:46:18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82"/>
    <d v="2023-04-18T15:46:1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20"/>
    <d v="2023-04-18T15:46:18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21"/>
    <d v="2023-04-18T15:46:1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44"/>
    <d v="2023-04-18T15:46:18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0"/>
    <d v="2023-04-18T15:46:1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3"/>
    <d v="2023-04-18T15:46:1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6"/>
    <d v="2023-04-18T15:46:18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7"/>
    <d v="2023-04-18T15:46:1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9"/>
    <x v="5"/>
    <x v="39"/>
    <x v="84"/>
    <d v="2023-04-18T15:46:1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21"/>
    <d v="2023-04-18T13:14:2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9"/>
    <x v="5"/>
    <x v="39"/>
    <x v="83"/>
    <d v="2023-04-18T13:14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24"/>
    <d v="2023-04-18T14:46:4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34"/>
    <d v="2023-04-18T14:46:4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35"/>
    <d v="2023-04-18T14:46:4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92"/>
    <d v="2023-04-18T14:46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55"/>
    <d v="2023-04-18T14:46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27"/>
    <d v="2023-04-24T09:49:24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8"/>
    <x v="12"/>
    <x v="73"/>
    <x v="28"/>
    <d v="2023-04-24T09:49:2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34"/>
    <d v="2023-05-24T14:54:44"/>
    <n v="0"/>
    <m/>
    <m/>
    <n v="1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02"/>
    <d v="2023-05-24T14:54:44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70"/>
    <d v="2023-05-24T14:54:44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03"/>
    <d v="2023-05-24T14:54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72"/>
    <d v="2023-05-24T14:54:4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73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38"/>
    <d v="2023-05-24T14:54:4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75"/>
    <d v="2023-05-24T14:54:4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06"/>
    <d v="2023-05-24T14:54:4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0"/>
    <x v="13"/>
    <x v="147"/>
    <x v="16"/>
    <d v="2023-04-18T12:37:20"/>
    <n v="39"/>
    <m/>
    <n v="39"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55"/>
    <d v="2023-04-18T15:14:03"/>
    <n v="0"/>
    <m/>
    <m/>
    <n v="1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56"/>
    <d v="2023-04-18T15:14:03"/>
    <n v="0"/>
    <m/>
    <m/>
    <n v="2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58"/>
    <d v="2023-04-18T15:14:03"/>
    <n v="0"/>
    <m/>
    <m/>
    <n v="1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59"/>
    <d v="2023-04-18T15:14:0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95"/>
    <d v="2023-04-18T15:14:0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60"/>
    <d v="2023-04-18T15:14:03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98"/>
    <d v="2023-04-18T15:14:0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61"/>
    <d v="2023-04-18T15:14:03"/>
    <n v="0"/>
    <m/>
    <m/>
    <n v="1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62"/>
    <d v="2023-04-18T15:14:0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63"/>
    <d v="2023-04-18T15:14:0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64"/>
    <d v="2023-04-18T15:14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42"/>
    <d v="2023-04-18T15:14:0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6"/>
    <x v="7"/>
    <x v="12"/>
    <x v="132"/>
    <d v="2023-04-18T15:14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110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13"/>
    <d v="2023-05-15T15:50:11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126"/>
    <d v="2023-05-15T15:50:11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127"/>
    <d v="2023-05-15T15:50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16"/>
    <d v="2023-05-15T15:50:11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19"/>
    <d v="2023-05-15T15:50:1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153"/>
    <d v="2023-05-15T15:50:1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82"/>
    <d v="2023-05-15T15:50:1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20"/>
    <d v="2023-05-15T15:50:11"/>
    <n v="68"/>
    <m/>
    <n v="68"/>
    <m/>
    <n v="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21"/>
    <d v="2023-05-15T15:50:1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83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44"/>
    <d v="2023-05-15T15:50:11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0"/>
    <d v="2023-05-15T15:50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1"/>
    <d v="2023-05-15T15:50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32"/>
    <x v="5"/>
    <x v="17"/>
    <x v="3"/>
    <d v="2023-05-15T15:50:11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64"/>
    <d v="2023-04-18T12:43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102"/>
    <d v="2023-04-18T12:43:2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71"/>
    <d v="2023-04-18T12:43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73"/>
    <d v="2023-04-18T12:43:2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13"/>
    <d v="2023-04-18T12:43:2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126"/>
    <d v="2023-04-18T12:43:2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16"/>
    <d v="2023-04-18T12:43:2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44"/>
    <d v="2023-04-18T12:41:35"/>
    <n v="88"/>
    <m/>
    <n v="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0"/>
    <d v="2023-04-18T12:41:3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6"/>
    <d v="2023-05-15T16:35:53"/>
    <n v="272"/>
    <n v="0"/>
    <n v="2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25"/>
    <d v="2023-05-15T16:35:5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9"/>
    <d v="2023-05-15T16:35:53"/>
    <n v="134"/>
    <n v="0"/>
    <n v="1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0"/>
    <d v="2023-05-15T16:35:53"/>
    <n v="52"/>
    <n v="0"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51"/>
    <d v="2023-05-15T16:35:53"/>
    <n v="82"/>
    <m/>
    <n v="60"/>
    <n v="15"/>
    <n v="2"/>
    <m/>
    <n v="5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1"/>
    <d v="2023-05-15T16:35:53"/>
    <n v="35"/>
    <n v="6"/>
    <n v="9"/>
    <n v="4"/>
    <n v="4"/>
    <m/>
    <n v="12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44"/>
    <d v="2023-05-15T16:35:53"/>
    <n v="22"/>
    <n v="0"/>
    <n v="19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13"/>
    <d v="2023-05-15T16:36:14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126"/>
    <d v="2023-05-15T16:36:14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16"/>
    <d v="2023-05-15T16:36:14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19"/>
    <d v="2023-05-15T16:36:14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20"/>
    <d v="2023-05-15T16:36:14"/>
    <n v="490"/>
    <m/>
    <n v="4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43"/>
    <d v="2023-05-15T16:36:14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7"/>
    <x v="0"/>
    <x v="67"/>
    <x v="44"/>
    <d v="2023-05-15T16:36:14"/>
    <n v="187"/>
    <m/>
    <n v="1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72"/>
    <d v="2023-04-18T13:53:42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73"/>
    <d v="2023-04-18T13:53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138"/>
    <d v="2023-04-18T13:53:4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75"/>
    <d v="2023-04-18T13:53:4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167"/>
    <d v="2023-04-18T13:53:42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173"/>
    <d v="2023-04-18T13:53:42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12"/>
    <d v="2023-04-18T13:53:42"/>
    <n v="23"/>
    <n v="3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1"/>
    <x v="4"/>
    <x v="76"/>
    <x v="144"/>
    <d v="2023-04-18T13:53:42"/>
    <n v="41"/>
    <n v="10"/>
    <n v="25"/>
    <n v="6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29"/>
    <d v="2023-04-18T13:54:0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2"/>
    <x v="4"/>
    <x v="77"/>
    <x v="130"/>
    <d v="2023-04-18T13:54:08"/>
    <n v="0"/>
    <m/>
    <m/>
    <n v="2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60"/>
    <d v="2023-04-18T14:42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159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61"/>
    <d v="2023-04-18T14:42:0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62"/>
    <d v="2023-04-18T14:42:0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63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66"/>
    <d v="2023-04-18T14:42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102"/>
    <d v="2023-04-18T14:42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70"/>
    <d v="2023-04-18T14:42:0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13"/>
    <d v="2023-04-18T14:42:0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126"/>
    <d v="2023-04-18T14:42:0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16"/>
    <d v="2023-04-18T14:42:06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19"/>
    <d v="2023-04-18T14:42:06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69"/>
    <x v="10"/>
    <x v="26"/>
    <x v="20"/>
    <d v="2023-04-18T14:42:06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63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64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102"/>
    <d v="2023-04-18T14:43:3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13"/>
    <d v="2023-04-18T14:43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126"/>
    <d v="2023-04-18T14:43:3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16"/>
    <d v="2023-04-18T14:43:32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19"/>
    <d v="2023-04-18T14:43:32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20"/>
    <d v="2023-04-18T14:43:32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21"/>
    <d v="2023-04-18T14:43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43"/>
    <d v="2023-04-18T14:43:32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44"/>
    <d v="2023-04-18T14:43:32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9"/>
    <d v="2023-04-18T12:41:35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1"/>
    <x v="4"/>
    <x v="82"/>
    <x v="12"/>
    <d v="2023-04-18T12:41:3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130"/>
    <d v="2023-04-18T12:42:14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31"/>
    <d v="2023-04-18T12:42:14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152"/>
    <d v="2023-04-18T12:42:14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24"/>
    <d v="2023-04-18T12:42:14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32"/>
    <d v="2023-04-18T12:42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26"/>
    <d v="2023-04-18T12:42:14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35"/>
    <d v="2023-04-18T12:42:14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90"/>
    <d v="2023-04-18T12:42:14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37"/>
    <d v="2023-04-18T12:42:1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38"/>
    <d v="2023-04-18T12:42:1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52"/>
    <d v="2023-04-18T12:42:1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54"/>
    <d v="2023-04-18T12:42:14"/>
    <n v="0"/>
    <m/>
    <m/>
    <n v="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2"/>
    <x v="4"/>
    <x v="7"/>
    <x v="131"/>
    <d v="2023-04-18T12:42:14"/>
    <n v="0"/>
    <m/>
    <m/>
    <n v="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149"/>
    <d v="2023-04-18T12:43:2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82"/>
    <d v="2023-04-18T12:43:2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20"/>
    <d v="2023-04-18T12:43:20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21"/>
    <d v="2023-04-18T12:43:2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44"/>
    <d v="2023-04-18T12:43:20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6"/>
    <d v="2023-04-18T12:43:20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1"/>
    <x v="13"/>
    <x v="96"/>
    <x v="9"/>
    <d v="2023-04-18T12:43:2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88"/>
    <d v="2023-04-18T12:43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197"/>
    <d v="2023-04-18T12:43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13"/>
    <d v="2023-04-18T12:43:49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0"/>
    <d v="2023-04-18T14:43:3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3"/>
    <d v="2023-04-18T14:43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6"/>
    <d v="2023-04-18T14:43:3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8"/>
    <d v="2023-04-18T14:43:32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9"/>
    <d v="2023-04-18T14:43:32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73"/>
    <x v="10"/>
    <x v="30"/>
    <x v="10"/>
    <d v="2023-04-18T14:43:32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44"/>
    <d v="2023-04-18T14:46:41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9"/>
    <d v="2023-04-18T14:46:41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1"/>
    <x v="11"/>
    <x v="38"/>
    <x v="158"/>
    <d v="2023-04-18T14:46:4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126"/>
    <d v="2023-04-18T14:47:14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16"/>
    <d v="2023-04-18T14:47:14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17"/>
    <d v="2023-04-18T14:47:14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153"/>
    <d v="2023-04-18T14:47:1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82"/>
    <d v="2023-04-18T14:47:1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20"/>
    <d v="2023-04-18T14:47:14"/>
    <n v="73"/>
    <m/>
    <n v="73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21"/>
    <d v="2023-04-18T14:47:14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3"/>
    <d v="2023-04-18T14:47:14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6"/>
    <d v="2023-04-18T14:47:14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9"/>
    <d v="2023-04-18T14:47:14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2"/>
    <x v="1"/>
    <x v="121"/>
    <x v="158"/>
    <d v="2023-04-18T14:47:14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3"/>
    <x v="1"/>
    <x v="122"/>
    <x v="126"/>
    <d v="2023-04-18T14:47:5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3"/>
    <x v="1"/>
    <x v="122"/>
    <x v="16"/>
    <d v="2023-04-18T14:47:5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83"/>
    <x v="1"/>
    <x v="122"/>
    <x v="20"/>
    <d v="2023-04-18T14:47:50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3"/>
    <x v="1"/>
    <x v="125"/>
    <x v="85"/>
    <d v="2023-04-18T14:51:1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127"/>
    <d v="2023-04-18T12:43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16"/>
    <d v="2023-04-18T12:43:49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19"/>
    <d v="2023-04-18T12:43:4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82"/>
    <d v="2023-04-18T12:43:4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20"/>
    <d v="2023-04-18T12:43:49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21"/>
    <d v="2023-04-18T12:43:4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83"/>
    <d v="2023-04-18T12:43:4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44"/>
    <d v="2023-04-18T12:43:49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3"/>
    <d v="2023-04-18T12:43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6"/>
    <d v="2023-04-18T12:43:49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84"/>
    <d v="2023-04-18T12:43:4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9"/>
    <d v="2023-04-18T12:43:49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3"/>
    <x v="13"/>
    <x v="97"/>
    <x v="10"/>
    <d v="2023-04-18T12:43:4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31"/>
    <d v="2023-04-18T12:45:5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24"/>
    <d v="2023-04-18T12:45:5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35"/>
    <d v="2023-04-18T12:45:5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92"/>
    <d v="2023-04-18T12:45:5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55"/>
    <d v="2023-04-18T12:45:5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56"/>
    <d v="2023-04-18T12:45:5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58"/>
    <d v="2023-04-18T12:45:5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71"/>
    <d v="2023-04-18T12:45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175"/>
    <d v="2023-04-18T12:45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13"/>
    <d v="2023-04-18T12:45:5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16"/>
    <d v="2023-04-18T12:45:5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0"/>
    <d v="2023-04-20T14:03:23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1"/>
    <d v="2023-04-20T14:03:23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2"/>
    <d v="2023-04-20T14:03:2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4"/>
    <x v="0"/>
    <x v="53"/>
    <x v="86"/>
    <d v="2023-04-19T17:25:33"/>
    <n v="83"/>
    <n v="29"/>
    <n v="46"/>
    <n v="8"/>
    <n v="83"/>
    <n v="22"/>
    <n v="6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187"/>
    <d v="2023-04-19T17:25:5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13"/>
    <d v="2023-04-19T17:25:51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126"/>
    <d v="2023-04-19T17:25:51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16"/>
    <d v="2023-04-19T17:25:51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19"/>
    <d v="2023-04-19T17:25:51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82"/>
    <d v="2023-04-19T17:25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20"/>
    <d v="2023-04-19T17:25:51"/>
    <n v="90"/>
    <m/>
    <n v="90"/>
    <m/>
    <n v="9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21"/>
    <d v="2023-04-19T17:25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3"/>
    <d v="2023-04-19T17:25:5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4"/>
    <d v="2023-04-19T17:25:5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6"/>
    <d v="2023-04-19T17:25:51"/>
    <n v="85"/>
    <n v="0"/>
    <n v="8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9"/>
    <d v="2023-04-19T17:25:51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5"/>
    <x v="0"/>
    <x v="54"/>
    <x v="10"/>
    <d v="2023-04-19T17:25:51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6"/>
    <x v="0"/>
    <x v="55"/>
    <x v="16"/>
    <d v="2023-04-19T17:26:08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6"/>
    <x v="0"/>
    <x v="55"/>
    <x v="19"/>
    <d v="2023-04-19T17:26:08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6"/>
    <x v="0"/>
    <x v="55"/>
    <x v="153"/>
    <d v="2023-04-19T17:26:0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6"/>
    <x v="0"/>
    <x v="55"/>
    <x v="82"/>
    <d v="2023-04-19T17:26:0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6"/>
    <x v="0"/>
    <x v="55"/>
    <x v="20"/>
    <d v="2023-04-19T17:26:08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6"/>
    <x v="0"/>
    <x v="55"/>
    <x v="21"/>
    <d v="2023-04-19T17:26:0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6"/>
    <x v="0"/>
    <x v="55"/>
    <x v="43"/>
    <d v="2023-04-19T17:26:08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153"/>
    <d v="2023-04-18T12:45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82"/>
    <d v="2023-04-18T12:45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20"/>
    <d v="2023-04-18T12:45:51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21"/>
    <d v="2023-04-18T12:45:51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44"/>
    <d v="2023-04-18T12:45:51"/>
    <n v="30"/>
    <m/>
    <n v="30"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182"/>
    <d v="2023-04-18T12:45:5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6"/>
    <d v="2023-04-18T12:45:51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14"/>
    <x v="13"/>
    <x v="159"/>
    <x v="9"/>
    <d v="2023-04-18T12:45:5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126"/>
    <d v="2023-04-18T12:46:1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16"/>
    <d v="2023-04-18T12:46:1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19"/>
    <d v="2023-04-18T12:46:16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150"/>
    <d v="2023-04-18T12:46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20"/>
    <d v="2023-04-18T12:46:16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21"/>
    <d v="2023-04-18T12:46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44"/>
    <d v="2023-04-18T12:46:16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3"/>
    <d v="2023-04-18T12:46:1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5"/>
    <x v="5"/>
    <x v="144"/>
    <x v="6"/>
    <d v="2023-04-18T12:46:1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4"/>
    <x v="9"/>
    <x v="119"/>
    <x v="144"/>
    <d v="2023-04-18T12:57:56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13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16"/>
    <d v="2023-04-18T13:01:44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19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153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150"/>
    <d v="2023-04-18T13:01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82"/>
    <d v="2023-04-18T13:01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3"/>
    <x v="1"/>
    <x v="125"/>
    <x v="9"/>
    <d v="2023-04-18T14:51:15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9"/>
    <d v="2023-04-18T15:18:04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10"/>
    <d v="2023-04-18T15:18:04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129"/>
    <d v="2023-04-18T15:18:04"/>
    <n v="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3"/>
    <x v="13"/>
    <x v="97"/>
    <x v="144"/>
    <d v="2023-04-18T15:18:04"/>
    <n v="3"/>
    <n v="2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31"/>
    <d v="2023-04-18T15:23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24"/>
    <d v="2023-04-18T15:23:2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35"/>
    <d v="2023-04-18T15:23:2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92"/>
    <d v="2023-04-18T15:23:2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55"/>
    <d v="2023-04-18T15:23:2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56"/>
    <d v="2023-04-18T15:23:2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58"/>
    <d v="2023-04-18T15:23:2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95"/>
    <d v="2023-04-18T15:23:2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4"/>
    <x v="13"/>
    <x v="159"/>
    <x v="60"/>
    <d v="2023-04-18T15:23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31"/>
    <d v="2023-04-18T15:29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24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26"/>
    <d v="2023-04-18T15:29:2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197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38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92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56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58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95"/>
    <d v="2023-04-18T15:29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61"/>
    <d v="2023-04-18T15:29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64"/>
    <d v="2023-04-18T15:29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6"/>
    <x v="0"/>
    <x v="55"/>
    <x v="8"/>
    <d v="2023-04-19T17:26:08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6"/>
    <x v="0"/>
    <x v="55"/>
    <x v="9"/>
    <d v="2023-04-19T17:26:08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6"/>
    <x v="0"/>
    <x v="55"/>
    <x v="10"/>
    <d v="2023-04-19T17:26:08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7"/>
    <x v="0"/>
    <x v="56"/>
    <x v="16"/>
    <d v="2023-04-19T17:26:2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7"/>
    <x v="0"/>
    <x v="56"/>
    <x v="19"/>
    <d v="2023-04-19T17:26:2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7"/>
    <x v="0"/>
    <x v="56"/>
    <x v="150"/>
    <d v="2023-04-19T17:26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7"/>
    <x v="0"/>
    <x v="56"/>
    <x v="20"/>
    <d v="2023-04-19T17:26:23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7"/>
    <x v="0"/>
    <x v="56"/>
    <x v="43"/>
    <d v="2023-04-19T17:26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7"/>
    <x v="0"/>
    <x v="56"/>
    <x v="8"/>
    <d v="2023-04-19T17:26:2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7"/>
    <x v="0"/>
    <x v="56"/>
    <x v="9"/>
    <d v="2023-04-19T17:26:2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7"/>
    <x v="0"/>
    <x v="56"/>
    <x v="10"/>
    <d v="2023-04-19T17:26:2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9"/>
    <x v="0"/>
    <x v="57"/>
    <x v="187"/>
    <d v="2023-04-19T17:26:5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9"/>
    <x v="0"/>
    <x v="57"/>
    <x v="13"/>
    <d v="2023-04-19T17:26:55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9"/>
    <x v="0"/>
    <x v="57"/>
    <x v="126"/>
    <d v="2023-04-19T17:26:55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9"/>
    <x v="0"/>
    <x v="57"/>
    <x v="16"/>
    <d v="2023-04-19T17:26:5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9"/>
    <x v="0"/>
    <x v="57"/>
    <x v="20"/>
    <d v="2023-04-19T17:26:5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9"/>
    <x v="0"/>
    <x v="57"/>
    <x v="145"/>
    <d v="2023-04-19T17:26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9"/>
    <x v="0"/>
    <x v="57"/>
    <x v="3"/>
    <d v="2023-04-19T17:26:5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9"/>
    <x v="0"/>
    <x v="57"/>
    <x v="4"/>
    <d v="2023-04-19T17:26:5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9"/>
    <x v="0"/>
    <x v="57"/>
    <x v="6"/>
    <d v="2023-04-19T17:26:55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19"/>
    <x v="0"/>
    <x v="57"/>
    <x v="9"/>
    <d v="2023-04-19T17:26:5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2"/>
    <x v="0"/>
    <x v="58"/>
    <x v="16"/>
    <d v="2023-04-19T17:27:1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2"/>
    <x v="0"/>
    <x v="58"/>
    <x v="82"/>
    <d v="2023-04-19T17:27:1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2"/>
    <x v="0"/>
    <x v="58"/>
    <x v="20"/>
    <d v="2023-04-19T17:27:1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20"/>
    <d v="2023-04-18T13:01:44"/>
    <n v="15"/>
    <m/>
    <n v="1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43"/>
    <d v="2023-04-18T13:01:44"/>
    <n v="14"/>
    <m/>
    <n v="1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6"/>
    <d v="2023-04-18T13:01:4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8"/>
    <d v="2023-04-18T13:01:44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9"/>
    <d v="2023-04-18T13:01:4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65"/>
    <d v="2023-04-18T15:07:59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42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32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68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02"/>
    <d v="2023-04-18T15:07:59"/>
    <n v="0"/>
    <m/>
    <m/>
    <n v="1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70"/>
    <d v="2023-04-18T15:07:59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273"/>
    <d v="2023-04-18T15:07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72"/>
    <d v="2023-04-18T15:07:5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73"/>
    <d v="2023-04-18T15:07:5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238"/>
    <d v="2023-04-18T15:07:5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75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06"/>
    <d v="2023-04-18T15:07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293"/>
    <d v="2023-04-18T15:07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77"/>
    <d v="2023-04-18T15:07:59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3"/>
    <d v="2023-04-18T15:07:59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79"/>
    <d v="2023-04-18T15:07:5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241"/>
    <d v="2023-04-18T15:07:59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80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6"/>
    <d v="2023-04-18T15:07:59"/>
    <n v="148"/>
    <m/>
    <n v="148"/>
    <m/>
    <n v="1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9"/>
    <d v="2023-04-18T15:07:59"/>
    <n v="39"/>
    <m/>
    <n v="39"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73"/>
    <d v="2023-04-18T15:29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31"/>
    <d v="2023-04-19T15:03:37"/>
    <n v="0"/>
    <m/>
    <m/>
    <n v="5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92"/>
    <d v="2023-04-19T15:03:37"/>
    <n v="0"/>
    <m/>
    <m/>
    <n v="4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191"/>
    <d v="2023-04-19T15:03:3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55"/>
    <d v="2023-04-19T15:03:37"/>
    <n v="0"/>
    <m/>
    <m/>
    <n v="3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56"/>
    <d v="2023-04-19T15:03:3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37"/>
    <d v="2023-04-19T15:03:3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94"/>
    <d v="2023-04-19T15:03:37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58"/>
    <d v="2023-04-19T15:03:37"/>
    <n v="0"/>
    <m/>
    <m/>
    <n v="5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59"/>
    <d v="2023-04-19T15:03:37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95"/>
    <d v="2023-04-19T15:03:37"/>
    <n v="0"/>
    <m/>
    <m/>
    <n v="3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3"/>
    <x v="2"/>
    <x v="145"/>
    <x v="28"/>
    <d v="2023-04-19T15:03:3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82"/>
    <d v="2023-04-18T13:21:4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20"/>
    <d v="2023-04-18T13:21:4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21"/>
    <d v="2023-04-18T13:21:4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3"/>
    <d v="2023-04-18T13:21:4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84"/>
    <d v="2023-04-18T13:21:4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85"/>
    <d v="2023-04-18T13:21:4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9"/>
    <d v="2023-04-18T13:21:4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8"/>
    <x v="1"/>
    <x v="126"/>
    <x v="158"/>
    <d v="2023-04-18T13:21:4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95"/>
    <d v="2023-04-18T13:46:4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60"/>
    <d v="2023-04-18T13:46:4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61"/>
    <d v="2023-04-18T13:46:4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62"/>
    <d v="2023-04-18T13:46:4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63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102"/>
    <d v="2023-04-18T13:46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126"/>
    <d v="2023-04-18T13:46:4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16"/>
    <d v="2023-04-18T13:46:4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82"/>
    <d v="2023-04-18T13:46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20"/>
    <d v="2023-04-18T13:46:43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43"/>
    <d v="2023-04-18T13:46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538"/>
    <x v="10"/>
    <x v="47"/>
    <x v="3"/>
    <d v="2023-04-18T13:46:4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153"/>
    <d v="2023-04-18T13:22:31"/>
    <n v="2"/>
    <m/>
    <n v="2"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82"/>
    <d v="2023-04-18T13:22:31"/>
    <n v="5"/>
    <m/>
    <n v="5"/>
    <m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20"/>
    <d v="2023-04-18T13:22:31"/>
    <n v="46"/>
    <m/>
    <n v="46"/>
    <m/>
    <n v="4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64"/>
    <d v="2023-05-15T16:38:28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42"/>
    <d v="2023-05-15T16:38:28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32"/>
    <d v="2023-05-15T16:38:2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02"/>
    <d v="2023-05-15T16:38:28"/>
    <n v="0"/>
    <m/>
    <m/>
    <n v="1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71"/>
    <d v="2023-05-15T16:38:28"/>
    <n v="0"/>
    <m/>
    <m/>
    <n v="2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03"/>
    <d v="2023-05-15T16:38:28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04"/>
    <d v="2023-05-15T16:38:2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35"/>
    <d v="2023-05-15T16:38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72"/>
    <d v="2023-05-15T16:38:28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130"/>
    <d v="2023-04-18T13:22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31"/>
    <d v="2023-04-18T13:22:3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152"/>
    <d v="2023-04-18T13:22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24"/>
    <d v="2023-04-18T13:22:31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32"/>
    <d v="2023-04-18T13:22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49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82"/>
    <d v="2023-04-18T15:07:5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20"/>
    <d v="2023-04-18T15:07:59"/>
    <n v="134"/>
    <m/>
    <n v="134"/>
    <m/>
    <n v="1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21"/>
    <d v="2023-04-18T15:07:59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83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10"/>
    <d v="2023-04-18T13:01:4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59"/>
    <x v="8"/>
    <x v="135"/>
    <x v="12"/>
    <d v="2023-04-18T13:01:44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13"/>
    <d v="2023-04-18T13:02:2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16"/>
    <d v="2023-04-18T13:02:28"/>
    <n v="21"/>
    <m/>
    <n v="2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0"/>
    <x v="8"/>
    <x v="136"/>
    <x v="153"/>
    <d v="2023-04-18T13:02:28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21"/>
    <d v="2023-04-18T12:47:1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44"/>
    <d v="2023-04-18T12:47:12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0"/>
    <d v="2023-04-18T12:47:1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3"/>
    <d v="2023-04-18T12:47:1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6"/>
    <d v="2023-04-18T12:47:12"/>
    <n v="52"/>
    <n v="0"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28"/>
    <x v="5"/>
    <x v="14"/>
    <x v="9"/>
    <d v="2023-04-18T12:47:12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0"/>
    <x v="5"/>
    <x v="15"/>
    <x v="126"/>
    <d v="2023-04-18T12:47:3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0"/>
    <x v="5"/>
    <x v="15"/>
    <x v="15"/>
    <d v="2023-04-18T12:47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0"/>
    <x v="5"/>
    <x v="15"/>
    <x v="16"/>
    <d v="2023-04-18T12:47:36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0"/>
    <x v="5"/>
    <x v="15"/>
    <x v="20"/>
    <d v="2023-04-18T12:47:36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0"/>
    <x v="5"/>
    <x v="15"/>
    <x v="21"/>
    <d v="2023-04-18T12:47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0"/>
    <x v="5"/>
    <x v="15"/>
    <x v="44"/>
    <d v="2023-04-18T12:47:36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0"/>
    <x v="5"/>
    <x v="15"/>
    <x v="3"/>
    <d v="2023-04-18T12:47:36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0"/>
    <x v="5"/>
    <x v="15"/>
    <x v="6"/>
    <d v="2023-04-18T12:47:3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2"/>
    <x v="0"/>
    <x v="58"/>
    <x v="43"/>
    <d v="2023-04-19T17:27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2"/>
    <x v="0"/>
    <x v="58"/>
    <x v="8"/>
    <d v="2023-04-19T17:27:1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2"/>
    <x v="0"/>
    <x v="58"/>
    <x v="9"/>
    <d v="2023-04-19T17:27:1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3"/>
    <d v="2023-04-20T14:03:23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5"/>
    <d v="2023-04-20T14:03:2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6"/>
    <d v="2023-04-20T14:03:23"/>
    <n v="436"/>
    <n v="0"/>
    <n v="4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7"/>
    <d v="2023-04-20T14:03:2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8"/>
    <d v="2023-04-20T14:03:2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9"/>
    <d v="2023-04-20T14:03:23"/>
    <n v="301"/>
    <n v="0"/>
    <n v="3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10"/>
    <d v="2023-04-20T14:03:23"/>
    <n v="121"/>
    <n v="0"/>
    <n v="1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11"/>
    <d v="2023-04-20T14:03:23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12"/>
    <d v="2023-04-20T14:03:23"/>
    <n v="52"/>
    <n v="6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17"/>
    <x v="0"/>
    <x v="1"/>
    <x v="129"/>
    <d v="2023-04-20T14:03:23"/>
    <n v="2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29"/>
    <d v="2023-04-20T14:04:41"/>
    <n v="77"/>
    <m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30"/>
    <d v="2023-04-20T14:04:41"/>
    <n v="133"/>
    <m/>
    <n v="1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30"/>
    <d v="2023-04-20T14:04:41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31"/>
    <d v="2023-04-20T14:04:41"/>
    <n v="1471"/>
    <m/>
    <n v="14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24"/>
    <d v="2023-04-20T14:04:41"/>
    <n v="2337"/>
    <m/>
    <n v="23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32"/>
    <d v="2023-04-20T14:04:41"/>
    <n v="101"/>
    <m/>
    <n v="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73"/>
    <d v="2023-05-15T16:38:28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38"/>
    <d v="2023-05-15T16:38:28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75"/>
    <d v="2023-05-15T16:38:2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06"/>
    <d v="2023-05-15T16:38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07"/>
    <d v="2023-05-15T16:38:28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08"/>
    <d v="2023-05-15T16:38:2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3"/>
    <d v="2023-05-15T16:38:28"/>
    <n v="224"/>
    <m/>
    <n v="224"/>
    <n v="0"/>
    <n v="224"/>
    <n v="22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26"/>
    <d v="2023-05-15T16:38:28"/>
    <n v="252"/>
    <m/>
    <n v="252"/>
    <n v="0"/>
    <n v="2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34"/>
    <d v="2023-05-15T16:38:28"/>
    <n v="12"/>
    <m/>
    <n v="12"/>
    <n v="0"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35"/>
    <d v="2023-05-15T16:38:28"/>
    <n v="33"/>
    <m/>
    <n v="33"/>
    <n v="0"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47"/>
    <d v="2023-05-15T16:38:28"/>
    <n v="5"/>
    <m/>
    <n v="5"/>
    <n v="0"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5"/>
    <d v="2023-05-15T16:38:28"/>
    <n v="1"/>
    <m/>
    <n v="1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40"/>
    <d v="2023-05-15T16:38:28"/>
    <n v="3"/>
    <m/>
    <n v="3"/>
    <n v="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8"/>
    <d v="2023-05-15T15:26:48"/>
    <n v="200"/>
    <n v="0"/>
    <n v="2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9"/>
    <d v="2023-05-15T15:26:48"/>
    <n v="238"/>
    <n v="0"/>
    <n v="2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0"/>
    <d v="2023-05-15T15:26:48"/>
    <n v="109"/>
    <n v="0"/>
    <n v="1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2"/>
    <d v="2023-05-15T15:26:48"/>
    <n v="35"/>
    <n v="1"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44"/>
    <d v="2023-05-15T15:26:48"/>
    <n v="75"/>
    <n v="28"/>
    <n v="44"/>
    <n v="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30"/>
    <d v="2023-05-15T15:31:08"/>
    <n v="0"/>
    <m/>
    <m/>
    <n v="2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30"/>
    <d v="2023-05-15T15:31:08"/>
    <n v="0"/>
    <m/>
    <m/>
    <n v="2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31"/>
    <d v="2023-05-15T15:31:08"/>
    <n v="0"/>
    <m/>
    <m/>
    <n v="2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24"/>
    <d v="2023-05-15T15:31:08"/>
    <n v="0"/>
    <m/>
    <m/>
    <n v="2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32"/>
    <d v="2023-05-15T15:31:0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0"/>
    <x v="8"/>
    <x v="136"/>
    <x v="12"/>
    <d v="2023-04-18T15:34:43"/>
    <n v="5"/>
    <n v="3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266"/>
    <d v="2023-04-20T14:04:4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88"/>
    <d v="2023-04-20T14:04:41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89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26"/>
    <d v="2023-04-20T14:04:41"/>
    <n v="1846"/>
    <m/>
    <n v="18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34"/>
    <d v="2023-04-20T14:04:41"/>
    <n v="1850"/>
    <m/>
    <n v="18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89"/>
    <d v="2023-04-20T14:04:4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26"/>
    <d v="2023-04-18T13:22:3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140"/>
    <d v="2023-04-18T15:29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232"/>
    <d v="2023-04-18T15:29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16"/>
    <d v="2023-04-18T15:29:2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20"/>
    <d v="2023-04-18T15:29:29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44"/>
    <x v="7"/>
    <x v="108"/>
    <x v="43"/>
    <d v="2023-04-18T15:29:2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4"/>
    <x v="9"/>
    <x v="119"/>
    <x v="8"/>
    <d v="2023-04-18T15:33:1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4"/>
    <x v="9"/>
    <x v="119"/>
    <x v="9"/>
    <d v="2023-04-18T15:33:1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4"/>
    <x v="9"/>
    <x v="119"/>
    <x v="12"/>
    <d v="2023-04-18T15:33:1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6"/>
    <x v="9"/>
    <x v="120"/>
    <x v="13"/>
    <d v="2023-04-18T15:33:31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6"/>
    <x v="9"/>
    <x v="120"/>
    <x v="127"/>
    <d v="2023-04-18T15:33:31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6"/>
    <x v="9"/>
    <x v="120"/>
    <x v="16"/>
    <d v="2023-04-18T15:33:31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6"/>
    <x v="9"/>
    <x v="120"/>
    <x v="149"/>
    <d v="2023-04-18T15:33:3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6"/>
    <x v="9"/>
    <x v="120"/>
    <x v="43"/>
    <d v="2023-04-18T15:33:3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6"/>
    <x v="9"/>
    <x v="120"/>
    <x v="3"/>
    <d v="2023-04-18T15:33:31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6"/>
    <x v="9"/>
    <x v="120"/>
    <x v="6"/>
    <d v="2023-04-18T15:33:3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6"/>
    <x v="9"/>
    <x v="120"/>
    <x v="84"/>
    <d v="2023-04-18T15:33:31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6"/>
    <x v="9"/>
    <x v="120"/>
    <x v="8"/>
    <d v="2023-04-18T15:33:3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6"/>
    <x v="9"/>
    <x v="120"/>
    <x v="9"/>
    <d v="2023-04-18T15:33:31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1"/>
    <x v="8"/>
    <x v="137"/>
    <x v="31"/>
    <d v="2023-04-18T15:35:0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1"/>
    <x v="8"/>
    <x v="137"/>
    <x v="92"/>
    <d v="2023-04-18T15:35:0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1"/>
    <x v="8"/>
    <x v="137"/>
    <x v="13"/>
    <d v="2023-04-18T15:35:03"/>
    <n v="10"/>
    <m/>
    <n v="1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1"/>
    <x v="8"/>
    <x v="137"/>
    <x v="16"/>
    <d v="2023-04-18T15:35:03"/>
    <n v="6"/>
    <m/>
    <n v="6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1"/>
    <x v="8"/>
    <x v="137"/>
    <x v="20"/>
    <d v="2023-04-18T15:35:03"/>
    <n v="10"/>
    <m/>
    <n v="1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1"/>
    <x v="8"/>
    <x v="137"/>
    <x v="44"/>
    <d v="2023-04-18T15:35:03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1"/>
    <x v="8"/>
    <x v="137"/>
    <x v="6"/>
    <d v="2023-04-18T15:35:0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1"/>
    <x v="8"/>
    <x v="137"/>
    <x v="9"/>
    <d v="2023-04-18T15:35:0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1"/>
    <x v="8"/>
    <x v="137"/>
    <x v="12"/>
    <d v="2023-04-18T15:35:03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2"/>
    <x v="8"/>
    <x v="138"/>
    <x v="13"/>
    <d v="2023-04-18T15:35:22"/>
    <n v="10"/>
    <m/>
    <n v="1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2"/>
    <x v="8"/>
    <x v="138"/>
    <x v="16"/>
    <d v="2023-04-18T15:35:22"/>
    <n v="8"/>
    <m/>
    <n v="8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2"/>
    <x v="8"/>
    <x v="138"/>
    <x v="19"/>
    <d v="2023-04-18T15:35:22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2"/>
    <x v="8"/>
    <x v="138"/>
    <x v="82"/>
    <d v="2023-04-18T15:35:22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2"/>
    <x v="8"/>
    <x v="138"/>
    <x v="20"/>
    <d v="2023-04-18T15:35:22"/>
    <n v="18"/>
    <m/>
    <n v="18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2"/>
    <x v="8"/>
    <x v="138"/>
    <x v="6"/>
    <d v="2023-04-18T15:35:2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2"/>
    <x v="8"/>
    <x v="138"/>
    <x v="9"/>
    <d v="2023-04-18T15:35:2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2"/>
    <x v="8"/>
    <x v="138"/>
    <x v="10"/>
    <d v="2023-04-18T15:35:2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2"/>
    <x v="8"/>
    <x v="138"/>
    <x v="11"/>
    <d v="2023-04-18T15:35:22"/>
    <n v="5"/>
    <m/>
    <m/>
    <m/>
    <m/>
    <n v="2"/>
    <n v="3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2"/>
    <x v="8"/>
    <x v="138"/>
    <x v="12"/>
    <d v="2023-04-18T15:35:22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13"/>
    <d v="2023-04-18T15:35:3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16"/>
    <d v="2023-04-18T15:35:39"/>
    <n v="22"/>
    <m/>
    <n v="2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19"/>
    <d v="2023-04-18T15:35:39"/>
    <n v="4"/>
    <m/>
    <n v="4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43"/>
    <d v="2023-04-18T15:35:39"/>
    <n v="17"/>
    <m/>
    <n v="17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145"/>
    <d v="2023-04-18T15:35:39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7"/>
    <x v="9"/>
    <x v="22"/>
    <x v="13"/>
    <d v="2023-04-18T15:33:5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7"/>
    <x v="9"/>
    <x v="22"/>
    <x v="16"/>
    <d v="2023-04-18T15:33:50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7"/>
    <x v="9"/>
    <x v="22"/>
    <x v="230"/>
    <d v="2023-04-18T15:33:5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7"/>
    <x v="9"/>
    <x v="22"/>
    <x v="82"/>
    <d v="2023-04-18T15:33:5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16"/>
    <d v="2023-04-18T15:36:56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19"/>
    <d v="2023-04-18T15:36:5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8"/>
    <x v="5"/>
    <x v="14"/>
    <x v="44"/>
    <d v="2023-04-18T15:24:45"/>
    <n v="50"/>
    <m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8"/>
    <x v="5"/>
    <x v="14"/>
    <x v="3"/>
    <d v="2023-04-18T15:24:4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8"/>
    <x v="5"/>
    <x v="14"/>
    <x v="6"/>
    <d v="2023-04-18T15:24:45"/>
    <n v="81"/>
    <n v="0"/>
    <n v="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28"/>
    <x v="5"/>
    <x v="14"/>
    <x v="9"/>
    <d v="2023-04-18T15:24:4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0"/>
    <x v="5"/>
    <x v="15"/>
    <x v="78"/>
    <d v="2023-04-18T15:25:15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0"/>
    <x v="5"/>
    <x v="15"/>
    <x v="16"/>
    <d v="2023-04-18T15:25:1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0"/>
    <x v="5"/>
    <x v="15"/>
    <x v="82"/>
    <d v="2023-04-18T15:25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0"/>
    <x v="5"/>
    <x v="15"/>
    <x v="20"/>
    <d v="2023-04-18T15:25:1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0"/>
    <x v="5"/>
    <x v="15"/>
    <x v="21"/>
    <d v="2023-04-18T15:25:1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20"/>
    <d v="2023-05-15T16:36:34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44"/>
    <d v="2023-05-15T16:36:3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0"/>
    <d v="2023-05-15T16:36:34"/>
    <n v="75"/>
    <m/>
    <n v="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2"/>
    <d v="2023-05-15T16:36:3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10"/>
    <d v="2023-05-15T16:36:34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11"/>
    <d v="2023-05-15T16:36:34"/>
    <n v="96"/>
    <m/>
    <m/>
    <m/>
    <m/>
    <n v="75"/>
    <n v="2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02"/>
    <x v="4"/>
    <x v="93"/>
    <x v="12"/>
    <d v="2023-05-15T16:36:34"/>
    <n v="12"/>
    <n v="1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9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30"/>
    <d v="2023-05-15T16:36:50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31"/>
    <d v="2023-05-15T16:36:50"/>
    <n v="0"/>
    <m/>
    <m/>
    <n v="1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52"/>
    <d v="2023-05-15T16:36:50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4"/>
    <d v="2023-05-15T16:36:50"/>
    <n v="0"/>
    <m/>
    <m/>
    <n v="3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32"/>
    <d v="2023-05-15T16:36:5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66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88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0"/>
    <x v="5"/>
    <x v="15"/>
    <x v="7"/>
    <d v="2023-04-18T12:47:3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0"/>
    <x v="5"/>
    <x v="15"/>
    <x v="9"/>
    <d v="2023-04-18T12:47:36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1"/>
    <x v="5"/>
    <x v="16"/>
    <x v="13"/>
    <d v="2023-04-18T12:48:04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61"/>
    <d v="2023-04-18T12:39:32"/>
    <n v="0"/>
    <m/>
    <m/>
    <n v="3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19"/>
    <x v="4"/>
    <x v="79"/>
    <x v="62"/>
    <d v="2023-04-18T12:39:32"/>
    <n v="0"/>
    <m/>
    <m/>
    <n v="1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23"/>
    <d v="2023-04-18T15:07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44"/>
    <d v="2023-04-18T15:07:59"/>
    <n v="321"/>
    <m/>
    <n v="3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0"/>
    <d v="2023-04-18T15:07:59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5"/>
    <d v="2023-04-18T15:07:5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6"/>
    <d v="2023-04-18T15:07:59"/>
    <n v="50"/>
    <n v="0"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84"/>
    <d v="2023-04-18T15:07:5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85"/>
    <d v="2023-04-18T15:07:5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9"/>
    <d v="2023-04-18T15:07:59"/>
    <n v="148"/>
    <n v="0"/>
    <n v="1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0"/>
    <d v="2023-04-18T15:07:59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28"/>
    <d v="2023-04-18T15:07:59"/>
    <n v="158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2"/>
    <d v="2023-04-18T15:07:59"/>
    <n v="18"/>
    <n v="9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144"/>
    <d v="2023-04-18T15:07:59"/>
    <n v="2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6"/>
    <x v="3"/>
    <x v="6"/>
    <x v="86"/>
    <d v="2023-04-18T15:07:59"/>
    <n v="125"/>
    <n v="42"/>
    <n v="73"/>
    <n v="10"/>
    <n v="125"/>
    <n v="31"/>
    <n v="94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6"/>
    <d v="2023-04-18T15:35:3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8"/>
    <d v="2023-04-18T15:35:39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9"/>
    <d v="2023-04-18T15:35:39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10"/>
    <d v="2023-04-18T15:35:3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11"/>
    <d v="2023-04-18T15:35:39"/>
    <n v="7"/>
    <m/>
    <m/>
    <m/>
    <m/>
    <n v="6"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3"/>
    <x v="8"/>
    <x v="139"/>
    <x v="12"/>
    <d v="2023-04-18T15:35:39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31"/>
    <d v="2023-04-18T15:36:0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34"/>
    <d v="2023-04-18T15:36:0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92"/>
    <d v="2023-04-18T15:36:0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16"/>
    <d v="2023-04-18T15:36:01"/>
    <n v="20"/>
    <m/>
    <n v="2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20"/>
    <d v="2023-04-18T15:36:01"/>
    <n v="177"/>
    <m/>
    <n v="177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21"/>
    <d v="2023-04-18T15:36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83"/>
    <d v="2023-04-18T15:36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44"/>
    <d v="2023-04-18T15:36:01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3"/>
    <d v="2023-04-18T15:36:01"/>
    <n v="15"/>
    <m/>
    <n v="1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9"/>
    <d v="2023-04-18T15:36:01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11"/>
    <d v="2023-04-18T15:36:01"/>
    <n v="11"/>
    <m/>
    <m/>
    <m/>
    <m/>
    <n v="5"/>
    <n v="6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4"/>
    <x v="8"/>
    <x v="140"/>
    <x v="12"/>
    <d v="2023-04-18T15:36:01"/>
    <n v="7"/>
    <n v="1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5"/>
    <x v="8"/>
    <x v="141"/>
    <x v="31"/>
    <d v="2023-04-18T15:36:2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5"/>
    <x v="8"/>
    <x v="141"/>
    <x v="34"/>
    <d v="2023-04-18T15:36:2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5"/>
    <x v="8"/>
    <x v="141"/>
    <x v="92"/>
    <d v="2023-04-18T15:36:2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5"/>
    <x v="8"/>
    <x v="141"/>
    <x v="13"/>
    <d v="2023-04-18T15:36:2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5"/>
    <x v="8"/>
    <x v="141"/>
    <x v="19"/>
    <d v="2023-04-18T15:36:22"/>
    <n v="10"/>
    <m/>
    <n v="1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5"/>
    <x v="8"/>
    <x v="141"/>
    <x v="20"/>
    <d v="2023-04-18T15:36:22"/>
    <n v="10"/>
    <m/>
    <n v="10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29"/>
    <d v="2023-04-18T15:08:32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31"/>
    <d v="2023-04-18T15:08:32"/>
    <n v="547"/>
    <m/>
    <n v="5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24"/>
    <d v="2023-04-18T15:08:32"/>
    <n v="1079"/>
    <m/>
    <n v="10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32"/>
    <d v="2023-04-18T15:08:32"/>
    <n v="158"/>
    <m/>
    <n v="1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87"/>
    <d v="2023-04-18T15:08:3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26"/>
    <d v="2023-04-18T15:08:32"/>
    <n v="649"/>
    <m/>
    <n v="6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46"/>
    <d v="2023-04-18T14:52:3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6"/>
    <d v="2023-04-18T14:52:30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7"/>
    <d v="2023-04-18T14:52:3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9"/>
    <d v="2023-04-18T14:52:30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99"/>
    <x v="4"/>
    <x v="83"/>
    <x v="147"/>
    <d v="2023-04-18T14:52:3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0"/>
    <x v="6"/>
    <x v="42"/>
    <x v="12"/>
    <d v="2023-04-18T14:52:47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13"/>
    <d v="2023-04-18T14:53:04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127"/>
    <d v="2023-04-18T14:53:0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1"/>
    <x v="9"/>
    <x v="43"/>
    <x v="16"/>
    <d v="2023-04-18T14:53:04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82"/>
    <d v="2023-04-18T15:36:5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20"/>
    <d v="2023-04-18T15:36:56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43"/>
    <d v="2023-04-18T15:36:5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44"/>
    <d v="2023-04-18T15:36:56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0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3"/>
    <d v="2023-04-18T15:36:5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6"/>
    <d v="2023-04-18T15:36:5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8"/>
    <d v="2023-04-18T15:36:56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9"/>
    <d v="2023-04-18T15:36:56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5"/>
    <x v="8"/>
    <x v="141"/>
    <x v="44"/>
    <d v="2023-04-18T15:36:22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5"/>
    <x v="8"/>
    <x v="141"/>
    <x v="3"/>
    <d v="2023-04-18T15:36:22"/>
    <n v="11"/>
    <m/>
    <n v="1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5"/>
    <x v="8"/>
    <x v="141"/>
    <x v="6"/>
    <d v="2023-04-18T15:36:2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5"/>
    <x v="8"/>
    <x v="141"/>
    <x v="10"/>
    <d v="2023-04-18T15:36:2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6"/>
    <x v="8"/>
    <x v="142"/>
    <x v="16"/>
    <d v="2023-04-18T15:36:39"/>
    <n v="5"/>
    <m/>
    <n v="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6"/>
    <x v="8"/>
    <x v="142"/>
    <x v="149"/>
    <d v="2023-04-18T15:36:39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6"/>
    <x v="8"/>
    <x v="142"/>
    <x v="20"/>
    <d v="2023-04-18T15:36:39"/>
    <n v="17"/>
    <m/>
    <n v="17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6"/>
    <x v="8"/>
    <x v="142"/>
    <x v="21"/>
    <d v="2023-04-18T15:36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6"/>
    <x v="8"/>
    <x v="142"/>
    <x v="43"/>
    <d v="2023-04-18T15:36:39"/>
    <n v="8"/>
    <m/>
    <n v="8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6"/>
    <x v="8"/>
    <x v="142"/>
    <x v="145"/>
    <d v="2023-04-18T15:36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6"/>
    <x v="8"/>
    <x v="142"/>
    <x v="8"/>
    <d v="2023-04-18T15:36:3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6"/>
    <x v="8"/>
    <x v="142"/>
    <x v="9"/>
    <d v="2023-04-18T15:36:39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29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130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31"/>
    <d v="2023-04-18T15:36:56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152"/>
    <d v="2023-04-18T15:36:5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24"/>
    <d v="2023-04-18T15:36:56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34"/>
    <d v="2023-04-18T15:36:56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35"/>
    <d v="2023-04-18T15:36:56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50"/>
    <d v="2023-04-18T15:36:56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51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6"/>
    <d v="2023-04-19T16:56:16"/>
    <n v="414"/>
    <m/>
    <n v="414"/>
    <m/>
    <n v="4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7"/>
    <d v="2023-04-19T16:56:1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8"/>
    <d v="2023-04-19T16:56:16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26"/>
    <d v="2023-04-18T15:10:16"/>
    <n v="0"/>
    <m/>
    <m/>
    <n v="7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34"/>
    <d v="2023-04-18T15:10:16"/>
    <n v="0"/>
    <m/>
    <m/>
    <n v="1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35"/>
    <d v="2023-04-18T15:10:16"/>
    <n v="0"/>
    <m/>
    <m/>
    <n v="6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91"/>
    <d v="2023-04-18T15:10:1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3"/>
    <x v="4"/>
    <x v="78"/>
    <x v="37"/>
    <d v="2023-04-18T15:10:16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127"/>
    <d v="2023-04-18T15:46:5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16"/>
    <d v="2023-04-18T15:46:53"/>
    <n v="84"/>
    <m/>
    <n v="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150"/>
    <d v="2023-04-18T15:46:5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149"/>
    <d v="2023-04-18T15:46:5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21"/>
    <d v="2023-04-18T15:46:53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23"/>
    <d v="2023-04-18T15:46:53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43"/>
    <d v="2023-04-18T15:46:53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3"/>
    <d v="2023-04-18T15:46:53"/>
    <n v="131"/>
    <m/>
    <n v="1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6"/>
    <d v="2023-04-18T15:46:53"/>
    <n v="54"/>
    <n v="0"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84"/>
    <d v="2023-04-18T15:46:5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85"/>
    <d v="2023-04-18T15:46:5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8"/>
    <d v="2023-04-18T15:46:53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1"/>
    <x v="9"/>
    <x v="40"/>
    <x v="9"/>
    <d v="2023-04-18T15:46:53"/>
    <n v="84"/>
    <n v="0"/>
    <n v="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78"/>
    <d v="2023-05-15T15:52:27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79"/>
    <d v="2023-05-15T15:52:2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178"/>
    <d v="2023-05-15T15:52:2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0"/>
    <x v="12"/>
    <x v="74"/>
    <x v="80"/>
    <d v="2023-05-15T15:52:2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18"/>
    <d v="2023-05-15T15:31:2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19"/>
    <d v="2023-05-15T15:31:2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22"/>
    <d v="2023-05-15T15:31:2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10"/>
    <d v="2023-04-18T15:36:5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12"/>
    <d v="2023-04-18T15:36:56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29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130"/>
    <d v="2023-04-18T15:37:4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31"/>
    <d v="2023-04-18T15:37:4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0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35"/>
    <d v="2023-04-20T14:04:41"/>
    <n v="2536"/>
    <m/>
    <n v="25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90"/>
    <d v="2023-04-20T14:04:4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91"/>
    <d v="2023-04-20T14:04:41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9"/>
    <d v="2023-05-15T17:04:23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20"/>
    <d v="2023-05-15T17:04:23"/>
    <n v="497"/>
    <m/>
    <n v="497"/>
    <m/>
    <n v="4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23"/>
    <d v="2023-05-15T17:04:23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43"/>
    <d v="2023-05-15T17:04:23"/>
    <n v="126"/>
    <m/>
    <n v="126"/>
    <m/>
    <n v="1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9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"/>
    <d v="2023-05-15T17:04:23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2"/>
    <d v="2023-05-15T17:04:23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18"/>
    <d v="2023-05-15T17:04:23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19"/>
    <d v="2023-05-15T17:04:23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20"/>
    <d v="2023-05-15T17:04:23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21"/>
    <d v="2023-05-15T17:04:23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22"/>
    <d v="2023-05-15T17:04:2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30"/>
    <d v="2023-04-19T17:29:18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30"/>
    <d v="2023-04-19T17:29:18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31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4"/>
    <d v="2023-04-19T17:29:18"/>
    <n v="57"/>
    <m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46"/>
    <d v="2023-04-19T16:56:1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9"/>
    <d v="2023-04-19T16:56:16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0"/>
    <d v="2023-04-19T16:56:16"/>
    <n v="1366"/>
    <m/>
    <n v="1366"/>
    <m/>
    <n v="13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3"/>
    <d v="2023-04-19T16:56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43"/>
    <d v="2023-04-19T16:56:16"/>
    <n v="185"/>
    <m/>
    <n v="185"/>
    <m/>
    <n v="1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44"/>
    <d v="2023-04-19T16:56:16"/>
    <n v="1371"/>
    <m/>
    <n v="13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0"/>
    <d v="2023-04-19T16:56:16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45"/>
    <d v="2023-04-19T16:56:16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"/>
    <d v="2023-04-19T16:56:16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2"/>
    <d v="2023-04-19T16:56:1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3"/>
    <d v="2023-04-19T16:56:16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11"/>
    <d v="2023-04-19T16:56:16"/>
    <n v="33"/>
    <n v="33"/>
    <m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16"/>
    <d v="2023-04-19T16:56:16"/>
    <n v="108"/>
    <n v="10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18"/>
    <d v="2023-04-19T16:56:16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00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63"/>
    <d v="2023-04-19T17:01:09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64"/>
    <d v="2023-04-19T17:01:0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65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41"/>
    <d v="2023-04-19T17:01:0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66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69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02"/>
    <d v="2023-04-19T17:01:0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70"/>
    <d v="2023-04-19T17:01:0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72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73"/>
    <d v="2023-04-19T17:01:0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6"/>
    <d v="2023-05-15T15:31:29"/>
    <n v="237"/>
    <n v="0"/>
    <n v="2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84"/>
    <d v="2023-05-15T15:31:29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85"/>
    <d v="2023-05-15T15:31:29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8"/>
    <d v="2023-05-15T15:31:29"/>
    <n v="77"/>
    <n v="0"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29"/>
    <d v="2023-05-15T15:31:08"/>
    <n v="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44"/>
    <d v="2023-05-15T15:31:08"/>
    <n v="15"/>
    <n v="1"/>
    <n v="14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9"/>
    <d v="2023-05-15T15:31:2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30"/>
    <d v="2023-05-15T15:31:29"/>
    <n v="0"/>
    <m/>
    <m/>
    <n v="1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30"/>
    <d v="2023-05-15T15:31:29"/>
    <n v="0"/>
    <m/>
    <m/>
    <n v="1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31"/>
    <d v="2023-05-15T15:31:29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4"/>
    <d v="2023-05-15T15:31:29"/>
    <n v="0"/>
    <m/>
    <m/>
    <n v="1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32"/>
    <d v="2023-05-15T15:31:2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9"/>
    <d v="2023-05-15T15:31:29"/>
    <n v="258"/>
    <n v="0"/>
    <n v="2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0"/>
    <d v="2023-05-15T15:31:29"/>
    <n v="284"/>
    <n v="0"/>
    <n v="2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30"/>
    <d v="2023-04-19T16:43:10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31"/>
    <d v="2023-04-19T16:43:10"/>
    <n v="0"/>
    <m/>
    <m/>
    <n v="1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4"/>
    <d v="2023-04-19T16:43:10"/>
    <n v="0"/>
    <m/>
    <m/>
    <n v="4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32"/>
    <d v="2023-04-19T16:43:1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7"/>
    <d v="2023-05-15T16:35:2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9"/>
    <d v="2023-05-15T16:35:2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29"/>
    <d v="2023-05-15T16:35:5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30"/>
    <d v="2023-05-15T16:35:53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31"/>
    <d v="2023-05-15T16:35:53"/>
    <n v="0"/>
    <m/>
    <m/>
    <n v="2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24"/>
    <d v="2023-05-15T16:35:53"/>
    <n v="0"/>
    <m/>
    <m/>
    <n v="3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32"/>
    <d v="2023-05-15T16:35:5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26"/>
    <d v="2023-05-15T16:35:53"/>
    <n v="0"/>
    <m/>
    <m/>
    <n v="2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34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35"/>
    <d v="2023-05-15T16:35:53"/>
    <n v="0"/>
    <m/>
    <m/>
    <n v="3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38"/>
    <d v="2023-05-15T16:35:53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90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92"/>
    <d v="2023-05-15T16:35:53"/>
    <n v="0"/>
    <m/>
    <m/>
    <n v="4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12"/>
    <d v="2023-04-18T15:42:21"/>
    <n v="7"/>
    <n v="1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31"/>
    <d v="2023-04-18T15:42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97"/>
    <d v="2023-05-15T16:39:05"/>
    <n v="116"/>
    <n v="1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39"/>
    <d v="2023-05-15T16:39:05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07"/>
    <d v="2023-05-15T16:39:05"/>
    <n v="56"/>
    <n v="56"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0"/>
    <d v="2023-05-15T16:39:05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1"/>
    <d v="2023-05-15T16:39:05"/>
    <n v="21"/>
    <n v="2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2"/>
    <d v="2023-05-15T16:39:05"/>
    <n v="37"/>
    <n v="3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3"/>
    <d v="2023-05-15T16:39:05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4"/>
    <d v="2023-05-15T16:39:05"/>
    <n v="13"/>
    <n v="1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5"/>
    <d v="2023-05-15T16:39:05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6"/>
    <d v="2023-05-15T16:39:05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7"/>
    <d v="2023-05-15T16:39:05"/>
    <n v="10"/>
    <n v="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08"/>
    <d v="2023-05-15T16:39:05"/>
    <n v="23"/>
    <n v="23"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8"/>
    <d v="2023-05-15T16:39:05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9"/>
    <d v="2023-05-15T16:39:05"/>
    <n v="86"/>
    <n v="8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70"/>
    <d v="2023-05-15T16:39:05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72"/>
    <d v="2023-05-15T16:39:05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73"/>
    <d v="2023-05-15T16:39:05"/>
    <n v="34"/>
    <n v="3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74"/>
    <d v="2023-05-15T16:39:05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3"/>
    <d v="2023-05-15T16:39:05"/>
    <n v="83"/>
    <n v="83"/>
    <m/>
    <m/>
    <n v="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26"/>
    <d v="2023-05-15T16:39:05"/>
    <n v="198"/>
    <n v="198"/>
    <m/>
    <m/>
    <n v="19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79"/>
    <d v="2023-05-15T16:39:05"/>
    <n v="56"/>
    <n v="56"/>
    <m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77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4"/>
    <d v="2023-05-15T16:39:05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78"/>
    <d v="2023-05-15T16:39:05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80"/>
    <d v="2023-05-15T16:39:05"/>
    <n v="34"/>
    <n v="34"/>
    <m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24"/>
    <d v="2023-04-18T15:42:4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34"/>
    <d v="2023-04-18T15:42:4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35"/>
    <d v="2023-04-18T15:42:4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38"/>
    <d v="2023-04-18T15:42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54"/>
    <d v="2023-04-18T15:42:4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92"/>
    <d v="2023-04-18T15:42:4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55"/>
    <d v="2023-04-18T15:42:4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56"/>
    <d v="2023-04-18T15:42:4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58"/>
    <d v="2023-04-18T15:42:40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95"/>
    <d v="2023-04-18T15:42:4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28"/>
    <d v="2023-04-18T15:42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60"/>
    <d v="2023-04-18T15:42:4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61"/>
    <d v="2023-04-18T15:42:4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63"/>
    <d v="2023-04-18T15:42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65"/>
    <d v="2023-04-18T15:42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102"/>
    <d v="2023-04-18T15:42:4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71"/>
    <d v="2023-04-18T15:42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16"/>
    <d v="2023-04-18T15:42:4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81"/>
    <d v="2023-04-19T17:17:49"/>
    <n v="49"/>
    <n v="49"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201"/>
    <d v="2023-04-19T17:17:49"/>
    <n v="114"/>
    <n v="114"/>
    <m/>
    <n v="1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16"/>
    <d v="2023-04-19T17:17:49"/>
    <n v="1192"/>
    <n v="119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6"/>
    <d v="2023-04-19T17:17:49"/>
    <n v="216"/>
    <n v="21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84"/>
    <d v="2023-04-19T17:17:49"/>
    <n v="83"/>
    <n v="8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84"/>
    <d v="2023-04-19T17:17:49"/>
    <n v="83"/>
    <n v="18"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9"/>
    <d v="2023-04-19T17:17:49"/>
    <n v="171"/>
    <n v="17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27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6"/>
    <d v="2023-05-15T16:39:05"/>
    <n v="100"/>
    <n v="100"/>
    <m/>
    <m/>
    <n v="1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46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9"/>
    <d v="2023-05-15T16:39:05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53"/>
    <d v="2023-05-15T16:39:05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150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82"/>
    <d v="2023-05-15T16:39:05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20"/>
    <d v="2023-05-15T16:39:05"/>
    <n v="549"/>
    <n v="549"/>
    <m/>
    <m/>
    <n v="5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21"/>
    <d v="2023-05-15T16:39:05"/>
    <n v="321"/>
    <n v="321"/>
    <m/>
    <m/>
    <n v="3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83"/>
    <d v="2023-05-15T16:39:05"/>
    <n v="21"/>
    <n v="21"/>
    <m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22"/>
    <d v="2023-05-15T16:39:0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23"/>
    <d v="2023-05-15T16:39:05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20"/>
    <x v="5"/>
    <x v="48"/>
    <x v="44"/>
    <d v="2023-05-15T16:39:05"/>
    <n v="108"/>
    <n v="10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37"/>
    <x v="3"/>
    <x v="49"/>
    <x v="16"/>
    <d v="2023-05-15T16:39:38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37"/>
    <x v="3"/>
    <x v="49"/>
    <x v="20"/>
    <d v="2023-05-15T16:39:38"/>
    <n v="93"/>
    <n v="93"/>
    <m/>
    <m/>
    <n v="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37"/>
    <x v="3"/>
    <x v="49"/>
    <x v="21"/>
    <d v="2023-05-15T16:39:38"/>
    <n v="42"/>
    <n v="42"/>
    <m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37"/>
    <x v="3"/>
    <x v="49"/>
    <x v="83"/>
    <d v="2023-05-15T16:39:3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37"/>
    <x v="3"/>
    <x v="49"/>
    <x v="6"/>
    <d v="2023-05-15T16:39:38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37"/>
    <x v="3"/>
    <x v="49"/>
    <x v="84"/>
    <d v="2023-05-15T16:39:38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37"/>
    <x v="3"/>
    <x v="49"/>
    <x v="184"/>
    <d v="2023-05-15T16:39:3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37"/>
    <x v="3"/>
    <x v="49"/>
    <x v="9"/>
    <d v="2023-05-15T16:39:38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3"/>
    <d v="2023-05-15T16:40:35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78"/>
    <d v="2023-05-15T16:40:35"/>
    <n v="175"/>
    <n v="175"/>
    <m/>
    <m/>
    <n v="1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4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0"/>
    <d v="2023-04-19T17:17:49"/>
    <n v="32"/>
    <n v="3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47"/>
    <d v="2023-04-19T17:17:49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28"/>
    <d v="2023-04-19T17:17:49"/>
    <n v="512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29"/>
    <d v="2023-04-19T17:17:49"/>
    <n v="5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9"/>
    <d v="2023-04-19T17:19:4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30"/>
    <d v="2023-04-19T17:19:40"/>
    <n v="0"/>
    <m/>
    <m/>
    <n v="2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30"/>
    <d v="2023-04-19T17:19:40"/>
    <n v="0"/>
    <m/>
    <m/>
    <n v="2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31"/>
    <d v="2023-04-19T17:19:40"/>
    <n v="0"/>
    <m/>
    <m/>
    <n v="2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4"/>
    <d v="2023-04-19T17:19:40"/>
    <n v="0"/>
    <m/>
    <m/>
    <n v="2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32"/>
    <d v="2023-04-19T17:19:4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34"/>
    <d v="2023-04-19T17:19:40"/>
    <n v="0"/>
    <m/>
    <m/>
    <n v="1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88"/>
    <d v="2023-04-19T17:19:4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35"/>
    <d v="2023-04-19T17:19:40"/>
    <n v="0"/>
    <m/>
    <m/>
    <n v="5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77"/>
    <d v="2023-04-19T17:19:40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36"/>
    <d v="2023-04-19T17:19:4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37"/>
    <d v="2023-04-19T17:19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38"/>
    <d v="2023-04-19T17:19:40"/>
    <n v="0"/>
    <m/>
    <m/>
    <n v="4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52"/>
    <d v="2023-04-19T17:19:4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153"/>
    <d v="2023-04-18T15:42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82"/>
    <d v="2023-04-18T15:42:4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20"/>
    <d v="2023-04-18T15:42:40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21"/>
    <d v="2023-04-18T15:42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44"/>
    <d v="2023-04-18T15:42:40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0"/>
    <d v="2023-04-18T15:42:4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9"/>
    <d v="2023-04-18T15:42:40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80"/>
    <d v="2023-05-15T16:40:35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27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6"/>
    <d v="2023-05-15T16:40:35"/>
    <n v="35"/>
    <n v="35"/>
    <m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46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9"/>
    <d v="2023-05-15T16:40:35"/>
    <n v="69"/>
    <n v="69"/>
    <m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50"/>
    <d v="2023-05-15T16:40:3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82"/>
    <d v="2023-05-15T16:40:35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20"/>
    <d v="2023-05-15T16:40:35"/>
    <n v="204"/>
    <n v="204"/>
    <m/>
    <m/>
    <n v="2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21"/>
    <d v="2023-05-15T16:40:35"/>
    <n v="27"/>
    <n v="27"/>
    <m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83"/>
    <d v="2023-05-15T16:40:35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23"/>
    <d v="2023-05-15T16:40:3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3"/>
    <d v="2023-05-15T16:40:35"/>
    <n v="47"/>
    <n v="47"/>
    <m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6"/>
    <d v="2023-05-15T16:40:35"/>
    <n v="188"/>
    <n v="18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25"/>
    <d v="2023-05-15T16:40:35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84"/>
    <d v="2023-05-15T16:40:35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84"/>
    <d v="2023-05-15T16:40:35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32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88"/>
    <d v="2023-04-19T17:29:1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94"/>
    <d v="2023-04-19T17:29:18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26"/>
    <d v="2023-04-19T17:29:18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34"/>
    <d v="2023-04-19T17:29:18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35"/>
    <d v="2023-04-19T17:29:18"/>
    <n v="59"/>
    <m/>
    <n v="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34"/>
    <d v="2023-04-18T15:08:32"/>
    <n v="649"/>
    <m/>
    <n v="6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88"/>
    <d v="2023-04-18T15:08:32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89"/>
    <d v="2023-04-18T15:08:32"/>
    <n v="83"/>
    <m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35"/>
    <d v="2023-04-18T15:08:32"/>
    <n v="1058"/>
    <m/>
    <n v="10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0"/>
    <d v="2023-04-18T15:08:32"/>
    <n v="56"/>
    <m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36"/>
    <d v="2023-04-18T15:08:32"/>
    <n v="104"/>
    <m/>
    <n v="10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8"/>
    <d v="2023-04-18T15:08:32"/>
    <n v="77"/>
    <n v="0"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9"/>
    <d v="2023-04-18T15:08:32"/>
    <n v="120"/>
    <n v="0"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47"/>
    <d v="2023-04-18T15:08:32"/>
    <n v="98"/>
    <n v="0"/>
    <n v="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0"/>
    <d v="2023-04-18T15:08:32"/>
    <n v="174"/>
    <n v="0"/>
    <n v="1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7"/>
    <x v="5"/>
    <x v="8"/>
    <x v="144"/>
    <d v="2023-04-18T15:08:3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31"/>
    <d v="2023-04-18T15:08:51"/>
    <n v="0"/>
    <m/>
    <m/>
    <n v="2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24"/>
    <d v="2023-04-18T15:08:51"/>
    <n v="0"/>
    <m/>
    <m/>
    <n v="2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32"/>
    <d v="2023-04-18T15:08:5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34"/>
    <d v="2023-04-18T15:08:51"/>
    <n v="0"/>
    <m/>
    <m/>
    <n v="1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35"/>
    <d v="2023-04-18T15:08:51"/>
    <n v="0"/>
    <m/>
    <m/>
    <n v="2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38"/>
    <d v="2023-04-18T15:08:5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54"/>
    <d v="2023-04-18T15:08:5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92"/>
    <d v="2023-04-18T15:08:51"/>
    <n v="0"/>
    <m/>
    <m/>
    <n v="2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55"/>
    <d v="2023-04-18T15:08:51"/>
    <n v="0"/>
    <m/>
    <m/>
    <n v="1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56"/>
    <d v="2023-04-18T15:08:51"/>
    <n v="0"/>
    <m/>
    <m/>
    <n v="2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58"/>
    <d v="2023-04-18T15:08:51"/>
    <n v="0"/>
    <m/>
    <m/>
    <n v="2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59"/>
    <d v="2023-04-18T15:08:51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95"/>
    <d v="2023-04-18T15:08:51"/>
    <n v="0"/>
    <m/>
    <m/>
    <n v="1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27"/>
    <d v="2023-04-18T15:08:51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6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34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88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35"/>
    <d v="2023-05-15T16:36:50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90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36"/>
    <d v="2023-05-15T16:36:5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38"/>
    <d v="2023-05-15T16:36:50"/>
    <n v="0"/>
    <m/>
    <m/>
    <n v="1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52"/>
    <d v="2023-05-15T16:36:5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53"/>
    <d v="2023-05-15T16:36:5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54"/>
    <d v="2023-05-15T16:36:50"/>
    <n v="0"/>
    <m/>
    <m/>
    <n v="1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31"/>
    <d v="2023-05-15T16:36:50"/>
    <n v="0"/>
    <m/>
    <m/>
    <n v="1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92"/>
    <d v="2023-05-15T16:36:50"/>
    <n v="0"/>
    <m/>
    <m/>
    <n v="3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91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42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36"/>
    <d v="2023-05-15T16:36:50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55"/>
    <d v="2023-05-15T16:36:50"/>
    <n v="0"/>
    <m/>
    <m/>
    <n v="2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37"/>
    <d v="2023-05-15T16:36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94"/>
    <d v="2023-05-15T16:36:5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57"/>
    <d v="2023-05-15T16:36:5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92"/>
    <d v="2023-05-15T16:36:5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58"/>
    <d v="2023-05-15T16:36:50"/>
    <n v="0"/>
    <m/>
    <m/>
    <n v="3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59"/>
    <d v="2023-05-15T16:36:50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95"/>
    <d v="2023-05-15T16:36:50"/>
    <n v="0"/>
    <m/>
    <m/>
    <n v="1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8"/>
    <d v="2023-05-15T16:36:50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97"/>
    <d v="2023-05-15T16:36:50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3"/>
    <d v="2023-04-18T15:39:0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6"/>
    <d v="2023-04-18T15:39:0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8"/>
    <d v="2023-04-18T15:39:02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9"/>
    <d v="2023-04-18T15:39:02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10"/>
    <d v="2023-04-18T15:39:0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12"/>
    <d v="2023-04-18T15:39:0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130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31"/>
    <d v="2023-04-18T15:39:22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152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24"/>
    <d v="2023-04-18T15:39:22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34"/>
    <d v="2023-04-18T15:39:22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35"/>
    <d v="2023-04-18T15:39:22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50"/>
    <d v="2023-04-18T15:39:22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38"/>
    <d v="2023-04-18T15:39:22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92"/>
    <d v="2023-04-18T15:39:22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55"/>
    <d v="2023-04-18T15:39:22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65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102"/>
    <d v="2023-04-18T15:41:4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71"/>
    <d v="2023-04-18T15:41:4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107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13"/>
    <d v="2023-04-18T15:41:4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78"/>
    <d v="2023-04-18T15:41:40"/>
    <n v="113"/>
    <m/>
    <n v="113"/>
    <m/>
    <n v="1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16"/>
    <d v="2023-04-18T15:41:40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20"/>
    <d v="2023-04-18T15:41:40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44"/>
    <d v="2023-04-18T15:41:40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36"/>
    <d v="2023-04-19T17:29:1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190"/>
    <d v="2023-04-19T17:29:1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55"/>
    <x v="9"/>
    <x v="51"/>
    <x v="54"/>
    <d v="2023-04-19T17:29:18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38"/>
    <d v="2023-04-20T14:04:41"/>
    <n v="1442"/>
    <m/>
    <n v="14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90"/>
    <d v="2023-04-20T14:04:41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52"/>
    <d v="2023-04-20T14:04:41"/>
    <n v="117"/>
    <m/>
    <n v="1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54"/>
    <d v="2023-04-20T14:04:41"/>
    <n v="66"/>
    <m/>
    <n v="6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31"/>
    <d v="2023-04-20T14:04:4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92"/>
    <d v="2023-04-20T14:04:41"/>
    <n v="2078"/>
    <m/>
    <n v="20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91"/>
    <d v="2023-04-20T14:04:41"/>
    <n v="129"/>
    <m/>
    <n v="1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55"/>
    <d v="2023-04-20T14:04:41"/>
    <n v="5253"/>
    <m/>
    <n v="52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56"/>
    <d v="2023-04-20T14:04:41"/>
    <n v="2594"/>
    <m/>
    <n v="259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94"/>
    <d v="2023-04-20T14:04:41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192"/>
    <d v="2023-04-20T14:04:4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58"/>
    <d v="2023-04-20T14:04:41"/>
    <n v="2986"/>
    <m/>
    <n v="29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59"/>
    <d v="2023-04-20T14:04:41"/>
    <n v="230"/>
    <m/>
    <n v="2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95"/>
    <d v="2023-04-20T14:04:41"/>
    <n v="1750"/>
    <m/>
    <n v="17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96"/>
    <d v="2023-04-20T14:04:41"/>
    <n v="51"/>
    <m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28"/>
    <d v="2023-04-20T14:04:41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60"/>
    <d v="2023-04-20T14:04:41"/>
    <n v="1543"/>
    <m/>
    <n v="15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97"/>
    <d v="2023-04-20T14:04:41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98"/>
    <d v="2023-04-20T14:04:41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61"/>
    <d v="2023-04-20T14:04:41"/>
    <n v="1905"/>
    <m/>
    <n v="19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62"/>
    <d v="2023-04-20T14:04:41"/>
    <n v="1642"/>
    <m/>
    <n v="16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2"/>
    <x v="0"/>
    <x v="2"/>
    <x v="64"/>
    <d v="2023-04-20T14:04:41"/>
    <n v="90"/>
    <m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28"/>
    <d v="2023-04-18T15:08:5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59"/>
    <d v="2023-04-18T15:08:51"/>
    <n v="0"/>
    <m/>
    <m/>
    <n v="1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61"/>
    <d v="2023-04-18T15:08:51"/>
    <n v="0"/>
    <m/>
    <m/>
    <n v="2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62"/>
    <d v="2023-04-18T15:08:51"/>
    <n v="0"/>
    <m/>
    <m/>
    <n v="1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64"/>
    <d v="2023-04-18T15:08:5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68"/>
    <d v="2023-04-18T15:08:5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02"/>
    <d v="2023-04-18T15:08:51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36"/>
    <d v="2023-04-18T15:08:5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70"/>
    <d v="2023-04-18T15:08:51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37"/>
    <d v="2023-04-18T15:08:5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72"/>
    <d v="2023-04-18T15:08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203"/>
    <d v="2023-04-18T15:08:5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75"/>
    <d v="2023-04-18T15:08:5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3"/>
    <d v="2023-04-18T15:08:51"/>
    <n v="141"/>
    <n v="2"/>
    <n v="139"/>
    <m/>
    <n v="1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26"/>
    <d v="2023-04-18T15:08:51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5"/>
    <d v="2023-04-18T15:08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80"/>
    <d v="2023-04-18T15:08:51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6"/>
    <d v="2023-04-18T15:08:51"/>
    <n v="145"/>
    <n v="4"/>
    <n v="141"/>
    <m/>
    <n v="1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8"/>
    <d v="2023-04-18T15:08:51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9"/>
    <d v="2023-04-18T15:08:51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53"/>
    <d v="2023-04-18T15:08:51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150"/>
    <d v="2023-04-18T15:08:51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82"/>
    <d v="2023-04-18T15:08:51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8"/>
    <x v="12"/>
    <x v="73"/>
    <x v="20"/>
    <d v="2023-04-18T15:08:51"/>
    <n v="491"/>
    <n v="226"/>
    <n v="265"/>
    <m/>
    <n v="2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98"/>
    <d v="2023-05-15T16:36:50"/>
    <n v="0"/>
    <m/>
    <m/>
    <n v="1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59"/>
    <d v="2023-05-15T16:36:5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61"/>
    <d v="2023-05-15T16:36:50"/>
    <n v="0"/>
    <m/>
    <m/>
    <n v="3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62"/>
    <d v="2023-05-15T16:36:50"/>
    <n v="0"/>
    <m/>
    <m/>
    <n v="1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63"/>
    <d v="2023-05-15T16:36:5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64"/>
    <d v="2023-05-15T16:36:50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42"/>
    <d v="2023-05-15T16:36:5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32"/>
    <d v="2023-05-15T16:36:5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02"/>
    <d v="2023-05-15T16:36:50"/>
    <n v="0"/>
    <m/>
    <m/>
    <n v="1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71"/>
    <d v="2023-05-15T16:36:50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04"/>
    <d v="2023-05-15T16:36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72"/>
    <d v="2023-05-15T16:36:5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38"/>
    <d v="2023-05-15T16:36:5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39"/>
    <d v="2023-05-15T16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75"/>
    <d v="2023-05-15T16:36:5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43"/>
    <d v="2023-05-15T16:36:50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09"/>
    <d v="2023-05-15T16:36:50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3"/>
    <d v="2023-05-15T16:36:50"/>
    <n v="199"/>
    <m/>
    <n v="199"/>
    <m/>
    <n v="199"/>
    <n v="19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34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35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5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40"/>
    <d v="2023-05-15T16:36:50"/>
    <n v="5"/>
    <m/>
    <n v="5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95"/>
    <d v="2023-05-15T16:36:50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06"/>
    <d v="2023-05-15T16:36:50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6"/>
    <d v="2023-05-15T16:36:50"/>
    <n v="111"/>
    <m/>
    <n v="111"/>
    <m/>
    <n v="1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6"/>
    <d v="2023-04-18T15:41:40"/>
    <n v="120"/>
    <n v="0"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9"/>
    <d v="2023-04-18T15:41:40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12"/>
    <d v="2023-04-18T15:41:40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130"/>
    <d v="2023-04-18T15:42:0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31"/>
    <d v="2023-04-18T15:42:0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24"/>
    <d v="2023-04-18T15:42:0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34"/>
    <d v="2023-04-18T15:42:0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35"/>
    <d v="2023-04-18T15:42:0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6"/>
    <x v="7"/>
    <x v="103"/>
    <x v="92"/>
    <d v="2023-04-20T14:55:04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35"/>
    <d v="2023-04-18T13:22:3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90"/>
    <d v="2023-04-18T13:22:3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99"/>
    <x v="4"/>
    <x v="83"/>
    <x v="37"/>
    <d v="2023-04-18T13:22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35"/>
    <d v="2023-04-18T13:29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50"/>
    <d v="2023-04-18T13:29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38"/>
    <d v="2023-04-18T13:29:2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54"/>
    <d v="2023-04-18T13:29:2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92"/>
    <d v="2023-04-18T13:29:2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55"/>
    <d v="2023-04-18T13:29:2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56"/>
    <d v="2023-04-18T13:29:2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58"/>
    <d v="2023-04-18T13:29:2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57"/>
    <d v="2023-04-19T16:43:1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92"/>
    <d v="2023-04-19T16:43:1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58"/>
    <d v="2023-04-19T16:43:10"/>
    <n v="0"/>
    <m/>
    <m/>
    <n v="4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59"/>
    <d v="2023-04-19T16:43:10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95"/>
    <d v="2023-04-19T16:43:10"/>
    <n v="0"/>
    <m/>
    <m/>
    <n v="1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8"/>
    <d v="2023-04-19T16:43:10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60"/>
    <d v="2023-04-19T16:43:10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41"/>
    <d v="2023-04-19T17:06:46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42"/>
    <d v="2023-04-19T17:06:46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3"/>
    <d v="2023-04-19T17:06:46"/>
    <n v="234"/>
    <m/>
    <n v="234"/>
    <m/>
    <n v="234"/>
    <n v="23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26"/>
    <d v="2023-04-19T17:06:46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79"/>
    <d v="2023-04-19T17:06:46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77"/>
    <d v="2023-04-19T17:06:4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78"/>
    <d v="2023-04-19T17:06:4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17"/>
    <d v="2023-04-19T17:06:46"/>
    <n v="3"/>
    <m/>
    <n v="3"/>
    <n v="3"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04"/>
    <d v="2023-04-19T17:06:46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40"/>
    <d v="2023-04-19T17:06:46"/>
    <n v="5"/>
    <m/>
    <n v="5"/>
    <n v="5"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41"/>
    <d v="2023-04-19T17:06:46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10"/>
    <d v="2023-04-19T17:06:46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11"/>
    <d v="2023-04-19T17:06:46"/>
    <n v="6"/>
    <m/>
    <n v="6"/>
    <n v="6"/>
    <m/>
    <n v="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05"/>
    <d v="2023-04-19T17:06:46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06"/>
    <d v="2023-04-19T17:06:46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6"/>
    <d v="2023-04-19T17:06:46"/>
    <n v="160"/>
    <m/>
    <n v="160"/>
    <m/>
    <n v="1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12"/>
    <d v="2023-04-18T15:39:22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5"/>
    <x v="3"/>
    <x v="32"/>
    <x v="6"/>
    <d v="2023-04-18T15:40:5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5"/>
    <x v="3"/>
    <x v="32"/>
    <x v="7"/>
    <d v="2023-04-18T15:40:5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5"/>
    <x v="3"/>
    <x v="32"/>
    <x v="9"/>
    <d v="2023-04-18T15:40:5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5"/>
    <x v="3"/>
    <x v="32"/>
    <x v="128"/>
    <d v="2023-04-18T15:40:50"/>
    <n v="10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5"/>
    <x v="3"/>
    <x v="32"/>
    <x v="12"/>
    <d v="2023-04-18T15:40:50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6"/>
    <x v="3"/>
    <x v="33"/>
    <x v="16"/>
    <d v="2023-04-18T15:41:0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6"/>
    <x v="3"/>
    <x v="33"/>
    <x v="20"/>
    <d v="2023-04-18T15:41:06"/>
    <n v="74"/>
    <m/>
    <n v="74"/>
    <m/>
    <n v="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6"/>
    <x v="3"/>
    <x v="33"/>
    <x v="21"/>
    <d v="2023-04-18T15:41:0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6"/>
    <x v="3"/>
    <x v="33"/>
    <x v="44"/>
    <d v="2023-04-18T15:41:06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6"/>
    <x v="3"/>
    <x v="33"/>
    <x v="3"/>
    <d v="2023-04-18T15:41:0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6"/>
    <x v="3"/>
    <x v="33"/>
    <x v="9"/>
    <d v="2023-04-18T15:41:0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6"/>
    <x v="3"/>
    <x v="33"/>
    <x v="128"/>
    <d v="2023-04-18T15:41:06"/>
    <n v="16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6"/>
    <x v="3"/>
    <x v="33"/>
    <x v="12"/>
    <d v="2023-04-18T15:41:06"/>
    <n v="4"/>
    <n v="3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0"/>
    <d v="2023-05-15T17:03:40"/>
    <n v="12"/>
    <n v="0"/>
    <n v="12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"/>
    <d v="2023-05-15T17:03:40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2"/>
    <d v="2023-05-15T17:03:4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25"/>
    <d v="2023-05-15T17:07:3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58"/>
    <d v="2023-04-18T15:42:02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95"/>
    <d v="2023-04-18T15:42:02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30"/>
    <d v="2023-05-15T17:04:04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21"/>
    <d v="2023-05-15T17:07:56"/>
    <n v="45"/>
    <n v="45"/>
    <m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83"/>
    <d v="2023-05-15T17:07:5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3"/>
    <d v="2023-05-15T17:07:56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6"/>
    <d v="2023-05-15T17:07:56"/>
    <n v="21"/>
    <n v="2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125"/>
    <d v="2023-05-15T17:07:56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84"/>
    <d v="2023-05-15T17:07:56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184"/>
    <d v="2023-05-15T17:07:5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9"/>
    <d v="2023-05-15T17:07:56"/>
    <n v="23"/>
    <n v="2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10"/>
    <d v="2023-05-15T17:07:56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130"/>
    <d v="2023-05-15T17:08:15"/>
    <n v="0"/>
    <n v="0"/>
    <m/>
    <n v="30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30"/>
    <d v="2023-05-15T17:08:15"/>
    <n v="0"/>
    <n v="0"/>
    <m/>
    <n v="3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31"/>
    <d v="2023-05-15T17:08:15"/>
    <n v="0"/>
    <n v="0"/>
    <m/>
    <n v="2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24"/>
    <d v="2023-05-15T17:08:15"/>
    <n v="0"/>
    <n v="0"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32"/>
    <d v="2023-05-15T17:08:15"/>
    <n v="0"/>
    <n v="0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130"/>
    <d v="2023-04-18T15:40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31"/>
    <d v="2023-04-18T15:40:1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152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24"/>
    <d v="2023-04-18T15:40:16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34"/>
    <d v="2023-04-18T15:40:1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88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35"/>
    <d v="2023-04-18T15:40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50"/>
    <d v="2023-04-18T15:40:1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38"/>
    <d v="2023-04-18T15:40:1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54"/>
    <d v="2023-04-18T15:40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92"/>
    <d v="2023-04-18T15:40:1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55"/>
    <d v="2023-04-18T15:40:16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56"/>
    <d v="2023-04-18T15:40:16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58"/>
    <d v="2023-04-18T15:40:1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59"/>
    <d v="2023-04-18T15:40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95"/>
    <d v="2023-04-18T15:40:1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60"/>
    <d v="2023-04-18T15:40:1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61"/>
    <d v="2023-04-18T15:40:16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62"/>
    <d v="2023-04-18T15:40:1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102"/>
    <d v="2023-04-18T15:40:1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70"/>
    <d v="2023-04-18T15:40:1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72"/>
    <d v="2023-04-18T15:40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73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75"/>
    <d v="2023-04-18T15:40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9"/>
    <d v="2023-04-19T17:06:46"/>
    <n v="507"/>
    <m/>
    <n v="507"/>
    <m/>
    <n v="5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0"/>
    <d v="2023-04-19T17:06:46"/>
    <n v="225"/>
    <m/>
    <n v="225"/>
    <m/>
    <n v="2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1"/>
    <d v="2023-04-19T17:06:46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83"/>
    <d v="2023-04-19T17:06:4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3"/>
    <d v="2023-04-19T17:06:46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43"/>
    <d v="2023-04-19T17:06:46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45"/>
    <d v="2023-04-19T17:06:46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3"/>
    <d v="2023-04-19T17:06:46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5"/>
    <d v="2023-04-19T17:06:46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6"/>
    <d v="2023-04-19T17:06:46"/>
    <n v="301"/>
    <n v="0"/>
    <n v="3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83"/>
    <d v="2023-04-19T17:06:4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25"/>
    <d v="2023-04-19T17:06:4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84"/>
    <d v="2023-04-19T17:06:46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85"/>
    <d v="2023-04-19T17:06:46"/>
    <n v="22"/>
    <n v="3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8"/>
    <d v="2023-04-19T17:06:46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9"/>
    <d v="2023-04-19T17:06:46"/>
    <n v="160"/>
    <n v="0"/>
    <n v="1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0"/>
    <d v="2023-04-19T17:06:46"/>
    <n v="507"/>
    <n v="0"/>
    <n v="50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80"/>
    <d v="2023-05-15T17:03:40"/>
    <n v="468"/>
    <n v="271"/>
    <n v="197"/>
    <n v="271"/>
    <n v="19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82"/>
    <d v="2023-05-15T17:03:40"/>
    <n v="19"/>
    <n v="19"/>
    <n v="0"/>
    <n v="19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20"/>
    <d v="2023-05-15T17:03:40"/>
    <n v="96"/>
    <n v="1"/>
    <n v="95"/>
    <n v="1"/>
    <n v="9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21"/>
    <d v="2023-05-15T17:03:40"/>
    <n v="5"/>
    <n v="5"/>
    <n v="0"/>
    <n v="5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13"/>
    <d v="2023-04-18T15:40:1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78"/>
    <d v="2023-04-18T15:40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16"/>
    <d v="2023-04-18T15:40:16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3"/>
    <x v="10"/>
    <x v="30"/>
    <x v="19"/>
    <d v="2023-04-18T15:40:16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38"/>
    <d v="2023-04-18T15:40:3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92"/>
    <d v="2023-04-18T15:40:3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55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56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58"/>
    <d v="2023-04-18T15:40:3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95"/>
    <d v="2023-04-18T15:40:3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60"/>
    <d v="2023-04-18T15:40:3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61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62"/>
    <d v="2023-04-18T15:40:3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63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64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102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44"/>
    <d v="2023-04-18T15:40:3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4"/>
    <x v="10"/>
    <x v="31"/>
    <x v="0"/>
    <d v="2023-04-18T15:40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38"/>
    <d v="2023-04-19T17:01:0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56"/>
    <d v="2023-04-19T17:01:0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09"/>
    <d v="2023-04-19T17:01:09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3"/>
    <d v="2023-04-19T17:01:09"/>
    <n v="161"/>
    <m/>
    <n v="161"/>
    <m/>
    <n v="1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26"/>
    <d v="2023-04-19T17:01:09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34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5"/>
    <d v="2023-04-19T16:56:16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124"/>
    <d v="2023-04-19T16:56:16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6"/>
    <d v="2023-04-19T16:56:16"/>
    <n v="381"/>
    <n v="0"/>
    <n v="3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7"/>
    <d v="2023-04-19T16:56:16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8"/>
    <d v="2023-04-19T16:56:16"/>
    <n v="185"/>
    <n v="0"/>
    <n v="18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9"/>
    <d v="2023-04-19T16:56:16"/>
    <n v="414"/>
    <n v="0"/>
    <n v="4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5"/>
    <x v="2"/>
    <x v="5"/>
    <x v="47"/>
    <d v="2023-04-19T16:56:16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38"/>
    <d v="2023-04-18T15:36:56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54"/>
    <d v="2023-04-18T15:36:5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92"/>
    <d v="2023-04-18T15:36:56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55"/>
    <d v="2023-04-18T15:36:56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56"/>
    <d v="2023-04-18T15:36:56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58"/>
    <d v="2023-04-18T15:36:56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59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95"/>
    <d v="2023-04-18T15:36:56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60"/>
    <d v="2023-04-18T15:36:56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159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61"/>
    <d v="2023-04-18T15:36:56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62"/>
    <d v="2023-04-18T15:36:56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63"/>
    <d v="2023-04-18T15:36:5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42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102"/>
    <d v="2023-04-18T15:36:5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70"/>
    <d v="2023-04-18T15:36:5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72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73"/>
    <d v="2023-04-18T15:36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7"/>
    <x v="10"/>
    <x v="24"/>
    <x v="78"/>
    <d v="2023-04-18T15:36:5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24"/>
    <d v="2023-04-18T15:37:49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34"/>
    <d v="2023-04-18T15:37:4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88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35"/>
    <d v="2023-04-18T15:37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50"/>
    <d v="2023-04-18T15:37:4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38"/>
    <d v="2023-04-18T15:37:4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54"/>
    <d v="2023-04-18T15:37:4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92"/>
    <d v="2023-04-18T15:37:4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55"/>
    <d v="2023-04-18T15:37:4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56"/>
    <d v="2023-04-18T15:37:4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58"/>
    <d v="2023-04-18T15:37:4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95"/>
    <d v="2023-04-18T15:37:49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60"/>
    <d v="2023-04-18T15:37:49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159"/>
    <d v="2023-04-18T15:37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61"/>
    <d v="2023-04-18T15:37:4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62"/>
    <d v="2023-04-18T15:37:4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63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64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102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70"/>
    <d v="2023-04-18T15:37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72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73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138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53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31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57"/>
    <d v="2023-04-19T17:01:09"/>
    <n v="0"/>
    <m/>
    <m/>
    <n v="3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36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55"/>
    <d v="2023-04-19T17:01:09"/>
    <n v="0"/>
    <m/>
    <m/>
    <n v="2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56"/>
    <d v="2023-04-19T17:01:09"/>
    <n v="0"/>
    <m/>
    <m/>
    <n v="3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94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57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92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58"/>
    <d v="2023-04-19T17:01:09"/>
    <n v="0"/>
    <m/>
    <m/>
    <n v="3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59"/>
    <d v="2023-04-19T17:01:0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95"/>
    <d v="2023-04-19T17:01:09"/>
    <n v="0"/>
    <m/>
    <m/>
    <n v="2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7"/>
    <d v="2023-04-19T17:01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8"/>
    <d v="2023-04-19T17:01:0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60"/>
    <d v="2023-04-19T17:01:09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97"/>
    <d v="2023-04-19T17:01:09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0"/>
    <d v="2023-04-18T15:37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3"/>
    <d v="2023-04-18T15:37:4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6"/>
    <d v="2023-04-18T15:37:4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84"/>
    <d v="2023-04-18T15:37:4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8"/>
    <d v="2023-04-18T15:37:49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9"/>
    <d v="2023-04-18T15:37:49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10"/>
    <d v="2023-04-18T15:37:4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8"/>
    <x v="10"/>
    <x v="25"/>
    <x v="12"/>
    <d v="2023-04-18T15:37:4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130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31"/>
    <d v="2023-04-18T15:38:2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152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24"/>
    <d v="2023-04-18T15:38:2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34"/>
    <d v="2023-04-18T15:38:2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35"/>
    <d v="2023-04-18T15:38:2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50"/>
    <d v="2023-04-18T15:38:2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38"/>
    <d v="2023-04-18T15:38:2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54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92"/>
    <d v="2023-04-18T15:38:21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55"/>
    <d v="2023-04-18T15:38:2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56"/>
    <d v="2023-04-18T15:38:2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58"/>
    <d v="2023-04-18T15:38:21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59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95"/>
    <d v="2023-04-18T15:38:2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60"/>
    <d v="2023-04-18T15:38:2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159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61"/>
    <d v="2023-04-18T15:38:2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62"/>
    <d v="2023-04-18T15:38:2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63"/>
    <d v="2023-04-18T15:38:2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64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102"/>
    <d v="2023-04-18T15:38:2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138"/>
    <d v="2023-04-18T15:38:2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13"/>
    <d v="2023-04-18T15:38:2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78"/>
    <d v="2023-04-18T15:38:2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16"/>
    <d v="2023-04-18T15:38:21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19"/>
    <d v="2023-04-18T15:38:21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20"/>
    <d v="2023-04-18T15:38:21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43"/>
    <d v="2023-04-18T15:38:21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44"/>
    <d v="2023-04-18T15:38:21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0"/>
    <d v="2023-04-18T15:38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3"/>
    <d v="2023-04-18T15:38:2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6"/>
    <d v="2023-04-18T15:38:2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8"/>
    <d v="2023-04-18T15:38:21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9"/>
    <d v="2023-04-18T15:38:21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10"/>
    <d v="2023-04-18T15:38:21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69"/>
    <x v="10"/>
    <x v="26"/>
    <x v="12"/>
    <d v="2023-04-18T15:38:21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31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24"/>
    <d v="2023-04-18T15:38:3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34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35"/>
    <d v="2023-04-18T15:38:3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50"/>
    <d v="2023-04-18T15:38:3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54"/>
    <d v="2023-04-19T17:01:0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61"/>
    <d v="2023-04-19T17:01:09"/>
    <n v="0"/>
    <m/>
    <m/>
    <n v="3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62"/>
    <d v="2023-04-19T17:01:09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99"/>
    <d v="2023-04-19T17:01:0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35"/>
    <d v="2023-04-19T17:01:09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80"/>
    <d v="2023-04-19T17:01:09"/>
    <n v="3"/>
    <m/>
    <n v="3"/>
    <n v="1"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27"/>
    <d v="2023-04-19T17:01:09"/>
    <n v="1"/>
    <m/>
    <n v="1"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05"/>
    <d v="2023-04-19T17:01:09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06"/>
    <d v="2023-04-19T17:01:09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6"/>
    <d v="2023-04-19T17:01:09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7"/>
    <d v="2023-04-19T17:01:09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46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9"/>
    <d v="2023-04-19T17:01:09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49"/>
    <d v="2023-04-19T17:01:09"/>
    <n v="5"/>
    <m/>
    <n v="5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82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0"/>
    <d v="2023-04-19T17:01:09"/>
    <n v="185"/>
    <m/>
    <n v="185"/>
    <m/>
    <n v="1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1"/>
    <d v="2023-04-19T17:01:09"/>
    <n v="53"/>
    <m/>
    <n v="53"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83"/>
    <d v="2023-04-19T17:01:0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3"/>
    <d v="2023-04-19T17:01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44"/>
    <d v="2023-04-19T17:01:09"/>
    <n v="521"/>
    <m/>
    <n v="521"/>
    <n v="5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0"/>
    <d v="2023-04-19T17:01:09"/>
    <n v="12"/>
    <m/>
    <n v="12"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"/>
    <d v="2023-04-19T17:01:0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2"/>
    <d v="2023-04-19T17:01:0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3"/>
    <d v="2023-04-19T17:01:09"/>
    <n v="93"/>
    <m/>
    <n v="93"/>
    <m/>
    <n v="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11"/>
    <d v="2023-04-19T17:01:09"/>
    <n v="0"/>
    <m/>
    <m/>
    <m/>
    <m/>
    <n v="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17"/>
    <d v="2023-04-19T17:01:09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5"/>
    <d v="2023-04-19T17:01:09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6"/>
    <d v="2023-04-19T17:01:09"/>
    <n v="195"/>
    <n v="0"/>
    <n v="1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14"/>
    <d v="2023-04-18T12:30:48"/>
    <n v="160"/>
    <n v="0"/>
    <n v="1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7"/>
    <x v="5"/>
    <x v="8"/>
    <x v="115"/>
    <d v="2023-04-18T12:30:48"/>
    <n v="435"/>
    <n v="0"/>
    <n v="4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4"/>
    <x v="8"/>
    <x v="134"/>
    <x v="20"/>
    <d v="2023-04-18T12:49:01"/>
    <n v="98"/>
    <m/>
    <n v="98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4"/>
    <x v="8"/>
    <x v="134"/>
    <x v="145"/>
    <d v="2023-04-18T12:49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4"/>
    <x v="8"/>
    <x v="134"/>
    <x v="148"/>
    <d v="2023-04-18T12:49:01"/>
    <n v="15"/>
    <m/>
    <n v="15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4"/>
    <x v="8"/>
    <x v="134"/>
    <x v="7"/>
    <d v="2023-04-18T12:49:0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4"/>
    <x v="8"/>
    <x v="134"/>
    <x v="9"/>
    <d v="2023-04-18T12:49:01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4"/>
    <x v="8"/>
    <x v="134"/>
    <x v="11"/>
    <d v="2023-04-18T12:49:01"/>
    <n v="6"/>
    <n v="3"/>
    <m/>
    <m/>
    <n v="1"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4"/>
    <x v="8"/>
    <x v="134"/>
    <x v="12"/>
    <d v="2023-04-18T12:49:01"/>
    <n v="5"/>
    <n v="3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13"/>
    <d v="2023-04-18T12:49:57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78"/>
    <d v="2023-04-18T12:49:57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15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16"/>
    <d v="2023-04-18T12:49:57"/>
    <n v="43"/>
    <m/>
    <n v="43"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19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153"/>
    <d v="2023-04-18T12:49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150"/>
    <d v="2023-04-18T12:49:5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35"/>
    <x v="5"/>
    <x v="19"/>
    <x v="82"/>
    <d v="2023-04-18T12:49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59"/>
    <d v="2023-04-18T12:40:5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95"/>
    <d v="2023-04-18T12:40:5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28"/>
    <d v="2023-04-18T12:40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60"/>
    <d v="2023-04-18T12:40:55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98"/>
    <d v="2023-04-18T12:40:5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19"/>
    <d v="2023-05-15T16:38:28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5"/>
    <d v="2023-05-15T16:38:28"/>
    <n v="50"/>
    <n v="0"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84"/>
    <d v="2023-04-19T17:01:0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85"/>
    <d v="2023-04-19T17:01:09"/>
    <n v="8"/>
    <n v="1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9"/>
    <d v="2023-04-19T17:01:09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9"/>
    <x v="1"/>
    <x v="4"/>
    <x v="10"/>
    <d v="2023-04-19T17:01:09"/>
    <n v="53"/>
    <n v="0"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38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92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55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56"/>
    <d v="2023-04-18T15:38:3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58"/>
    <d v="2023-04-18T15:38:3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95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98"/>
    <d v="2023-04-19T17:06:46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61"/>
    <d v="2023-04-19T17:06:46"/>
    <n v="0"/>
    <m/>
    <m/>
    <n v="5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62"/>
    <d v="2023-04-19T17:06:46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63"/>
    <d v="2023-04-19T17:06:46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64"/>
    <d v="2023-04-19T17:06:4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42"/>
    <d v="2023-04-19T17:06:4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32"/>
    <d v="2023-04-19T17:06:4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02"/>
    <d v="2023-04-19T17:06:46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71"/>
    <d v="2023-04-19T17:06:46"/>
    <n v="0"/>
    <m/>
    <m/>
    <n v="1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03"/>
    <d v="2023-04-19T17:06:4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34"/>
    <d v="2023-04-18T15:39:02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35"/>
    <d v="2023-04-18T15:39:02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50"/>
    <d v="2023-04-18T15:39:02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51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36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91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38"/>
    <d v="2023-04-18T15:39:02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92"/>
    <d v="2023-04-18T15:39:02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55"/>
    <d v="2023-04-18T15:39:02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56"/>
    <d v="2023-04-18T15:39:02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58"/>
    <d v="2023-04-18T15:39:02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59"/>
    <d v="2023-04-18T15:39:0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95"/>
    <d v="2023-04-18T15:39:0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60"/>
    <d v="2023-04-18T15:39:02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61"/>
    <d v="2023-04-18T15:39:02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62"/>
    <d v="2023-04-18T15:39:02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63"/>
    <d v="2023-04-18T15:39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64"/>
    <d v="2023-04-18T15:39:0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102"/>
    <d v="2023-04-18T15:39:0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70"/>
    <d v="2023-04-18T15:39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72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73"/>
    <d v="2023-04-18T15:39:0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138"/>
    <d v="2023-04-18T15:39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78"/>
    <d v="2023-04-18T15:39:0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16"/>
    <d v="2023-04-18T15:39:02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19"/>
    <d v="2023-04-18T15:39:0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149"/>
    <d v="2023-04-18T15:39:0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20"/>
    <d v="2023-04-18T15:39:02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43"/>
    <d v="2023-04-18T15:39:02"/>
    <n v="39"/>
    <m/>
    <n v="39"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44"/>
    <d v="2023-04-18T15:39:02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6"/>
    <d v="2023-05-15T16:38:28"/>
    <n v="476"/>
    <n v="0"/>
    <n v="4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7"/>
    <d v="2023-05-15T16:38:2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84"/>
    <d v="2023-05-15T16:38:28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85"/>
    <d v="2023-05-15T16:38:28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8"/>
    <d v="2023-05-15T16:38:28"/>
    <n v="72"/>
    <n v="0"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9"/>
    <d v="2023-05-15T16:38:28"/>
    <n v="135"/>
    <n v="0"/>
    <n v="1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0"/>
    <d v="2023-05-15T16:38:28"/>
    <n v="150"/>
    <n v="0"/>
    <n v="1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1"/>
    <d v="2023-05-15T16:38:28"/>
    <n v="8"/>
    <n v="1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2"/>
    <d v="2023-05-15T16:38:28"/>
    <n v="41"/>
    <n v="2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60"/>
    <d v="2023-04-18T15:42:21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98"/>
    <d v="2023-04-18T15:42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154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61"/>
    <d v="2023-04-18T15:42:2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62"/>
    <d v="2023-04-18T15:42:2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63"/>
    <d v="2023-04-18T15:42:2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64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65"/>
    <d v="2023-04-18T15:42:2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68"/>
    <d v="2023-04-18T15:42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102"/>
    <d v="2023-04-18T15:42:21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71"/>
    <d v="2023-04-18T15:42:2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106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107"/>
    <d v="2023-04-18T15:42:2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126"/>
    <d v="2023-04-18T15:42:2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16"/>
    <d v="2023-04-18T15:42:21"/>
    <n v="88"/>
    <m/>
    <n v="88"/>
    <m/>
    <n v="8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153"/>
    <d v="2023-04-18T15:42:2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56"/>
    <d v="2023-04-18T15:39:22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58"/>
    <d v="2023-04-18T15:39:22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95"/>
    <d v="2023-04-18T15:39:22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60"/>
    <d v="2023-04-18T15:39:22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61"/>
    <d v="2023-04-18T15:39:22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62"/>
    <d v="2023-04-18T15:39:22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63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64"/>
    <d v="2023-04-18T15:39:2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102"/>
    <d v="2023-04-18T15:39:22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70"/>
    <d v="2023-04-18T15:39:2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16"/>
    <d v="2023-04-18T15:39:2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19"/>
    <d v="2023-04-18T15:39:2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20"/>
    <d v="2023-04-18T15:39:22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43"/>
    <d v="2023-04-18T15:39:22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44"/>
    <d v="2023-04-18T15:39:22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0"/>
    <d v="2023-04-18T15:39:2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3"/>
    <d v="2023-04-18T15:39:2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8"/>
    <d v="2023-04-18T15:39:22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9"/>
    <d v="2023-04-18T15:39:2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2"/>
    <x v="10"/>
    <x v="29"/>
    <x v="10"/>
    <d v="2023-04-18T15:39:2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04"/>
    <d v="2023-04-19T17:06:4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72"/>
    <d v="2023-04-19T17:06:46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73"/>
    <d v="2023-04-19T17:06:46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238"/>
    <d v="2023-04-19T17:06:46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75"/>
    <d v="2023-04-19T17:06:4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20"/>
    <d v="2023-04-18T15:42:21"/>
    <n v="66"/>
    <m/>
    <n v="66"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21"/>
    <d v="2023-04-18T15:42:2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83"/>
    <d v="2023-04-18T15:42:2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44"/>
    <d v="2023-04-18T15:42:21"/>
    <n v="100"/>
    <m/>
    <n v="1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0"/>
    <d v="2023-04-18T15:42:2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6"/>
    <d v="2023-04-18T15:42:2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9"/>
    <d v="2023-04-18T15:42:21"/>
    <n v="88"/>
    <n v="0"/>
    <n v="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47"/>
    <d v="2023-05-15T16:40:35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1"/>
    <x v="0"/>
    <x v="70"/>
    <x v="16"/>
    <d v="2023-05-15T16:40:52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1"/>
    <x v="0"/>
    <x v="70"/>
    <x v="19"/>
    <d v="2023-05-15T16:40:5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1"/>
    <x v="0"/>
    <x v="70"/>
    <x v="82"/>
    <d v="2023-05-15T16:40:52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1"/>
    <x v="0"/>
    <x v="70"/>
    <x v="20"/>
    <d v="2023-05-15T16:40:52"/>
    <n v="84"/>
    <n v="84"/>
    <m/>
    <m/>
    <n v="8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1"/>
    <x v="0"/>
    <x v="70"/>
    <x v="21"/>
    <d v="2023-05-15T16:40:52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1"/>
    <x v="11"/>
    <x v="38"/>
    <x v="12"/>
    <d v="2023-04-18T15:42:40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126"/>
    <d v="2023-04-18T15:43:05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16"/>
    <d v="2023-04-18T15:43:05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2"/>
    <x v="1"/>
    <x v="121"/>
    <x v="17"/>
    <d v="2023-04-18T15:43:05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78"/>
    <d v="2023-04-18T15:43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4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6"/>
    <d v="2023-04-18T15:43:43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7"/>
    <d v="2023-04-18T15:43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8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46"/>
    <d v="2023-04-18T15:43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4"/>
    <x v="1"/>
    <x v="123"/>
    <x v="19"/>
    <d v="2023-04-18T15:43:43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73"/>
    <d v="2023-04-18T15:45:4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40"/>
    <d v="2023-04-18T15:45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232"/>
    <d v="2023-04-18T15:45:4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3"/>
    <d v="2023-04-18T15:45:41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78"/>
    <d v="2023-04-18T15:45:41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6"/>
    <d v="2023-04-18T15:45:41"/>
    <n v="76"/>
    <m/>
    <n v="76"/>
    <m/>
    <n v="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9"/>
    <d v="2023-04-18T15:45:4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53"/>
    <d v="2023-04-18T15:45:4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50"/>
    <d v="2023-04-18T15:45:4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82"/>
    <d v="2023-04-18T15:45:4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20"/>
    <d v="2023-04-18T15:45:41"/>
    <n v="335"/>
    <m/>
    <n v="335"/>
    <m/>
    <n v="3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21"/>
    <d v="2023-04-18T15:45:41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83"/>
    <d v="2023-04-18T15:45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43"/>
    <d v="2023-04-18T15:45:41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44"/>
    <d v="2023-04-18T15:45:41"/>
    <n v="150"/>
    <m/>
    <n v="150"/>
    <n v="1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1"/>
    <d v="2023-04-18T15:45:4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7"/>
    <x v="7"/>
    <x v="104"/>
    <x v="2"/>
    <d v="2023-04-18T15:45:4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2"/>
    <x v="9"/>
    <x v="41"/>
    <x v="85"/>
    <d v="2023-05-15T16:15:4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2"/>
    <x v="9"/>
    <x v="41"/>
    <x v="8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2"/>
    <x v="9"/>
    <x v="41"/>
    <x v="9"/>
    <d v="2023-05-15T16:15:4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3"/>
    <x v="1"/>
    <x v="125"/>
    <x v="78"/>
    <d v="2023-05-15T16:16:0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3"/>
    <x v="1"/>
    <x v="125"/>
    <x v="16"/>
    <d v="2023-05-15T16:16:0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3"/>
    <x v="1"/>
    <x v="125"/>
    <x v="20"/>
    <d v="2023-05-15T16:16:02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3"/>
    <x v="1"/>
    <x v="125"/>
    <x v="3"/>
    <d v="2023-05-15T16:16:0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69"/>
    <x v="10"/>
    <x v="26"/>
    <x v="12"/>
    <d v="2023-04-18T13:07:3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31"/>
    <d v="2023-04-18T13:08:0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24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34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35"/>
    <d v="2023-04-18T13:08:0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50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38"/>
    <d v="2023-04-18T13:08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190"/>
    <d v="2023-04-18T13:08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92"/>
    <d v="2023-04-18T13:08:0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70"/>
    <x v="10"/>
    <x v="27"/>
    <x v="55"/>
    <d v="2023-04-18T13:08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7"/>
    <d v="2023-05-15T17:07:3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8"/>
    <d v="2023-05-15T17:07:36"/>
    <n v="108"/>
    <n v="0"/>
    <n v="10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9"/>
    <d v="2023-05-15T17:07:36"/>
    <n v="213"/>
    <n v="0"/>
    <n v="2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0"/>
    <d v="2023-05-15T17:07:36"/>
    <n v="125"/>
    <n v="0"/>
    <n v="1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1"/>
    <d v="2023-05-15T17:07:36"/>
    <n v="22"/>
    <n v="11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607"/>
    <x v="2"/>
    <x v="131"/>
    <x v="12"/>
    <d v="2023-05-15T17:07:36"/>
    <n v="102"/>
    <n v="30"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13"/>
    <d v="2023-05-15T17:07:56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78"/>
    <d v="2023-05-15T17:07:56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178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80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127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16"/>
    <d v="2023-05-15T17:07:56"/>
    <n v="23"/>
    <n v="23"/>
    <m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19"/>
    <d v="2023-05-15T17:07:56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82"/>
    <d v="2023-05-15T17:07:56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200740"/>
    <x v="6"/>
    <x v="132"/>
    <x v="20"/>
    <d v="2023-05-15T17:07:56"/>
    <n v="248"/>
    <n v="248"/>
    <m/>
    <m/>
    <n v="2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175"/>
    <d v="2023-04-18T15:41:2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13"/>
    <d v="2023-04-18T15:41:23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24"/>
    <d v="2023-05-15T17:03:40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6"/>
    <d v="2023-05-15T17:03:40"/>
    <n v="337"/>
    <n v="15"/>
    <n v="3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7"/>
    <d v="2023-05-15T17:03:40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9"/>
    <d v="2023-05-15T17:03:40"/>
    <n v="285"/>
    <n v="19"/>
    <n v="26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1"/>
    <x v="4"/>
    <x v="76"/>
    <x v="12"/>
    <d v="2023-05-15T17:03:40"/>
    <n v="31"/>
    <n v="2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30"/>
    <d v="2023-05-15T17:04:04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78"/>
    <d v="2023-04-18T15:41:23"/>
    <n v="107"/>
    <m/>
    <n v="107"/>
    <m/>
    <n v="1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14"/>
    <d v="2023-04-18T15:41:2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80"/>
    <d v="2023-04-18T15:41:2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127"/>
    <d v="2023-04-18T15:41:23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16"/>
    <d v="2023-04-18T15:41:23"/>
    <n v="318"/>
    <m/>
    <n v="318"/>
    <m/>
    <n v="3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179"/>
    <d v="2023-04-18T15:41:2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82"/>
    <d v="2023-04-18T15:41:23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20"/>
    <d v="2023-04-18T15:41:23"/>
    <n v="520"/>
    <m/>
    <n v="520"/>
    <m/>
    <n v="5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21"/>
    <d v="2023-04-18T15:41:23"/>
    <n v="128"/>
    <m/>
    <n v="128"/>
    <m/>
    <n v="1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83"/>
    <d v="2023-04-18T15:41:23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3"/>
    <d v="2023-04-18T15:41:23"/>
    <n v="73"/>
    <m/>
    <n v="73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182"/>
    <d v="2023-04-18T15:41:2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6"/>
    <d v="2023-04-18T15:41:23"/>
    <n v="155"/>
    <n v="0"/>
    <n v="1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125"/>
    <d v="2023-04-18T15:41:2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84"/>
    <d v="2023-04-18T15:41:23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85"/>
    <d v="2023-04-18T15:41:23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9"/>
    <d v="2023-04-18T15:41:23"/>
    <n v="318"/>
    <n v="0"/>
    <n v="3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128"/>
    <d v="2023-04-18T15:41:23"/>
    <n v="104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7"/>
    <x v="3"/>
    <x v="34"/>
    <x v="12"/>
    <d v="2023-04-18T15:41:23"/>
    <n v="2"/>
    <n v="1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130"/>
    <d v="2023-04-18T15:41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31"/>
    <d v="2023-04-18T15:41:4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24"/>
    <d v="2023-04-18T15:41:4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32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220"/>
    <d v="2023-04-18T15:41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34"/>
    <d v="2023-04-18T15:41:40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35"/>
    <d v="2023-04-18T15:41:40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36"/>
    <d v="2023-04-18T15:41:4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38"/>
    <d v="2023-04-18T15:41:4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92"/>
    <d v="2023-04-18T15:41:40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55"/>
    <d v="2023-04-18T15:41:4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56"/>
    <d v="2023-04-18T15:41:40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58"/>
    <d v="2023-04-18T15:41:40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95"/>
    <d v="2023-04-18T15:41:40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60"/>
    <d v="2023-04-18T15:41:4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154"/>
    <d v="2023-04-18T15:41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61"/>
    <d v="2023-04-18T15:41:4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62"/>
    <d v="2023-04-18T15:41:4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63"/>
    <d v="2023-04-18T15:41:4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8"/>
    <x v="11"/>
    <x v="35"/>
    <x v="64"/>
    <d v="2023-04-18T15:41:4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91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38"/>
    <d v="2023-04-18T15:42:0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54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92"/>
    <d v="2023-04-18T15:42:02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55"/>
    <d v="2023-04-18T15:42:0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56"/>
    <d v="2023-04-18T15:42:02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220"/>
    <d v="2023-05-15T17:08:15"/>
    <n v="0"/>
    <n v="0"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1"/>
    <x v="4"/>
    <x v="76"/>
    <x v="26"/>
    <d v="2023-05-15T17:08:15"/>
    <n v="0"/>
    <n v="0"/>
    <m/>
    <n v="2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7"/>
    <x v="2"/>
    <x v="149"/>
    <x v="13"/>
    <d v="2023-04-19T17:07:39"/>
    <n v="2"/>
    <m/>
    <n v="2"/>
    <m/>
    <n v="2"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7"/>
    <x v="2"/>
    <x v="149"/>
    <x v="126"/>
    <d v="2023-04-19T17:07:3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7"/>
    <x v="2"/>
    <x v="149"/>
    <x v="16"/>
    <d v="2023-04-19T17:07:3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7"/>
    <x v="2"/>
    <x v="149"/>
    <x v="20"/>
    <d v="2023-04-19T17:07:3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7"/>
    <x v="2"/>
    <x v="149"/>
    <x v="43"/>
    <d v="2023-04-19T17:07:3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7"/>
    <x v="2"/>
    <x v="149"/>
    <x v="6"/>
    <d v="2023-04-19T17:07:39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7"/>
    <x v="2"/>
    <x v="149"/>
    <x v="8"/>
    <d v="2023-04-19T17:07:3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28"/>
    <d v="2023-04-18T15:42:0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60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61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62"/>
    <d v="2023-04-18T15:42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64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9"/>
    <x v="11"/>
    <x v="36"/>
    <x v="65"/>
    <d v="2023-04-18T15:42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36"/>
    <d v="2023-04-18T15:42:2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38"/>
    <d v="2023-04-18T15:42:21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7"/>
    <x v="2"/>
    <x v="149"/>
    <x v="9"/>
    <d v="2023-04-19T17:07:3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29"/>
    <d v="2023-04-19T17:13:0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130"/>
    <d v="2023-04-19T17:13:08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55"/>
    <x v="9"/>
    <x v="51"/>
    <x v="30"/>
    <d v="2023-04-19T17:13:08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149"/>
    <d v="2023-04-19T17:17:26"/>
    <n v="1"/>
    <n v="1"/>
    <n v="0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82"/>
    <d v="2023-04-19T17:17:26"/>
    <n v="17"/>
    <n v="17"/>
    <n v="0"/>
    <n v="0"/>
    <n v="1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20"/>
    <d v="2023-04-19T17:17:26"/>
    <n v="666"/>
    <n v="666"/>
    <n v="0"/>
    <n v="0"/>
    <n v="66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21"/>
    <d v="2023-04-19T17:17:26"/>
    <n v="169"/>
    <n v="169"/>
    <n v="0"/>
    <n v="0"/>
    <n v="16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83"/>
    <d v="2023-04-19T17:17:26"/>
    <n v="4"/>
    <n v="4"/>
    <n v="0"/>
    <n v="0"/>
    <n v="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23"/>
    <d v="2023-04-19T17:17:26"/>
    <n v="11"/>
    <n v="11"/>
    <n v="0"/>
    <n v="0"/>
    <n v="1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3"/>
    <d v="2023-04-19T17:17:26"/>
    <n v="30"/>
    <n v="30"/>
    <n v="0"/>
    <n v="0"/>
    <n v="3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4"/>
    <x v="2"/>
    <x v="153"/>
    <x v="6"/>
    <d v="2023-04-19T17:17:26"/>
    <n v="48"/>
    <n v="4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07"/>
    <d v="2023-04-19T17:17:49"/>
    <n v="179"/>
    <n v="17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60"/>
    <d v="2023-04-19T17:17:49"/>
    <n v="23"/>
    <n v="2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61"/>
    <d v="2023-04-19T17:17:49"/>
    <n v="32"/>
    <n v="3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62"/>
    <d v="2023-04-19T17:17:49"/>
    <n v="35"/>
    <n v="3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64"/>
    <d v="2023-04-19T17:17:49"/>
    <n v="25"/>
    <n v="2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65"/>
    <d v="2023-04-19T17:17:49"/>
    <n v="35"/>
    <n v="3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66"/>
    <d v="2023-04-19T17:17:49"/>
    <n v="49"/>
    <n v="4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67"/>
    <d v="2023-04-19T17:17:49"/>
    <n v="93"/>
    <n v="9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08"/>
    <d v="2023-04-19T17:17:49"/>
    <n v="59"/>
    <n v="5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99"/>
    <d v="2023-04-19T17:17:49"/>
    <n v="56"/>
    <n v="5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68"/>
    <d v="2023-04-19T17:17:49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69"/>
    <d v="2023-04-19T17:17:49"/>
    <n v="256"/>
    <n v="25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70"/>
    <d v="2023-04-19T17:17:4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252"/>
    <d v="2023-04-19T17:17:4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72"/>
    <d v="2023-04-19T17:17:49"/>
    <n v="33"/>
    <n v="3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73"/>
    <d v="2023-04-19T17:17:49"/>
    <n v="275"/>
    <n v="27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74"/>
    <d v="2023-04-19T17:17:49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3"/>
    <d v="2023-04-19T17:17:49"/>
    <n v="216"/>
    <n v="216"/>
    <m/>
    <m/>
    <n v="2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80"/>
    <d v="2023-04-19T17:17:49"/>
    <n v="12"/>
    <n v="12"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27"/>
    <d v="2023-04-19T17:17:49"/>
    <n v="71"/>
    <n v="71"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6"/>
    <d v="2023-04-19T17:17:49"/>
    <n v="171"/>
    <n v="171"/>
    <m/>
    <n v="15"/>
    <n v="1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46"/>
    <d v="2023-04-19T17:17:49"/>
    <n v="12"/>
    <n v="12"/>
    <m/>
    <n v="0"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9"/>
    <d v="2023-04-19T17:17:49"/>
    <n v="32"/>
    <n v="32"/>
    <m/>
    <n v="1"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53"/>
    <d v="2023-04-19T17:17:49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50"/>
    <d v="2023-04-19T17:17:49"/>
    <n v="2"/>
    <n v="2"/>
    <m/>
    <n v="2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49"/>
    <d v="2023-04-19T17:17:49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79"/>
    <d v="2023-04-19T17:17:49"/>
    <n v="10"/>
    <n v="10"/>
    <m/>
    <n v="0"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180"/>
    <d v="2023-04-19T17:17:49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82"/>
    <d v="2023-04-19T17:17:49"/>
    <n v="19"/>
    <n v="19"/>
    <m/>
    <n v="8"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20"/>
    <d v="2023-04-19T17:17:49"/>
    <n v="2510"/>
    <n v="2510"/>
    <m/>
    <n v="29"/>
    <n v="248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21"/>
    <d v="2023-04-19T17:17:49"/>
    <n v="408"/>
    <n v="408"/>
    <m/>
    <n v="1"/>
    <n v="4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83"/>
    <d v="2023-04-19T17:17:49"/>
    <n v="11"/>
    <n v="11"/>
    <m/>
    <n v="0"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22"/>
    <d v="2023-04-19T17:17:49"/>
    <n v="3"/>
    <n v="3"/>
    <m/>
    <n v="0"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23"/>
    <d v="2023-04-19T17:17:49"/>
    <n v="3"/>
    <n v="3"/>
    <m/>
    <n v="0"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44"/>
    <d v="2023-04-19T17:17:49"/>
    <n v="95"/>
    <n v="9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05"/>
    <x v="2"/>
    <x v="154"/>
    <x v="3"/>
    <d v="2023-04-19T17:17:49"/>
    <n v="941"/>
    <n v="941"/>
    <m/>
    <m/>
    <n v="9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92"/>
    <d v="2023-04-18T15:42:21"/>
    <n v="0"/>
    <m/>
    <m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55"/>
    <d v="2023-04-18T15:42:21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56"/>
    <d v="2023-04-18T15:42:21"/>
    <n v="0"/>
    <m/>
    <m/>
    <n v="1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3"/>
    <x v="1"/>
    <x v="125"/>
    <x v="6"/>
    <d v="2023-05-15T16:16:0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3"/>
    <x v="1"/>
    <x v="125"/>
    <x v="9"/>
    <d v="2023-05-15T16:16:02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31"/>
    <d v="2023-05-15T16:16:21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24"/>
    <d v="2023-05-15T16:16:21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26"/>
    <d v="2023-05-15T16:16:21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197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6"/>
    <x v="7"/>
    <x v="105"/>
    <x v="38"/>
    <d v="2023-05-15T16:16:2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38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92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4"/>
    <x v="7"/>
    <x v="108"/>
    <x v="55"/>
    <d v="2023-05-15T15:58:0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06"/>
    <d v="2023-04-19T17:19:40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6"/>
    <d v="2023-04-19T17:19:40"/>
    <n v="160"/>
    <m/>
    <n v="160"/>
    <m/>
    <n v="1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9"/>
    <d v="2023-04-19T17:19:40"/>
    <n v="507"/>
    <m/>
    <n v="507"/>
    <m/>
    <n v="5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0"/>
    <d v="2023-04-19T17:19:40"/>
    <n v="225"/>
    <m/>
    <n v="225"/>
    <m/>
    <n v="2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1"/>
    <d v="2023-04-19T17:19:40"/>
    <n v="71"/>
    <m/>
    <n v="71"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83"/>
    <d v="2023-04-19T17:19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8"/>
    <x v="7"/>
    <x v="99"/>
    <x v="147"/>
    <d v="2023-05-15T16:00:3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130"/>
    <d v="2023-05-15T16:00:5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31"/>
    <d v="2023-05-15T16:00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24"/>
    <d v="2023-05-15T16:00:57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26"/>
    <d v="2023-05-15T16:00:5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197"/>
    <d v="2023-05-15T16:00:5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38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92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55"/>
    <d v="2023-05-15T16:00:57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56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58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95"/>
    <d v="2023-05-15T16:00:5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61"/>
    <d v="2023-05-15T16:00:5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13"/>
    <d v="2023-05-15T16:00:5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16"/>
    <d v="2023-05-15T16:00:5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20"/>
    <d v="2023-05-15T16:00:57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43"/>
    <d v="2023-05-15T16:00:5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44"/>
    <d v="2023-05-15T16:00:57"/>
    <n v="10"/>
    <m/>
    <n v="10"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3"/>
    <d v="2023-05-15T16:00:5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6"/>
    <d v="2023-05-15T16:00:5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8"/>
    <d v="2023-05-15T16:00:5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49"/>
    <x v="7"/>
    <x v="100"/>
    <x v="9"/>
    <d v="2023-05-15T16:00:5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126"/>
    <d v="2023-05-15T16:01:18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50"/>
    <x v="1"/>
    <x v="115"/>
    <x v="16"/>
    <d v="2023-05-15T16:01:18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23"/>
    <d v="2023-04-19T17:19:40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43"/>
    <d v="2023-04-19T17:19:40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45"/>
    <d v="2023-04-19T17:19:40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3"/>
    <d v="2023-04-19T17:19:40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5"/>
    <d v="2023-04-19T17:19:40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6"/>
    <d v="2023-04-19T17:19:40"/>
    <n v="301"/>
    <n v="0"/>
    <n v="3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83"/>
    <d v="2023-04-19T17:19:4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25"/>
    <d v="2023-04-19T17:19:40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84"/>
    <d v="2023-04-19T17:19:40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85"/>
    <d v="2023-04-19T17:19:40"/>
    <n v="22"/>
    <n v="3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8"/>
    <d v="2023-04-19T17:19:40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9"/>
    <d v="2023-04-19T17:19:40"/>
    <n v="160"/>
    <n v="0"/>
    <n v="1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3"/>
    <x v="2"/>
    <x v="152"/>
    <x v="10"/>
    <d v="2023-04-19T17:19:40"/>
    <n v="507"/>
    <n v="0"/>
    <n v="50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29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130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30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31"/>
    <d v="2023-04-19T17:20:03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24"/>
    <d v="2023-04-19T17:20:03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32"/>
    <d v="2023-04-19T17:20:0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266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188"/>
    <d v="2023-04-19T17:20:0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34"/>
    <d v="2023-04-19T17:20:0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35"/>
    <d v="2023-04-19T17:20:03"/>
    <n v="0"/>
    <m/>
    <m/>
    <n v="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273"/>
    <x v="2"/>
    <x v="155"/>
    <x v="36"/>
    <d v="2023-04-19T17:20:0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26"/>
    <d v="2023-05-15T15:31:29"/>
    <n v="30"/>
    <n v="0"/>
    <n v="30"/>
    <n v="0"/>
    <n v="3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96"/>
    <d v="2023-05-15T15:31:29"/>
    <n v="1"/>
    <n v="0"/>
    <n v="1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10"/>
    <d v="2023-05-15T15:31:29"/>
    <n v="13"/>
    <n v="0"/>
    <n v="13"/>
    <n v="13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05"/>
    <d v="2023-05-15T15:31:29"/>
    <n v="1"/>
    <n v="0"/>
    <n v="1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06"/>
    <d v="2023-05-15T15:31:29"/>
    <n v="2"/>
    <n v="0"/>
    <n v="2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6"/>
    <d v="2023-05-15T15:31:29"/>
    <n v="258"/>
    <n v="0"/>
    <n v="258"/>
    <n v="0"/>
    <n v="25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9"/>
    <d v="2023-05-15T15:31:29"/>
    <n v="284"/>
    <n v="0"/>
    <n v="284"/>
    <n v="0"/>
    <n v="28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0"/>
    <d v="2023-05-15T15:31:29"/>
    <n v="414"/>
    <n v="0"/>
    <n v="414"/>
    <n v="0"/>
    <n v="41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43"/>
    <d v="2023-05-15T15:31:29"/>
    <n v="77"/>
    <n v="0"/>
    <n v="77"/>
    <n v="0"/>
    <n v="7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44"/>
    <d v="2023-05-15T15:31:29"/>
    <n v="580"/>
    <m/>
    <n v="580"/>
    <n v="5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0"/>
    <d v="2023-05-15T15:31:29"/>
    <n v="46"/>
    <m/>
    <n v="46"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"/>
    <d v="2023-05-15T15:31:29"/>
    <n v="4"/>
    <n v="0"/>
    <n v="4"/>
    <n v="0"/>
    <n v="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"/>
    <d v="2023-05-15T15:31:29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3"/>
    <d v="2023-05-15T15:31:29"/>
    <n v="18"/>
    <n v="0"/>
    <n v="18"/>
    <n v="0"/>
    <n v="18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27"/>
    <d v="2023-06-22T12:34:27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28"/>
    <d v="2023-06-22T12:34:2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97"/>
    <d v="2023-06-22T12:34:27"/>
    <n v="0"/>
    <m/>
    <m/>
    <n v="1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98"/>
    <d v="2023-06-22T12:34:27"/>
    <n v="0"/>
    <m/>
    <m/>
    <n v="97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61"/>
    <d v="2023-06-22T12:34:27"/>
    <n v="0"/>
    <m/>
    <m/>
    <n v="5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62"/>
    <d v="2023-06-22T12:34:27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55"/>
    <d v="2023-06-22T12:34:27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67"/>
    <d v="2023-06-22T12:34:27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02"/>
    <d v="2023-06-22T12:34:27"/>
    <n v="98"/>
    <m/>
    <n v="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71"/>
    <d v="2023-06-22T12:34:27"/>
    <n v="107"/>
    <m/>
    <n v="10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03"/>
    <d v="2023-06-22T12:34:2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04"/>
    <d v="2023-06-22T12:34:2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72"/>
    <d v="2023-06-22T12:34:27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73"/>
    <d v="2023-06-22T12:34:2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38"/>
    <d v="2023-06-22T12:34:27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75"/>
    <d v="2023-06-22T12:34:27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67"/>
    <d v="2023-06-22T12:34:27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47"/>
    <d v="2023-06-22T12:36:06"/>
    <n v="61"/>
    <n v="0"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0"/>
    <d v="2023-06-22T12:36:06"/>
    <n v="162"/>
    <n v="0"/>
    <n v="1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44"/>
    <d v="2023-06-22T12:36:06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31"/>
    <d v="2023-06-22T12:36:30"/>
    <n v="0"/>
    <m/>
    <m/>
    <n v="2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24"/>
    <d v="2023-06-22T12:36:30"/>
    <n v="0"/>
    <m/>
    <m/>
    <n v="3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32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34"/>
    <d v="2023-06-22T12:36:30"/>
    <n v="0"/>
    <m/>
    <m/>
    <n v="2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35"/>
    <d v="2023-06-22T12:36:30"/>
    <n v="0"/>
    <m/>
    <m/>
    <n v="3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38"/>
    <d v="2023-06-22T12:36:3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54"/>
    <d v="2023-06-22T12:36:3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92"/>
    <d v="2023-06-22T12:36:30"/>
    <n v="0"/>
    <m/>
    <m/>
    <n v="2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55"/>
    <d v="2023-06-22T12:36:30"/>
    <n v="0"/>
    <m/>
    <m/>
    <n v="1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56"/>
    <d v="2023-06-22T12:36:30"/>
    <n v="0"/>
    <m/>
    <m/>
    <n v="2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58"/>
    <d v="2023-06-22T12:36:30"/>
    <n v="0"/>
    <m/>
    <m/>
    <n v="2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59"/>
    <d v="2023-06-22T12:36:30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95"/>
    <d v="2023-06-22T12:36:30"/>
    <n v="0"/>
    <m/>
    <m/>
    <n v="1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27"/>
    <d v="2023-06-22T12:36:30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28"/>
    <d v="2023-06-22T12:36:3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60"/>
    <d v="2023-06-22T12:36:30"/>
    <n v="0"/>
    <m/>
    <m/>
    <n v="2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98"/>
    <d v="2023-06-22T12:36:3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61"/>
    <d v="2023-06-22T12:36:30"/>
    <n v="0"/>
    <m/>
    <m/>
    <n v="2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62"/>
    <d v="2023-06-22T12:36:30"/>
    <n v="0"/>
    <m/>
    <m/>
    <n v="1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64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68"/>
    <d v="2023-06-22T12:36:3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02"/>
    <d v="2023-06-22T12:36:30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36"/>
    <d v="2023-06-22T12:36:3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70"/>
    <d v="2023-06-22T12:36:30"/>
    <n v="0"/>
    <m/>
    <m/>
    <n v="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37"/>
    <d v="2023-06-22T12:36:3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72"/>
    <d v="2023-06-22T12:36:30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203"/>
    <d v="2023-06-22T12:36:3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75"/>
    <d v="2023-06-22T12:36:3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10"/>
    <d v="2023-06-22T12:36:30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3"/>
    <d v="2023-06-22T12:36:30"/>
    <n v="157"/>
    <m/>
    <n v="157"/>
    <m/>
    <n v="157"/>
    <n v="15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26"/>
    <d v="2023-06-22T12:36:30"/>
    <n v="73"/>
    <m/>
    <n v="73"/>
    <m/>
    <n v="73"/>
    <n v="7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38"/>
    <d v="2023-06-22T12:39:36"/>
    <n v="0"/>
    <m/>
    <m/>
    <n v="2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52"/>
    <d v="2023-06-22T12:39:36"/>
    <n v="0"/>
    <m/>
    <m/>
    <n v="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53"/>
    <d v="2023-06-22T12:39:3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54"/>
    <d v="2023-06-22T12:39:36"/>
    <n v="0"/>
    <m/>
    <m/>
    <n v="2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31"/>
    <d v="2023-06-22T12:39:36"/>
    <n v="0"/>
    <m/>
    <m/>
    <n v="2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92"/>
    <d v="2023-06-22T12:39:36"/>
    <n v="0"/>
    <m/>
    <m/>
    <n v="2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91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42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36"/>
    <d v="2023-06-22T12:39:3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55"/>
    <d v="2023-06-22T12:39:36"/>
    <n v="0"/>
    <m/>
    <m/>
    <n v="2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56"/>
    <d v="2023-06-22T12:39:36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37"/>
    <d v="2023-06-22T12:39:3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94"/>
    <d v="2023-06-22T12:39:36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57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92"/>
    <d v="2023-06-22T12:39:36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58"/>
    <d v="2023-06-22T12:39:36"/>
    <n v="0"/>
    <m/>
    <m/>
    <n v="2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59"/>
    <d v="2023-06-22T12:39:36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95"/>
    <d v="2023-06-22T12:39:36"/>
    <n v="0"/>
    <m/>
    <m/>
    <n v="2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8"/>
    <d v="2023-06-22T12:39:36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60"/>
    <d v="2023-06-22T12:39:36"/>
    <n v="0"/>
    <m/>
    <m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97"/>
    <d v="2023-06-22T12:39:36"/>
    <n v="0"/>
    <m/>
    <m/>
    <n v="2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98"/>
    <d v="2023-06-22T12:39:36"/>
    <n v="0"/>
    <m/>
    <m/>
    <n v="2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61"/>
    <d v="2023-06-22T12:39:36"/>
    <n v="0"/>
    <m/>
    <m/>
    <n v="2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62"/>
    <d v="2023-06-22T12:39:36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63"/>
    <d v="2023-06-22T12:39:36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64"/>
    <d v="2023-06-22T12:39:3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02"/>
    <d v="2023-06-22T12:39:36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71"/>
    <d v="2023-06-22T12:39:36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03"/>
    <d v="2023-06-22T12:39:3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39"/>
    <d v="2023-06-22T12:39:3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97"/>
    <d v="2023-05-24T14:54:4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9"/>
    <d v="2023-05-24T14:54:4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130"/>
    <d v="2023-05-24T14:54:44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30"/>
    <d v="2023-05-24T14:54:4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55"/>
    <d v="2023-06-22T12:41:13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94"/>
    <d v="2023-06-22T12:41:13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58"/>
    <d v="2023-06-22T12:41:13"/>
    <n v="0"/>
    <m/>
    <m/>
    <n v="1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59"/>
    <d v="2023-06-22T12:41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95"/>
    <d v="2023-06-22T12:41:1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28"/>
    <d v="2023-06-22T12:41:1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97"/>
    <d v="2023-06-22T12:41:13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98"/>
    <d v="2023-06-22T12:41:13"/>
    <n v="0"/>
    <m/>
    <m/>
    <n v="1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61"/>
    <d v="2023-06-22T12:41:13"/>
    <n v="0"/>
    <m/>
    <m/>
    <n v="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62"/>
    <d v="2023-06-22T12:41:13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02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71"/>
    <d v="2023-06-22T12:41:1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03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67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3"/>
    <d v="2023-06-22T12:41:13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78"/>
    <d v="2023-06-22T12:41:1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5"/>
    <d v="2023-06-22T12:41:13"/>
    <n v="2"/>
    <n v="0"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6"/>
    <d v="2023-06-22T12:41:13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8"/>
    <d v="2023-06-22T12:41:13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9"/>
    <d v="2023-06-22T12:41:13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82"/>
    <d v="2023-06-22T12:41:1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20"/>
    <d v="2023-06-22T12:41:13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21"/>
    <d v="2023-06-22T12:41:1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23"/>
    <d v="2023-06-22T12:41:13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44"/>
    <d v="2023-06-22T12:41:13"/>
    <n v="162"/>
    <m/>
    <n v="1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0"/>
    <d v="2023-06-22T12:41:13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3"/>
    <d v="2023-06-22T12:41:13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6"/>
    <d v="2023-06-22T12:41:13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7"/>
    <d v="2023-06-22T12:41:1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9"/>
    <d v="2023-06-22T12:41:13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47"/>
    <d v="2023-06-22T12:41:13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0"/>
    <d v="2023-06-22T12:41:13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2"/>
    <d v="2023-06-22T12:41:13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02"/>
    <d v="2023-05-15T15:37:01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71"/>
    <d v="2023-05-15T15:37:01"/>
    <n v="0"/>
    <m/>
    <m/>
    <n v="1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03"/>
    <d v="2023-05-15T15:37:0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04"/>
    <d v="2023-05-15T15:37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73"/>
    <d v="2023-05-15T15:37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38"/>
    <d v="2023-05-15T15:37:0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67"/>
    <d v="2023-05-15T15:37:01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73"/>
    <d v="2023-05-15T15:37:01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77"/>
    <d v="2023-05-15T15:37:01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3"/>
    <d v="2023-05-15T15:37:01"/>
    <n v="189"/>
    <m/>
    <n v="189"/>
    <m/>
    <n v="1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78"/>
    <d v="2023-05-15T15:37:01"/>
    <n v="47"/>
    <m/>
    <n v="47"/>
    <m/>
    <n v="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4"/>
    <d v="2023-05-15T15:37:0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5"/>
    <d v="2023-05-15T15:37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6"/>
    <d v="2023-05-15T15:37:01"/>
    <n v="121"/>
    <m/>
    <n v="121"/>
    <m/>
    <n v="1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19"/>
    <x v="4"/>
    <x v="79"/>
    <x v="19"/>
    <d v="2023-05-15T15:37:01"/>
    <n v="196"/>
    <m/>
    <n v="19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9"/>
    <d v="2023-06-22T12:34:27"/>
    <n v="101"/>
    <n v="0"/>
    <n v="101"/>
    <n v="0"/>
    <n v="10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49"/>
    <d v="2023-06-22T12:34:27"/>
    <n v="12"/>
    <n v="0"/>
    <n v="12"/>
    <n v="1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20"/>
    <d v="2023-06-22T12:34:27"/>
    <n v="290"/>
    <n v="0"/>
    <n v="290"/>
    <n v="0"/>
    <n v="29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23"/>
    <d v="2023-06-22T12:34:2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43"/>
    <d v="2023-06-22T12:34:27"/>
    <n v="257"/>
    <n v="0"/>
    <n v="257"/>
    <n v="0"/>
    <n v="25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"/>
    <d v="2023-06-22T12:34:27"/>
    <n v="13"/>
    <m/>
    <n v="13"/>
    <n v="0"/>
    <n v="1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2"/>
    <d v="2023-06-22T12:34:27"/>
    <n v="6"/>
    <m/>
    <n v="6"/>
    <n v="0"/>
    <n v="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15"/>
    <d v="2023-06-22T12:34:27"/>
    <n v="253"/>
    <n v="0"/>
    <n v="2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4"/>
    <d v="2023-06-22T12:34:27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46"/>
    <d v="2023-06-22T12:34:27"/>
    <n v="1978"/>
    <n v="0"/>
    <n v="19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5"/>
    <d v="2023-06-22T12:34:27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24"/>
    <d v="2023-06-22T12:34:27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6"/>
    <d v="2023-06-22T12:34:27"/>
    <n v="459"/>
    <n v="0"/>
    <n v="4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7"/>
    <d v="2023-06-22T12:34:27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84"/>
    <d v="2023-06-22T12:34:27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85"/>
    <d v="2023-06-22T12:34:27"/>
    <n v="38"/>
    <n v="2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8"/>
    <d v="2023-06-22T12:34:27"/>
    <n v="257"/>
    <n v="0"/>
    <n v="2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5"/>
    <d v="2023-06-22T12:36:3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6"/>
    <d v="2023-06-22T12:36:30"/>
    <n v="137"/>
    <m/>
    <n v="137"/>
    <m/>
    <n v="1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8"/>
    <d v="2023-06-22T12:36:30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9"/>
    <d v="2023-06-22T12:36:30"/>
    <n v="79"/>
    <m/>
    <n v="79"/>
    <m/>
    <n v="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20"/>
    <d v="2023-06-22T12:36:30"/>
    <n v="164"/>
    <m/>
    <n v="164"/>
    <m/>
    <n v="1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21"/>
    <d v="2023-06-22T12:36:3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44"/>
    <d v="2023-06-22T12:36:30"/>
    <n v="589"/>
    <m/>
    <n v="5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0"/>
    <d v="2023-06-22T12:36:30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"/>
    <d v="2023-06-22T12:36:3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2"/>
    <d v="2023-06-22T12:36:3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3"/>
    <d v="2023-06-22T12:36:30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18"/>
    <d v="2023-06-22T12:36:3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21"/>
    <d v="2023-06-22T12:36:30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22"/>
    <d v="2023-06-22T12:36:3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23"/>
    <d v="2023-06-22T12:36:3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24"/>
    <d v="2023-06-22T12:36:30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6"/>
    <d v="2023-06-22T12:36:30"/>
    <n v="230"/>
    <n v="0"/>
    <n v="2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31"/>
    <d v="2023-05-24T14:54:44"/>
    <n v="0"/>
    <m/>
    <m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4"/>
    <d v="2023-05-24T14:54:44"/>
    <n v="0"/>
    <m/>
    <m/>
    <n v="3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32"/>
    <d v="2023-05-24T14:54:44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09"/>
    <x v="1"/>
    <x v="4"/>
    <x v="26"/>
    <d v="2023-05-24T14:54:44"/>
    <n v="0"/>
    <m/>
    <m/>
    <n v="1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55"/>
    <d v="2023-05-15T15:26:4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"/>
    <d v="2023-05-15T15:26:48"/>
    <n v="6"/>
    <n v="0"/>
    <n v="6"/>
    <n v="0"/>
    <n v="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2"/>
    <d v="2023-05-15T15:26:48"/>
    <n v="5"/>
    <n v="0"/>
    <n v="5"/>
    <n v="0"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24"/>
    <d v="2023-05-15T15:26:48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6"/>
    <d v="2023-05-15T15:26:48"/>
    <n v="572"/>
    <n v="0"/>
    <n v="5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7"/>
    <d v="2023-05-15T15:26:48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84"/>
    <d v="2023-05-15T15:26:48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85"/>
    <d v="2023-05-15T15:26:48"/>
    <n v="7"/>
    <n v="1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02"/>
    <d v="2023-05-15T15:26:48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71"/>
    <d v="2023-05-15T15:26:4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03"/>
    <d v="2023-05-15T15:26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75"/>
    <d v="2023-05-15T15:26:4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67"/>
    <d v="2023-05-15T15:26:48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130"/>
    <d v="2023-06-22T12:41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30"/>
    <d v="2023-06-22T12:41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31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24"/>
    <d v="2023-06-22T12:41:2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32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26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35"/>
    <d v="2023-06-22T12:41:2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90"/>
    <d v="2023-06-22T12:41:2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38"/>
    <d v="2023-06-22T12:41:2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52"/>
    <d v="2023-06-22T12:41:2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54"/>
    <d v="2023-06-22T12:41:29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131"/>
    <d v="2023-06-22T12:41:29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92"/>
    <d v="2023-06-22T12:41:2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55"/>
    <d v="2023-06-22T12:41:2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94"/>
    <d v="2023-06-22T12:41:2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58"/>
    <d v="2023-06-22T12:41:29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59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13"/>
    <d v="2023-06-22T12:49:30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16"/>
    <d v="2023-06-22T12:49:3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19"/>
    <d v="2023-06-22T12:49:30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149"/>
    <d v="2023-06-22T12:49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21"/>
    <d v="2023-06-22T12:49:3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43"/>
    <d v="2023-06-22T12:49:30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44"/>
    <d v="2023-06-22T12:49:30"/>
    <n v="38"/>
    <m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145"/>
    <d v="2023-06-22T12:49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6"/>
    <d v="2023-06-22T12:49:30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8"/>
    <d v="2023-06-22T12:49:3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9"/>
    <d v="2023-06-22T12:49:30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10"/>
    <d v="2023-06-22T12:49:3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11"/>
    <d v="2023-06-22T12:49:30"/>
    <n v="2"/>
    <m/>
    <n v="1"/>
    <m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12"/>
    <d v="2023-06-22T12:49:30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129"/>
    <d v="2023-06-22T12:49:30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2"/>
    <x v="12"/>
    <x v="114"/>
    <x v="16"/>
    <d v="2023-06-22T12:49:45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2"/>
    <x v="12"/>
    <x v="114"/>
    <x v="149"/>
    <d v="2023-06-22T12:49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12"/>
    <d v="2023-06-22T12:54:50"/>
    <n v="50"/>
    <n v="8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13"/>
    <d v="2023-06-22T12:55:07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16"/>
    <d v="2023-06-22T12:55:0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19"/>
    <d v="2023-06-22T12:55:0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150"/>
    <d v="2023-06-22T12:55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82"/>
    <d v="2023-06-22T12:55:0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20"/>
    <d v="2023-06-22T12:55:07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21"/>
    <d v="2023-06-22T12:55:0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83"/>
    <d v="2023-06-22T12:55:0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6"/>
    <d v="2023-06-22T12:55:07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9"/>
    <d v="2023-06-22T12:55:0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10"/>
    <d v="2023-06-22T12:55:0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9"/>
    <x v="8"/>
    <x v="135"/>
    <x v="12"/>
    <d v="2023-06-22T12:55:07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31"/>
    <d v="2023-06-22T12:55:27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34"/>
    <d v="2023-06-22T12:55:27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92"/>
    <d v="2023-06-22T12:55:27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13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6"/>
    <x v="3"/>
    <x v="33"/>
    <x v="8"/>
    <d v="2023-06-22T13:00:4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6"/>
    <x v="3"/>
    <x v="33"/>
    <x v="9"/>
    <d v="2023-06-22T13:00:45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6"/>
    <x v="3"/>
    <x v="33"/>
    <x v="12"/>
    <d v="2023-06-22T13:00:45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7"/>
    <x v="3"/>
    <x v="34"/>
    <x v="43"/>
    <d v="2023-06-22T13:01:04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7"/>
    <x v="3"/>
    <x v="34"/>
    <x v="111"/>
    <d v="2023-06-22T13:01:04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7"/>
    <x v="3"/>
    <x v="34"/>
    <x v="8"/>
    <d v="2023-06-22T13:01:04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7"/>
    <x v="3"/>
    <x v="34"/>
    <x v="12"/>
    <d v="2023-06-22T13:01:04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55"/>
    <d v="2023-07-20T15:33:56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130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31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24"/>
    <d v="2023-07-20T15:35:02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32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26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34"/>
    <d v="2023-07-20T15:35:02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35"/>
    <d v="2023-07-20T15:35:02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91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20"/>
    <d v="2023-06-22T13:06:13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43"/>
    <d v="2023-06-22T13:06:13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44"/>
    <d v="2023-06-22T13:06:13"/>
    <n v="25"/>
    <m/>
    <n v="25"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6"/>
    <d v="2023-06-22T13:06:1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8"/>
    <d v="2023-06-22T13:06:13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9"/>
    <d v="2023-06-22T13:06:1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7"/>
    <x v="1"/>
    <x v="150"/>
    <x v="126"/>
    <d v="2023-06-22T13:06:3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56"/>
    <d v="2023-07-20T15:33:5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7"/>
    <x v="1"/>
    <x v="150"/>
    <x v="17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7"/>
    <x v="1"/>
    <x v="150"/>
    <x v="20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7"/>
    <x v="1"/>
    <x v="150"/>
    <x v="21"/>
    <d v="2023-06-22T13:06:3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7"/>
    <x v="1"/>
    <x v="150"/>
    <x v="3"/>
    <d v="2023-06-22T13:06:3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7"/>
    <x v="1"/>
    <x v="150"/>
    <x v="6"/>
    <d v="2023-06-22T13:06:3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7"/>
    <x v="1"/>
    <x v="150"/>
    <x v="158"/>
    <d v="2023-06-22T13:06:3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8"/>
    <x v="1"/>
    <x v="126"/>
    <x v="16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8"/>
    <x v="1"/>
    <x v="126"/>
    <x v="17"/>
    <d v="2023-06-22T13:06:5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8"/>
    <x v="1"/>
    <x v="126"/>
    <x v="82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8"/>
    <x v="1"/>
    <x v="126"/>
    <x v="20"/>
    <d v="2023-06-22T13:06:54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8"/>
    <x v="1"/>
    <x v="126"/>
    <x v="21"/>
    <d v="2023-06-22T13:06:5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8"/>
    <x v="1"/>
    <x v="126"/>
    <x v="3"/>
    <d v="2023-06-22T13:06:54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8"/>
    <x v="1"/>
    <x v="126"/>
    <x v="9"/>
    <d v="2023-06-22T13:06:5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8"/>
    <x v="1"/>
    <x v="126"/>
    <x v="158"/>
    <d v="2023-06-22T13:06:5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29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30"/>
    <d v="2023-06-22T13:07:1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254"/>
    <d v="2023-06-22T13:07:1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31"/>
    <d v="2023-06-22T13:07:1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24"/>
    <d v="2023-06-22T13:07:1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32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26"/>
    <d v="2023-06-22T13:07:19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34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35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90"/>
    <d v="2023-06-22T13:07:19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37"/>
    <d v="2023-06-22T13:07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38"/>
    <d v="2023-06-22T13:07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52"/>
    <d v="2023-06-22T13:07:1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16"/>
    <d v="2023-06-22T13:11:28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19"/>
    <d v="2023-06-22T13:11:28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20"/>
    <d v="2023-06-22T13:11:28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23"/>
    <d v="2023-06-22T13:11:2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44"/>
    <d v="2023-06-22T13:11:28"/>
    <n v="121"/>
    <m/>
    <n v="1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0"/>
    <d v="2023-06-22T13:11:2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1"/>
    <d v="2023-06-22T13:11:2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3"/>
    <d v="2023-06-22T13:11:28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6"/>
    <d v="2023-06-22T13:11:2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9"/>
    <d v="2023-06-22T13:11:28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10"/>
    <d v="2023-06-22T13:11:28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29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130"/>
    <d v="2023-06-22T13:11:53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30"/>
    <d v="2023-06-22T13:11:5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31"/>
    <d v="2023-06-22T13:11:53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24"/>
    <d v="2023-06-22T13:11:53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32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34"/>
    <d v="2023-06-22T13:11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35"/>
    <d v="2023-06-22T13:11:53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38"/>
    <d v="2023-06-22T13:11:53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52"/>
    <d v="2023-06-22T13:11:5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54"/>
    <d v="2023-06-22T13:11:53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131"/>
    <d v="2023-06-22T13:11:53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92"/>
    <d v="2023-06-22T13:11:53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55"/>
    <d v="2023-06-22T13:11:53"/>
    <n v="0"/>
    <m/>
    <m/>
    <n v="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94"/>
    <d v="2023-06-22T13:11:53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58"/>
    <d v="2023-06-22T13:11:53"/>
    <n v="0"/>
    <m/>
    <m/>
    <n v="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97"/>
    <d v="2023-06-22T13:11:5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98"/>
    <d v="2023-06-22T13:11:53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61"/>
    <d v="2023-06-22T13:11:53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62"/>
    <d v="2023-06-22T13:11:53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67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102"/>
    <d v="2023-06-22T13:11:5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71"/>
    <d v="2023-06-22T13:11:53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2"/>
    <d v="2023-06-22T13:15:25"/>
    <n v="62"/>
    <n v="6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3"/>
    <d v="2023-06-22T13:15:25"/>
    <n v="17"/>
    <n v="1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4"/>
    <d v="2023-06-22T13:15:25"/>
    <n v="21"/>
    <n v="2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5"/>
    <d v="2023-06-22T13:15:25"/>
    <n v="35"/>
    <n v="3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6"/>
    <d v="2023-06-22T13:15:25"/>
    <n v="13"/>
    <n v="1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7"/>
    <d v="2023-06-22T13:15:25"/>
    <n v="18"/>
    <n v="1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99"/>
    <d v="2023-06-22T13:15:25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8"/>
    <d v="2023-06-22T13:15:25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9"/>
    <d v="2023-06-22T13:15:25"/>
    <n v="263"/>
    <n v="26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70"/>
    <d v="2023-06-22T13:15:25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72"/>
    <d v="2023-06-22T13:15:25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73"/>
    <d v="2023-06-22T13:15:25"/>
    <n v="78"/>
    <n v="7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74"/>
    <d v="2023-06-22T13:15:25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75"/>
    <d v="2023-06-22T13:15:25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3"/>
    <d v="2023-06-22T13:15:25"/>
    <n v="481"/>
    <n v="481"/>
    <m/>
    <m/>
    <n v="420"/>
    <n v="6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79"/>
    <d v="2023-06-22T13:15:25"/>
    <n v="600"/>
    <n v="600"/>
    <m/>
    <m/>
    <n v="6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77"/>
    <d v="2023-06-22T13:15:2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4"/>
    <d v="2023-06-22T13:15:25"/>
    <n v="19"/>
    <n v="19"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98"/>
    <d v="2023-06-22T13:15:25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26"/>
    <d v="2023-06-22T13:15:25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27"/>
    <d v="2023-06-22T13:15:25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28"/>
    <d v="2023-06-22T13:15:25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29"/>
    <d v="2023-06-22T13:15:25"/>
    <n v="62"/>
    <n v="62"/>
    <m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27"/>
    <d v="2023-06-22T13:15:25"/>
    <n v="54"/>
    <n v="54"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05"/>
    <d v="2023-06-22T13:15:25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"/>
    <d v="2023-06-22T13:15:25"/>
    <n v="62"/>
    <n v="62"/>
    <m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9"/>
    <d v="2023-06-22T13:15:25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30"/>
    <d v="2023-06-22T13:15:2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80"/>
    <d v="2023-06-22T13:15:25"/>
    <n v="1"/>
    <n v="1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82"/>
    <d v="2023-06-22T13:15:25"/>
    <n v="19"/>
    <n v="19"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0"/>
    <d v="2023-06-22T13:15:25"/>
    <n v="1245"/>
    <n v="1245"/>
    <m/>
    <m/>
    <n v="12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1"/>
    <d v="2023-06-22T13:15:25"/>
    <n v="762"/>
    <n v="762"/>
    <m/>
    <m/>
    <n v="7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83"/>
    <d v="2023-06-22T13:15:25"/>
    <n v="65"/>
    <n v="65"/>
    <m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2"/>
    <d v="2023-06-22T13:15:2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192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58"/>
    <d v="2023-06-22T13:17:38"/>
    <n v="0"/>
    <m/>
    <m/>
    <n v="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59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95"/>
    <d v="2023-06-22T13:17:38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28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60"/>
    <d v="2023-06-22T13:17:3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97"/>
    <d v="2023-06-22T13:17:3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5"/>
    <x v="3"/>
    <x v="32"/>
    <x v="13"/>
    <d v="2023-04-18T15:40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5"/>
    <x v="3"/>
    <x v="32"/>
    <x v="15"/>
    <d v="2023-04-18T15:40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5"/>
    <x v="3"/>
    <x v="32"/>
    <x v="16"/>
    <d v="2023-04-18T15:40:5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5"/>
    <x v="3"/>
    <x v="32"/>
    <x v="20"/>
    <d v="2023-04-18T15:40:50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5"/>
    <x v="3"/>
    <x v="32"/>
    <x v="44"/>
    <d v="2023-04-18T15:40:50"/>
    <n v="40"/>
    <m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62"/>
    <d v="2023-04-20T14:09:17"/>
    <n v="22"/>
    <n v="2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64"/>
    <d v="2023-04-20T14:09:17"/>
    <n v="42"/>
    <n v="4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250"/>
    <d v="2023-04-20T14:09:17"/>
    <n v="10"/>
    <n v="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65"/>
    <d v="2023-04-20T14:09:17"/>
    <n v="46"/>
    <n v="4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66"/>
    <d v="2023-04-20T14:09:17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67"/>
    <d v="2023-04-20T14:09:17"/>
    <n v="39"/>
    <n v="3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69"/>
    <d v="2023-04-20T14:09:17"/>
    <n v="246"/>
    <n v="24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70"/>
    <d v="2023-04-20T14:09:17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73"/>
    <d v="2023-04-20T14:09:17"/>
    <n v="135"/>
    <n v="13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3"/>
    <d v="2023-04-20T14:09:17"/>
    <n v="220"/>
    <n v="220"/>
    <m/>
    <m/>
    <n v="2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79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77"/>
    <d v="2023-04-20T14:09:17"/>
    <n v="8"/>
    <n v="8"/>
    <m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299"/>
    <d v="2023-04-20T14:09:17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4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78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80"/>
    <d v="2023-04-20T14:09:17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81"/>
    <d v="2023-04-20T14:09:17"/>
    <n v="9"/>
    <n v="9"/>
    <m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6"/>
    <d v="2023-04-20T14:09:17"/>
    <n v="112"/>
    <n v="112"/>
    <m/>
    <m/>
    <n v="1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9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82"/>
    <d v="2023-04-20T14:09:17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20"/>
    <d v="2023-04-20T14:09:17"/>
    <n v="1486"/>
    <n v="1486"/>
    <m/>
    <m/>
    <n v="14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21"/>
    <d v="2023-04-20T14:09:17"/>
    <n v="415"/>
    <n v="415"/>
    <m/>
    <m/>
    <n v="4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22"/>
    <d v="2023-04-20T14:09:17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44"/>
    <d v="2023-04-20T14:09:17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3"/>
    <d v="2023-04-20T14:09:17"/>
    <n v="379"/>
    <n v="379"/>
    <m/>
    <m/>
    <n v="37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46"/>
    <d v="2023-04-20T14:09:17"/>
    <n v="205"/>
    <n v="20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16"/>
    <d v="2023-04-20T14:09:17"/>
    <n v="660"/>
    <n v="66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5"/>
    <d v="2023-04-20T14:09:17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6"/>
    <d v="2023-04-20T14:09:17"/>
    <n v="220"/>
    <n v="2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83"/>
    <d v="2023-04-20T14:09:17"/>
    <n v="9"/>
    <n v="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25"/>
    <d v="2023-04-20T14:09:17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84"/>
    <d v="2023-04-20T14:09:17"/>
    <n v="35"/>
    <n v="3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84"/>
    <d v="2023-04-20T14:09:17"/>
    <n v="35"/>
    <n v="6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9"/>
    <d v="2023-04-20T14:09:17"/>
    <n v="112"/>
    <n v="1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0"/>
    <d v="2023-04-20T14:09:17"/>
    <n v="10"/>
    <n v="1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28"/>
    <d v="2023-04-20T14:09:17"/>
    <n v="367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29"/>
    <d v="2023-04-20T14:09:17"/>
    <n v="14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44"/>
    <d v="2023-04-20T14:09:17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86"/>
    <d v="2023-04-20T14:09:17"/>
    <n v="249"/>
    <m/>
    <n v="2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9"/>
    <d v="2023-04-20T14:09:5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30"/>
    <d v="2023-04-20T14:09:5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31"/>
    <d v="2023-04-20T14:09:50"/>
    <n v="0"/>
    <m/>
    <m/>
    <n v="4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4"/>
    <d v="2023-04-20T14:09:50"/>
    <n v="0"/>
    <m/>
    <m/>
    <n v="6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32"/>
    <d v="2023-04-20T14:09:50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34"/>
    <d v="2023-04-20T14:09:50"/>
    <n v="0"/>
    <m/>
    <m/>
    <n v="4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88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35"/>
    <d v="2023-04-20T14:09:50"/>
    <n v="0"/>
    <m/>
    <m/>
    <n v="6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97"/>
    <d v="2023-04-20T14:09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90"/>
    <d v="2023-04-20T14:09:5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36"/>
    <d v="2023-04-20T14:09:50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01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02"/>
    <d v="2023-05-15T15:31:2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71"/>
    <d v="2023-05-15T15:31:29"/>
    <n v="0"/>
    <m/>
    <m/>
    <n v="1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03"/>
    <d v="2023-05-15T15:31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04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35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72"/>
    <d v="2023-05-15T15:31:29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73"/>
    <d v="2023-05-15T15:31:29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38"/>
    <d v="2023-05-15T15:31:2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92"/>
    <d v="2023-04-20T14:09:5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58"/>
    <d v="2023-04-20T14:09:50"/>
    <n v="0"/>
    <m/>
    <m/>
    <n v="7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59"/>
    <d v="2023-04-20T14:09:50"/>
    <n v="0"/>
    <m/>
    <m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95"/>
    <d v="2023-04-20T14:09:50"/>
    <n v="0"/>
    <m/>
    <m/>
    <n v="4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28"/>
    <d v="2023-04-20T14:09:50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60"/>
    <d v="2023-04-20T14:09:50"/>
    <n v="0"/>
    <m/>
    <m/>
    <n v="1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97"/>
    <d v="2023-04-20T14:09:50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61"/>
    <d v="2023-04-20T14:09:50"/>
    <n v="0"/>
    <m/>
    <m/>
    <n v="6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62"/>
    <d v="2023-04-20T14:09:50"/>
    <n v="0"/>
    <m/>
    <m/>
    <n v="3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63"/>
    <d v="2023-04-20T14:09:50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64"/>
    <d v="2023-04-20T14:09:50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40"/>
    <d v="2023-04-20T14:09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42"/>
    <d v="2023-04-20T14:09:5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32"/>
    <d v="2023-04-20T14:09:5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02"/>
    <d v="2023-04-20T14:09:50"/>
    <n v="0"/>
    <m/>
    <m/>
    <n v="1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71"/>
    <d v="2023-04-20T14:09:50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5"/>
    <x v="2"/>
    <x v="5"/>
    <x v="103"/>
    <d v="2023-04-20T14:09:5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200"/>
    <d v="2023-04-24T09:49:5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126"/>
    <d v="2023-04-24T09:49:54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79"/>
    <d v="2023-04-24T09:49:54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40"/>
    <x v="12"/>
    <x v="74"/>
    <x v="178"/>
    <d v="2023-04-24T09:49:5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7"/>
    <d v="2023-05-15T17:04:2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85"/>
    <d v="2023-05-15T17:04:23"/>
    <n v="37"/>
    <n v="4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8"/>
    <d v="2023-05-15T17:04:23"/>
    <n v="126"/>
    <n v="0"/>
    <n v="1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130"/>
    <d v="2023-04-18T12:40:28"/>
    <n v="0"/>
    <m/>
    <m/>
    <n v="3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30"/>
    <d v="2023-04-18T12:40:28"/>
    <n v="0"/>
    <m/>
    <m/>
    <n v="3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31"/>
    <d v="2023-04-18T12:40:28"/>
    <n v="0"/>
    <m/>
    <m/>
    <n v="2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24"/>
    <d v="2023-04-18T12:40:28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32"/>
    <d v="2023-04-18T12:40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34"/>
    <d v="2023-04-18T12:40:28"/>
    <n v="0"/>
    <m/>
    <m/>
    <n v="2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9"/>
    <d v="2023-05-15T17:04:23"/>
    <n v="297"/>
    <n v="0"/>
    <n v="2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0"/>
    <d v="2023-05-15T17:04:23"/>
    <n v="63"/>
    <n v="0"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35"/>
    <d v="2023-04-18T12:40:28"/>
    <n v="0"/>
    <m/>
    <m/>
    <n v="4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5"/>
    <x v="4"/>
    <x v="80"/>
    <x v="37"/>
    <d v="2023-04-18T12:40:2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8"/>
    <d v="2023-04-18T12:40:55"/>
    <n v="59"/>
    <n v="0"/>
    <n v="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9"/>
    <d v="2023-04-18T12:40:55"/>
    <n v="83"/>
    <n v="0"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47"/>
    <d v="2023-04-18T12:40:55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0"/>
    <d v="2023-04-18T12:40:55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326"/>
    <x v="7"/>
    <x v="12"/>
    <x v="144"/>
    <d v="2023-04-18T12:40:55"/>
    <n v="22"/>
    <n v="2"/>
    <n v="18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0"/>
    <x v="4"/>
    <x v="81"/>
    <x v="130"/>
    <d v="2023-04-18T12:41:1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39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75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06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39"/>
    <d v="2023-05-15T15:31:2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40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08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29"/>
    <d v="2023-05-15T15:30:42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3"/>
    <x v="2"/>
    <x v="145"/>
    <x v="130"/>
    <d v="2023-05-15T15:30:42"/>
    <n v="0"/>
    <m/>
    <m/>
    <n v="2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34"/>
    <d v="2023-05-15T15:31:08"/>
    <n v="0"/>
    <m/>
    <m/>
    <n v="2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35"/>
    <d v="2023-05-15T15:31:08"/>
    <n v="0"/>
    <m/>
    <m/>
    <n v="4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90"/>
    <d v="2023-05-15T15:31:08"/>
    <n v="0"/>
    <m/>
    <m/>
    <n v="3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37"/>
    <d v="2023-05-15T15:31:08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38"/>
    <d v="2023-05-15T15:31:08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90"/>
    <d v="2023-05-15T15:31:08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41"/>
    <d v="2023-05-15T15:31:2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42"/>
    <d v="2023-05-15T15:31:29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3"/>
    <d v="2023-05-15T15:31:29"/>
    <n v="207"/>
    <n v="0"/>
    <n v="207"/>
    <n v="0"/>
    <n v="207"/>
    <n v="20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0"/>
    <d v="2023-05-15T15:31:50"/>
    <n v="153"/>
    <n v="0"/>
    <n v="1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58"/>
    <d v="2023-05-15T15:31:50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47"/>
    <d v="2023-05-15T15:31:50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67"/>
    <d v="2023-06-22T12:34:4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73"/>
    <d v="2023-06-22T12:34:4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3"/>
    <d v="2023-06-22T12:34:42"/>
    <n v="259"/>
    <m/>
    <n v="259"/>
    <m/>
    <n v="2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5"/>
    <d v="2023-06-22T12:34:4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210"/>
    <d v="2023-06-22T12:34:42"/>
    <n v="18"/>
    <m/>
    <n v="18"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211"/>
    <d v="2023-06-22T12:34:42"/>
    <n v="15"/>
    <m/>
    <n v="15"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206"/>
    <d v="2023-06-22T12:34:42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6"/>
    <d v="2023-06-22T12:34:42"/>
    <n v="173"/>
    <m/>
    <n v="173"/>
    <m/>
    <n v="1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7"/>
    <d v="2023-06-22T12:34:42"/>
    <n v="14"/>
    <m/>
    <n v="14"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8"/>
    <d v="2023-06-22T12:34:42"/>
    <n v="136"/>
    <m/>
    <n v="136"/>
    <m/>
    <n v="1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9"/>
    <d v="2023-06-22T12:34:42"/>
    <n v="150"/>
    <m/>
    <n v="150"/>
    <m/>
    <n v="1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20"/>
    <d v="2023-06-22T12:34:42"/>
    <n v="250"/>
    <m/>
    <n v="250"/>
    <m/>
    <n v="2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43"/>
    <d v="2023-06-22T12:34:42"/>
    <n v="110"/>
    <m/>
    <n v="110"/>
    <m/>
    <n v="1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44"/>
    <d v="2023-06-22T12:34:42"/>
    <n v="844"/>
    <m/>
    <n v="8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0"/>
    <d v="2023-06-22T12:34:42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"/>
    <d v="2023-06-22T12:34:42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2"/>
    <d v="2023-06-22T12:34:4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7"/>
    <d v="2023-06-22T12:36:3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9"/>
    <d v="2023-06-22T12:36:30"/>
    <n v="137"/>
    <n v="0"/>
    <n v="1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47"/>
    <d v="2023-06-22T12:36:30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8"/>
    <x v="12"/>
    <x v="73"/>
    <x v="10"/>
    <d v="2023-06-22T12:36:30"/>
    <n v="79"/>
    <n v="0"/>
    <n v="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97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300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301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9"/>
    <d v="2023-06-22T12:36:5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30"/>
    <d v="2023-06-22T12:36:50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30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31"/>
    <d v="2023-06-22T12:36:50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4"/>
    <d v="2023-06-22T12:36:50"/>
    <n v="0"/>
    <m/>
    <m/>
    <n v="2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32"/>
    <d v="2023-06-22T12:36:50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6"/>
    <d v="2023-06-22T12:36:50"/>
    <n v="0"/>
    <m/>
    <m/>
    <n v="1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34"/>
    <d v="2023-06-22T12:36:50"/>
    <n v="0"/>
    <m/>
    <m/>
    <n v="1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35"/>
    <d v="2023-06-22T12:36:50"/>
    <n v="0"/>
    <m/>
    <m/>
    <n v="2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91"/>
    <d v="2023-06-22T12:36:5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38"/>
    <d v="2023-06-22T12:36:50"/>
    <n v="0"/>
    <m/>
    <m/>
    <n v="1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39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52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53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54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92"/>
    <d v="2023-06-22T12:36:50"/>
    <n v="0"/>
    <m/>
    <m/>
    <n v="2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91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36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55"/>
    <d v="2023-06-22T12:36:50"/>
    <n v="0"/>
    <m/>
    <m/>
    <n v="1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56"/>
    <d v="2023-06-22T12:36:50"/>
    <n v="0"/>
    <m/>
    <m/>
    <n v="2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94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57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92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58"/>
    <d v="2023-06-22T12:36:50"/>
    <n v="0"/>
    <m/>
    <m/>
    <n v="2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59"/>
    <d v="2023-06-22T12:36:5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34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95"/>
    <d v="2023-06-22T12:36:50"/>
    <n v="0"/>
    <m/>
    <m/>
    <n v="1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73"/>
    <d v="2023-05-15T15:26:48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10"/>
    <d v="2023-05-15T15:26:48"/>
    <n v="11"/>
    <n v="0"/>
    <n v="11"/>
    <n v="0"/>
    <n v="1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3"/>
    <d v="2023-05-15T15:26:48"/>
    <n v="357"/>
    <m/>
    <n v="357"/>
    <m/>
    <n v="3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26"/>
    <d v="2023-05-15T15:26:48"/>
    <n v="215"/>
    <m/>
    <n v="215"/>
    <m/>
    <n v="2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5"/>
    <d v="2023-05-15T15:26:48"/>
    <n v="17"/>
    <n v="0"/>
    <n v="17"/>
    <n v="0"/>
    <n v="1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27"/>
    <d v="2023-05-15T15:26:48"/>
    <n v="7"/>
    <n v="0"/>
    <n v="7"/>
    <n v="7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6"/>
    <d v="2023-05-15T15:26:48"/>
    <n v="238"/>
    <m/>
    <n v="238"/>
    <m/>
    <n v="2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9"/>
    <d v="2023-05-15T15:26:48"/>
    <n v="109"/>
    <m/>
    <n v="109"/>
    <m/>
    <n v="10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149"/>
    <d v="2023-05-15T15:26:48"/>
    <n v="13"/>
    <m/>
    <n v="13"/>
    <n v="1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20"/>
    <d v="2023-05-15T15:26:48"/>
    <n v="224"/>
    <m/>
    <n v="224"/>
    <m/>
    <n v="2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23"/>
    <d v="2023-05-15T15:26:4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43"/>
    <d v="2023-05-15T15:26:48"/>
    <n v="200"/>
    <m/>
    <n v="200"/>
    <m/>
    <n v="2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26"/>
    <d v="2023-05-15T15:31:08"/>
    <n v="0"/>
    <m/>
    <m/>
    <n v="3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88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34"/>
    <d v="2023-05-15T15:31:29"/>
    <n v="0"/>
    <m/>
    <m/>
    <n v="2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35"/>
    <d v="2023-05-15T15:31:29"/>
    <n v="0"/>
    <m/>
    <m/>
    <n v="3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50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90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36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36"/>
    <d v="2023-05-15T15:31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55"/>
    <d v="2023-05-15T15:31:29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56"/>
    <d v="2023-05-15T15:31:29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94"/>
    <d v="2023-05-15T15:31:2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92"/>
    <d v="2023-05-15T15:31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58"/>
    <d v="2023-05-15T15:31:29"/>
    <n v="0"/>
    <m/>
    <m/>
    <n v="1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59"/>
    <d v="2023-05-15T15:31:2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95"/>
    <d v="2023-05-15T15:31:29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8"/>
    <d v="2023-05-15T15:31:2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60"/>
    <d v="2023-05-15T15:31:2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97"/>
    <d v="2023-05-15T15:31:29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98"/>
    <d v="2023-05-15T15:31:29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61"/>
    <d v="2023-05-15T15:31:29"/>
    <n v="0"/>
    <m/>
    <m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62"/>
    <d v="2023-05-15T15:31:29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63"/>
    <d v="2023-05-15T15:31:2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95"/>
    <d v="2023-06-22T12:41:2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97"/>
    <d v="2023-06-22T12:41:2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98"/>
    <d v="2023-06-22T12:41:29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61"/>
    <d v="2023-06-22T12:41:2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62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155"/>
    <d v="2023-06-22T12:41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102"/>
    <d v="2023-06-22T12:41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71"/>
    <d v="2023-06-22T12:41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72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13"/>
    <d v="2023-06-22T12:41:2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78"/>
    <d v="2023-06-22T12:41:2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16"/>
    <d v="2023-06-22T12:41:29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19"/>
    <d v="2023-06-22T12:41:29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82"/>
    <d v="2023-06-22T12:41:2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20"/>
    <d v="2023-06-22T12:41:29"/>
    <n v="56"/>
    <m/>
    <n v="56"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44"/>
    <d v="2023-06-22T12:41:29"/>
    <n v="49"/>
    <m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0"/>
    <d v="2023-06-22T12:41:2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3"/>
    <d v="2023-06-22T12:41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6"/>
    <d v="2023-06-22T12:41:29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9"/>
    <d v="2023-06-22T12:41:29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10"/>
    <d v="2023-06-22T12:41:29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12"/>
    <d v="2023-06-22T12:41:29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130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30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31"/>
    <d v="2023-06-22T12:41:48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24"/>
    <d v="2023-06-22T12:41:48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32"/>
    <d v="2023-06-22T12:41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26"/>
    <d v="2023-06-22T12:41:48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34"/>
    <d v="2023-06-22T12:41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35"/>
    <d v="2023-06-22T12:41:48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90"/>
    <d v="2023-06-22T12:41:48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37"/>
    <d v="2023-06-22T12:41:4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38"/>
    <d v="2023-06-22T12:41:4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52"/>
    <d v="2023-06-22T12:41:4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2"/>
    <x v="12"/>
    <x v="114"/>
    <x v="20"/>
    <d v="2023-06-22T12:49:45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2"/>
    <x v="12"/>
    <x v="114"/>
    <x v="3"/>
    <d v="2023-06-22T12:49:4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2"/>
    <x v="12"/>
    <x v="114"/>
    <x v="9"/>
    <d v="2023-06-22T12:49:45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30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31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24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26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97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38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92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55"/>
    <d v="2023-06-22T12:50:02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56"/>
    <d v="2023-06-22T12:50:02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58"/>
    <d v="2023-06-22T12:50:02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95"/>
    <d v="2023-06-22T12:50:02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61"/>
    <d v="2023-06-22T12:50:0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02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71"/>
    <d v="2023-06-22T12:50:0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73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40"/>
    <d v="2023-06-22T12:50:0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232"/>
    <d v="2023-06-22T12:50:0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41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42"/>
    <d v="2023-06-22T12:50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3"/>
    <d v="2023-06-22T12:50:02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6"/>
    <d v="2023-06-22T12:50:02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9"/>
    <d v="2023-06-22T12:50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53"/>
    <d v="2023-06-22T12:50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82"/>
    <d v="2023-06-22T12:50:0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20"/>
    <d v="2023-06-22T12:50:02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43"/>
    <d v="2023-06-22T12:50:0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44"/>
    <d v="2023-06-22T12:50:02"/>
    <n v="39"/>
    <m/>
    <n v="39"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"/>
    <d v="2023-06-22T12:50:0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6"/>
    <d v="2023-06-22T12:50:02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8"/>
    <d v="2023-06-22T12:50:0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9"/>
    <d v="2023-06-22T12:50:02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15"/>
    <d v="2023-06-22T12:55:2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16"/>
    <d v="2023-06-22T12:55:27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19"/>
    <d v="2023-06-22T12:55:2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82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20"/>
    <d v="2023-06-22T12:55:27"/>
    <n v="105"/>
    <m/>
    <n v="105"/>
    <m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21"/>
    <d v="2023-06-22T12:55:2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83"/>
    <d v="2023-06-22T12:55:27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43"/>
    <d v="2023-06-22T12:55:27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44"/>
    <d v="2023-06-22T12:55:27"/>
    <n v="68"/>
    <m/>
    <n v="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2"/>
    <d v="2023-06-22T12:55:27"/>
    <n v="1"/>
    <n v="0"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6"/>
    <d v="2023-06-22T12:55:27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7"/>
    <d v="2023-06-22T12:55:2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8"/>
    <d v="2023-06-22T12:55:27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9"/>
    <d v="2023-06-22T12:55:27"/>
    <n v="34"/>
    <n v="0"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10"/>
    <d v="2023-06-22T12:55:2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11"/>
    <d v="2023-06-22T12:55:27"/>
    <n v="3"/>
    <n v="1"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0"/>
    <x v="8"/>
    <x v="136"/>
    <x v="12"/>
    <d v="2023-06-22T12:55:27"/>
    <n v="7"/>
    <n v="4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1"/>
    <x v="8"/>
    <x v="137"/>
    <x v="16"/>
    <d v="2023-06-22T12:55:4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1"/>
    <x v="8"/>
    <x v="137"/>
    <x v="20"/>
    <d v="2023-06-22T12:55:4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1"/>
    <x v="8"/>
    <x v="137"/>
    <x v="43"/>
    <d v="2023-06-22T12:55:4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1"/>
    <x v="8"/>
    <x v="137"/>
    <x v="8"/>
    <d v="2023-06-22T12:55:45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1"/>
    <x v="8"/>
    <x v="137"/>
    <x v="9"/>
    <d v="2023-06-22T12:55:4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1"/>
    <x v="8"/>
    <x v="137"/>
    <x v="12"/>
    <d v="2023-06-22T12:55:45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2"/>
    <x v="8"/>
    <x v="138"/>
    <x v="16"/>
    <d v="2023-06-22T12:56:0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2"/>
    <x v="8"/>
    <x v="138"/>
    <x v="82"/>
    <d v="2023-06-22T12:56:0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2"/>
    <x v="8"/>
    <x v="138"/>
    <x v="20"/>
    <d v="2023-06-22T12:56:06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2"/>
    <x v="8"/>
    <x v="138"/>
    <x v="44"/>
    <d v="2023-06-22T12:56:0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2"/>
    <x v="8"/>
    <x v="138"/>
    <x v="145"/>
    <d v="2023-06-22T12:56:0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2"/>
    <x v="8"/>
    <x v="138"/>
    <x v="9"/>
    <d v="2023-06-22T12:56:06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2"/>
    <x v="8"/>
    <x v="138"/>
    <x v="11"/>
    <d v="2023-06-22T12:56:06"/>
    <n v="1"/>
    <m/>
    <m/>
    <m/>
    <m/>
    <m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2"/>
    <x v="8"/>
    <x v="138"/>
    <x v="12"/>
    <d v="2023-06-22T12:56:06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4"/>
    <x v="8"/>
    <x v="140"/>
    <x v="16"/>
    <d v="2023-06-22T12:56:25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4"/>
    <x v="8"/>
    <x v="140"/>
    <x v="20"/>
    <d v="2023-06-22T12:56:25"/>
    <n v="45"/>
    <m/>
    <n v="45"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4"/>
    <x v="8"/>
    <x v="140"/>
    <x v="21"/>
    <d v="2023-06-22T12:56:2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58"/>
    <d v="2023-07-20T15:33:5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95"/>
    <d v="2023-07-20T15:33:5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60"/>
    <d v="2023-07-20T15:33:5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67"/>
    <d v="2023-07-20T15:32:5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73"/>
    <d v="2023-07-20T15:32:58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77"/>
    <d v="2023-07-20T15:32:58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10"/>
    <d v="2023-07-20T15:32:58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3"/>
    <d v="2023-07-20T15:32:58"/>
    <n v="249"/>
    <m/>
    <n v="249"/>
    <m/>
    <n v="2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5"/>
    <d v="2023-07-20T15:32:58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204"/>
    <d v="2023-07-20T15:32:58"/>
    <n v="7"/>
    <n v="0"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205"/>
    <d v="2023-07-20T15:32:58"/>
    <n v="5"/>
    <n v="0"/>
    <n v="5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61"/>
    <d v="2023-07-20T15:33:5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62"/>
    <d v="2023-07-20T15:33:5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63"/>
    <d v="2023-07-20T15:33:5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102"/>
    <d v="2023-07-20T15:33:5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103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104"/>
    <d v="2023-07-20T15:33:5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13"/>
    <d v="2023-07-20T15:33:56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58"/>
    <d v="2023-07-20T15:34:17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206"/>
    <d v="2023-07-20T15:32:58"/>
    <n v="2"/>
    <n v="0"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6"/>
    <d v="2023-07-20T15:32:58"/>
    <n v="206"/>
    <m/>
    <n v="206"/>
    <m/>
    <n v="2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9"/>
    <d v="2023-07-20T15:32:58"/>
    <n v="172"/>
    <m/>
    <n v="172"/>
    <m/>
    <n v="1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49"/>
    <d v="2023-07-20T15:32:58"/>
    <n v="8"/>
    <m/>
    <n v="8"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20"/>
    <d v="2023-07-20T15:32:58"/>
    <n v="185"/>
    <m/>
    <n v="185"/>
    <m/>
    <n v="1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43"/>
    <d v="2023-07-20T15:32:58"/>
    <n v="107"/>
    <m/>
    <n v="107"/>
    <m/>
    <n v="1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44"/>
    <d v="2023-07-20T15:32:58"/>
    <n v="3157"/>
    <m/>
    <n v="3157"/>
    <n v="31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0"/>
    <d v="2023-07-20T15:32:58"/>
    <n v="12"/>
    <m/>
    <n v="12"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95"/>
    <d v="2023-07-20T15:34:17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60"/>
    <d v="2023-07-20T15:34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154"/>
    <d v="2023-07-20T15:34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61"/>
    <d v="2023-07-20T15:34:17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62"/>
    <d v="2023-07-20T15:34:17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63"/>
    <d v="2023-07-20T15:34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102"/>
    <d v="2023-07-20T15:34:1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91"/>
    <d v="2023-07-20T15:34:3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126"/>
    <d v="2023-07-20T15:33:56"/>
    <n v="122"/>
    <m/>
    <n v="122"/>
    <m/>
    <n v="1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16"/>
    <d v="2023-07-20T15:33:56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20"/>
    <d v="2023-07-20T15:33:56"/>
    <n v="105"/>
    <m/>
    <n v="105"/>
    <m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44"/>
    <d v="2023-07-20T15:33:56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0"/>
    <d v="2023-07-20T15:33:5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6"/>
    <d v="2023-07-20T15:33:56"/>
    <n v="147"/>
    <n v="0"/>
    <n v="1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9"/>
    <d v="2023-07-20T15:33:56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8"/>
    <x v="11"/>
    <x v="35"/>
    <x v="12"/>
    <d v="2023-07-20T15:33:5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71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03"/>
    <d v="2023-07-20T15:34:3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75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07"/>
    <d v="2023-07-20T15:34:3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08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3"/>
    <d v="2023-07-20T15:34:39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26"/>
    <d v="2023-07-20T15:34:3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6"/>
    <d v="2023-07-20T15:34:39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38"/>
    <d v="2023-07-20T15:34:39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92"/>
    <d v="2023-07-20T15:35:02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55"/>
    <d v="2023-07-20T15:35:02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56"/>
    <d v="2023-07-20T15:35:02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58"/>
    <d v="2023-07-20T15:35:02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95"/>
    <d v="2023-07-20T15:35:02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60"/>
    <d v="2023-07-20T15:35:0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98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20"/>
    <d v="2023-07-20T15:34:39"/>
    <n v="73"/>
    <m/>
    <n v="73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21"/>
    <d v="2023-07-20T15:34:3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44"/>
    <d v="2023-07-20T15:34:39"/>
    <n v="55"/>
    <m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0"/>
    <d v="2023-07-20T15:34:3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11"/>
    <d v="2023-07-20T15:34:39"/>
    <n v="3"/>
    <m/>
    <n v="3"/>
    <m/>
    <n v="3"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6"/>
    <d v="2023-07-20T15:34:39"/>
    <n v="52"/>
    <n v="0"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9"/>
    <d v="2023-07-20T15:34:39"/>
    <n v="49"/>
    <n v="0"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2"/>
    <d v="2023-07-20T15:34:39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90"/>
    <d v="2023-06-22T12:34:42"/>
    <n v="53"/>
    <m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54"/>
    <d v="2023-06-22T12:34:42"/>
    <n v="642"/>
    <m/>
    <n v="6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92"/>
    <d v="2023-06-22T12:34:42"/>
    <n v="538"/>
    <m/>
    <n v="5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55"/>
    <d v="2023-06-22T12:34:42"/>
    <n v="288"/>
    <m/>
    <n v="2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56"/>
    <d v="2023-06-22T12:34:42"/>
    <n v="636"/>
    <m/>
    <n v="6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94"/>
    <d v="2023-06-22T12:34:42"/>
    <n v="58"/>
    <m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58"/>
    <d v="2023-06-22T12:34:42"/>
    <n v="731"/>
    <m/>
    <n v="7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61"/>
    <d v="2023-07-20T15:35:02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59"/>
    <d v="2023-06-22T12:34:42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98"/>
    <d v="2023-06-22T12:34:42"/>
    <n v="628"/>
    <m/>
    <n v="6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61"/>
    <d v="2023-06-22T12:34:42"/>
    <n v="349"/>
    <m/>
    <n v="3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64"/>
    <d v="2023-06-22T12:34:42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32"/>
    <d v="2023-06-22T12:34:4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02"/>
    <d v="2023-06-22T12:34:42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71"/>
    <d v="2023-06-22T12:34:42"/>
    <n v="74"/>
    <m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03"/>
    <d v="2023-06-22T12:34:4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04"/>
    <d v="2023-06-22T12:34:4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75"/>
    <d v="2023-06-22T12:34:4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62"/>
    <d v="2023-07-20T15:35:02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63"/>
    <d v="2023-07-20T15:35:0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155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102"/>
    <d v="2023-07-20T15:35:0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71"/>
    <d v="2023-07-20T15:35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108"/>
    <d v="2023-07-20T15:35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126"/>
    <d v="2023-06-22T13:02:35"/>
    <n v="26"/>
    <n v="26"/>
    <m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16"/>
    <d v="2023-07-20T15:35:02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20"/>
    <d v="2023-07-20T15:35:02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21"/>
    <d v="2023-07-20T15:35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44"/>
    <d v="2023-07-20T15:35:02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111"/>
    <d v="2023-07-20T15:35:02"/>
    <n v="1"/>
    <m/>
    <n v="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9"/>
    <d v="2023-07-20T15:35:0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1"/>
    <x v="11"/>
    <x v="38"/>
    <x v="12"/>
    <d v="2023-07-20T15:35:0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78"/>
    <d v="2023-06-22T13:02:35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127"/>
    <d v="2023-06-22T13:02:3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16"/>
    <d v="2023-06-22T13:02:35"/>
    <n v="14"/>
    <n v="14"/>
    <m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17"/>
    <d v="2023-06-22T13:02:35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20"/>
    <d v="2023-06-22T13:02:35"/>
    <n v="119"/>
    <n v="119"/>
    <m/>
    <m/>
    <n v="1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21"/>
    <d v="2023-06-22T13:02:35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43"/>
    <d v="2023-06-22T13:02:35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3"/>
    <d v="2023-06-22T13:02:35"/>
    <n v="29"/>
    <n v="29"/>
    <m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6"/>
    <d v="2023-06-22T13:02:35"/>
    <n v="52"/>
    <n v="5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84"/>
    <d v="2023-06-22T13:02:35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184"/>
    <d v="2023-06-22T13:02:3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8"/>
    <d v="2023-06-22T13:02:35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9"/>
    <d v="2023-06-22T13:02:35"/>
    <n v="14"/>
    <n v="1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2"/>
    <x v="1"/>
    <x v="121"/>
    <x v="158"/>
    <d v="2023-06-22T13:02:35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3"/>
    <x v="1"/>
    <x v="122"/>
    <x v="126"/>
    <d v="2023-06-22T13:02:52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3"/>
    <x v="1"/>
    <x v="122"/>
    <x v="20"/>
    <d v="2023-06-22T13:02:52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3"/>
    <x v="1"/>
    <x v="122"/>
    <x v="21"/>
    <d v="2023-06-22T13:02:5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3"/>
    <x v="1"/>
    <x v="122"/>
    <x v="6"/>
    <d v="2023-06-22T13:02:5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14"/>
    <d v="2023-06-22T13:03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16"/>
    <d v="2023-06-22T13:03:09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17"/>
    <d v="2023-06-22T13:03:0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146"/>
    <d v="2023-06-22T13:03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19"/>
    <d v="2023-06-22T13:03:0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20"/>
    <d v="2023-06-22T13:03:09"/>
    <n v="93"/>
    <m/>
    <n v="93"/>
    <m/>
    <n v="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21"/>
    <d v="2023-06-22T13:03:0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3"/>
    <d v="2023-06-22T13:03:09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125"/>
    <d v="2023-06-22T13:03:0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9"/>
    <d v="2023-06-22T13:03:09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10"/>
    <d v="2023-06-22T13:03:0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158"/>
    <d v="2023-06-22T13:03:0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4"/>
    <x v="1"/>
    <x v="123"/>
    <x v="147"/>
    <d v="2023-06-22T13:03:0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130"/>
    <d v="2023-06-22T13:03:25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24"/>
    <d v="2023-06-22T13:03:2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26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197"/>
    <d v="2023-06-22T13:03:25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38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92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55"/>
    <d v="2023-06-22T13:04:01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56"/>
    <d v="2023-06-22T13:04:01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58"/>
    <d v="2023-06-22T13:04:01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59"/>
    <d v="2023-06-22T13:04:0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95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60"/>
    <d v="2023-06-22T13:04:0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61"/>
    <d v="2023-06-22T13:04:01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63"/>
    <d v="2023-06-22T13:04:0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71"/>
    <d v="2023-06-22T13:04:01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40"/>
    <d v="2023-06-22T13:04:0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232"/>
    <d v="2023-06-22T13:04:0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41"/>
    <d v="2023-06-22T13:04:0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42"/>
    <d v="2023-06-22T13:04:0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3"/>
    <d v="2023-06-22T13:04:01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78"/>
    <d v="2023-06-22T13:04:01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6"/>
    <d v="2023-06-22T13:04:01"/>
    <n v="90"/>
    <m/>
    <n v="90"/>
    <m/>
    <n v="9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9"/>
    <d v="2023-06-22T13:04:01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53"/>
    <d v="2023-06-22T13:04:0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49"/>
    <d v="2023-06-22T13:04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82"/>
    <d v="2023-06-22T13:04:0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20"/>
    <d v="2023-06-22T13:04:01"/>
    <n v="242"/>
    <m/>
    <n v="242"/>
    <m/>
    <n v="2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21"/>
    <d v="2023-06-22T13:04:0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43"/>
    <d v="2023-06-22T13:04:01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44"/>
    <d v="2023-06-22T13:04:01"/>
    <n v="82"/>
    <m/>
    <n v="82"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"/>
    <d v="2023-06-22T13:04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3"/>
    <d v="2023-06-22T13:04:0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6"/>
    <d v="2023-06-22T13:04:01"/>
    <n v="43"/>
    <n v="0"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8"/>
    <d v="2023-06-22T13:04:01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9"/>
    <d v="2023-06-22T13:04:01"/>
    <n v="90"/>
    <n v="0"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0"/>
    <d v="2023-06-22T13:04:01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8"/>
    <x v="1"/>
    <x v="124"/>
    <x v="17"/>
    <d v="2023-06-22T13:04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8"/>
    <x v="1"/>
    <x v="124"/>
    <x v="158"/>
    <d v="2023-06-22T13:04:1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78"/>
    <d v="2023-06-22T13:04:40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80"/>
    <d v="2023-06-22T13:04:4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16"/>
    <d v="2023-06-22T13:04:4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20"/>
    <d v="2023-06-22T13:04:40"/>
    <n v="54"/>
    <m/>
    <n v="54"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21"/>
    <d v="2023-06-22T13:04:4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83"/>
    <d v="2023-06-22T13:04:4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44"/>
    <d v="2023-06-22T13:04:40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3"/>
    <d v="2023-06-22T13:04:4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6"/>
    <d v="2023-06-22T13:04:40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84"/>
    <d v="2023-06-22T13:04:4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85"/>
    <d v="2023-06-22T13:04:4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9"/>
    <d v="2023-06-22T13:04:40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9"/>
    <d v="2023-05-15T16:40:35"/>
    <n v="35"/>
    <n v="3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740"/>
    <x v="6"/>
    <x v="132"/>
    <x v="10"/>
    <d v="2023-05-15T16:40:35"/>
    <n v="69"/>
    <n v="6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8"/>
    <d v="2023-06-22T13:18:4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60"/>
    <d v="2023-06-22T13:18:49"/>
    <n v="0"/>
    <m/>
    <m/>
    <n v="1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97"/>
    <d v="2023-06-22T13:18:49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98"/>
    <d v="2023-06-22T13:18:49"/>
    <n v="0"/>
    <m/>
    <m/>
    <n v="1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59"/>
    <d v="2023-06-22T13:18:4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61"/>
    <d v="2023-06-22T13:18:49"/>
    <n v="0"/>
    <m/>
    <m/>
    <n v="3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62"/>
    <d v="2023-06-22T13:18:49"/>
    <n v="0"/>
    <m/>
    <m/>
    <n v="1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63"/>
    <d v="2023-06-22T13:18:49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64"/>
    <d v="2023-06-22T13:18:49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42"/>
    <d v="2023-06-22T13:18:49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02"/>
    <d v="2023-06-22T13:18:49"/>
    <n v="0"/>
    <m/>
    <m/>
    <n v="1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71"/>
    <d v="2023-06-22T13:18:49"/>
    <n v="0"/>
    <m/>
    <m/>
    <n v="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03"/>
    <d v="2023-06-22T13:18:4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04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72"/>
    <d v="2023-06-22T13:18:4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73"/>
    <d v="2023-06-22T13:18:49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38"/>
    <d v="2023-06-22T13:18:4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75"/>
    <d v="2023-06-22T13:18:4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06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07"/>
    <d v="2023-06-22T13:18:4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40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08"/>
    <d v="2023-06-22T13:18:4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41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9"/>
    <x v="5"/>
    <x v="39"/>
    <x v="12"/>
    <d v="2023-06-22T13:04:40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0"/>
    <x v="8"/>
    <x v="143"/>
    <x v="16"/>
    <d v="2023-06-22T13:05:0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0"/>
    <x v="8"/>
    <x v="143"/>
    <x v="20"/>
    <d v="2023-06-22T13:05:0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0"/>
    <x v="8"/>
    <x v="143"/>
    <x v="3"/>
    <d v="2023-06-22T13:05:0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0"/>
    <x v="8"/>
    <x v="143"/>
    <x v="9"/>
    <d v="2023-06-22T13:05:0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13"/>
    <d v="2023-06-22T13:05:19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127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16"/>
    <d v="2023-06-22T13:05:19"/>
    <n v="84"/>
    <m/>
    <n v="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150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21"/>
    <d v="2023-06-22T13:05:19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23"/>
    <d v="2023-06-22T13:05:1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43"/>
    <d v="2023-06-22T13:05:19"/>
    <n v="49"/>
    <m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3"/>
    <d v="2023-06-22T13:05:19"/>
    <n v="121"/>
    <m/>
    <n v="1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6"/>
    <d v="2023-06-22T13:05:19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84"/>
    <d v="2023-06-22T13:05:1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85"/>
    <d v="2023-06-22T13:05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8"/>
    <d v="2023-06-22T13:05:19"/>
    <n v="49"/>
    <n v="0"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9"/>
    <d v="2023-06-22T13:05:19"/>
    <n v="84"/>
    <n v="0"/>
    <n v="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1"/>
    <x v="9"/>
    <x v="40"/>
    <x v="12"/>
    <d v="2023-06-22T13:05:19"/>
    <n v="26"/>
    <n v="6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13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127"/>
    <d v="2023-06-22T13:05:3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206"/>
    <d v="2023-06-22T13:05:3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16"/>
    <d v="2023-06-22T13:05:37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149"/>
    <d v="2023-06-22T13:05:3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7"/>
    <x v="1"/>
    <x v="150"/>
    <x v="6"/>
    <d v="2023-05-15T16:16:43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43"/>
    <d v="2023-06-22T13:18:49"/>
    <n v="18"/>
    <n v="1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09"/>
    <d v="2023-06-22T13:18:49"/>
    <n v="24"/>
    <n v="2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3"/>
    <d v="2023-06-22T13:18:49"/>
    <n v="37"/>
    <m/>
    <n v="37"/>
    <m/>
    <n v="37"/>
    <n v="3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34"/>
    <d v="2023-06-22T13:18:4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35"/>
    <d v="2023-06-22T13:18:4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77"/>
    <d v="2023-06-22T13:18:4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5"/>
    <d v="2023-06-22T13:18:4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6"/>
    <d v="2023-06-22T13:18:49"/>
    <n v="147"/>
    <m/>
    <n v="147"/>
    <m/>
    <n v="1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9"/>
    <d v="2023-06-22T13:18:49"/>
    <n v="218"/>
    <m/>
    <n v="218"/>
    <m/>
    <n v="2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49"/>
    <d v="2023-06-22T13:18:49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0"/>
    <d v="2023-06-22T13:18:49"/>
    <n v="400"/>
    <m/>
    <n v="400"/>
    <m/>
    <n v="4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3"/>
    <d v="2023-06-22T13:18:4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43"/>
    <d v="2023-06-22T13:18:49"/>
    <n v="92"/>
    <m/>
    <n v="92"/>
    <m/>
    <n v="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44"/>
    <d v="2023-06-22T13:18:49"/>
    <n v="663"/>
    <m/>
    <n v="6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0"/>
    <d v="2023-06-22T13:18:49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"/>
    <d v="2023-06-22T13:18:4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"/>
    <d v="2023-06-22T13:18:49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3"/>
    <d v="2023-06-22T13:18:49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17"/>
    <d v="2023-06-22T13:18:49"/>
    <n v="42"/>
    <n v="4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19"/>
    <d v="2023-06-22T13:18:49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22"/>
    <d v="2023-06-22T13:18:49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23"/>
    <d v="2023-06-22T13:18:49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5"/>
    <d v="2023-06-22T13:18:49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6"/>
    <d v="2023-06-22T13:18:49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83"/>
    <d v="2023-06-22T13:18:4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7"/>
    <d v="2023-06-22T13:18:4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8"/>
    <d v="2023-06-22T13:18:49"/>
    <n v="92"/>
    <n v="0"/>
    <n v="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9"/>
    <d v="2023-06-22T13:18:49"/>
    <n v="147"/>
    <n v="0"/>
    <n v="1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0"/>
    <d v="2023-06-22T13:18:49"/>
    <n v="218"/>
    <n v="0"/>
    <n v="2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2"/>
    <d v="2023-06-22T13:18:49"/>
    <n v="25"/>
    <n v="4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9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30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30"/>
    <d v="2023-06-22T13:19:0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31"/>
    <d v="2023-06-22T13:19:09"/>
    <n v="0"/>
    <m/>
    <m/>
    <n v="1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4"/>
    <d v="2023-06-22T13:19:09"/>
    <n v="0"/>
    <m/>
    <m/>
    <n v="3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32"/>
    <d v="2023-06-22T13:19:0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88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34"/>
    <d v="2023-06-22T13:19:09"/>
    <n v="0"/>
    <m/>
    <m/>
    <n v="1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88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35"/>
    <d v="2023-06-22T13:19:09"/>
    <n v="0"/>
    <m/>
    <m/>
    <n v="4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50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90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36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37"/>
    <d v="2023-06-22T13:19:0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38"/>
    <d v="2023-06-22T13:19:09"/>
    <n v="0"/>
    <m/>
    <m/>
    <n v="2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52"/>
    <d v="2023-06-22T13:19:0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53"/>
    <d v="2023-06-22T13:19:0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302"/>
    <d v="2023-06-22T13:19:0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54"/>
    <d v="2023-06-22T13:19:09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31"/>
    <d v="2023-06-22T13:19:09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92"/>
    <d v="2023-06-22T13:19:09"/>
    <n v="0"/>
    <m/>
    <m/>
    <n v="2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91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42"/>
    <d v="2023-06-22T13:19:0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55"/>
    <d v="2023-06-22T13:19:09"/>
    <n v="0"/>
    <m/>
    <m/>
    <n v="2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56"/>
    <d v="2023-06-22T13:19:09"/>
    <n v="0"/>
    <m/>
    <m/>
    <n v="3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37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94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57"/>
    <d v="2023-06-22T13:19:0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92"/>
    <d v="2023-06-22T13:19:0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58"/>
    <d v="2023-06-22T13:19:09"/>
    <n v="0"/>
    <m/>
    <m/>
    <n v="4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59"/>
    <d v="2023-06-22T13:19:09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46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83"/>
    <d v="2023-06-22T13:19:0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3"/>
    <d v="2023-06-22T13:19:0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43"/>
    <d v="2023-06-22T13:19:09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44"/>
    <d v="2023-06-22T13:19:09"/>
    <n v="530"/>
    <m/>
    <n v="5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0"/>
    <d v="2023-06-22T13:19:09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"/>
    <d v="2023-06-22T13:19:0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"/>
    <d v="2023-06-22T13:19:0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3"/>
    <d v="2023-06-22T13:19:09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5"/>
    <d v="2023-06-22T13:19:09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6"/>
    <d v="2023-06-22T13:19:09"/>
    <n v="203"/>
    <n v="0"/>
    <n v="20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7"/>
    <d v="2023-06-22T13:19:0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84"/>
    <d v="2023-06-22T13:19:09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85"/>
    <d v="2023-06-22T13:19:09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8"/>
    <d v="2023-06-22T13:19:09"/>
    <n v="55"/>
    <n v="0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9"/>
    <d v="2023-06-22T13:19:09"/>
    <n v="147"/>
    <n v="0"/>
    <n v="1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0"/>
    <d v="2023-06-22T13:19:09"/>
    <n v="205"/>
    <n v="0"/>
    <n v="2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2"/>
    <d v="2023-06-22T13:19:09"/>
    <n v="34"/>
    <n v="9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29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30"/>
    <d v="2023-06-22T13:19:2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31"/>
    <d v="2023-06-22T13:19:24"/>
    <n v="0"/>
    <m/>
    <m/>
    <n v="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152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24"/>
    <d v="2023-06-22T13:19:24"/>
    <n v="0"/>
    <m/>
    <m/>
    <n v="1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34"/>
    <d v="2023-06-22T13:19:24"/>
    <n v="0"/>
    <m/>
    <m/>
    <n v="1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35"/>
    <d v="2023-06-22T13:19:24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50"/>
    <d v="2023-06-22T13:19:24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51"/>
    <d v="2023-06-22T13:19:2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36"/>
    <d v="2023-06-22T13:19:2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38"/>
    <d v="2023-06-22T13:19:24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52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54"/>
    <d v="2023-06-22T13:19:2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92"/>
    <d v="2023-06-22T13:19:24"/>
    <n v="0"/>
    <m/>
    <m/>
    <n v="1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55"/>
    <d v="2023-06-22T13:19:24"/>
    <n v="0"/>
    <m/>
    <m/>
    <n v="1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56"/>
    <d v="2023-06-22T13:19:24"/>
    <n v="0"/>
    <m/>
    <m/>
    <n v="1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58"/>
    <d v="2023-06-22T13:19:24"/>
    <n v="0"/>
    <m/>
    <m/>
    <n v="1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59"/>
    <d v="2023-06-22T13:19:2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95"/>
    <d v="2023-06-22T13:19:24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60"/>
    <d v="2023-06-22T13:19:24"/>
    <n v="0"/>
    <m/>
    <m/>
    <n v="1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97"/>
    <d v="2023-06-22T13:19:2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159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61"/>
    <d v="2023-06-22T13:19:24"/>
    <n v="0"/>
    <m/>
    <m/>
    <n v="1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62"/>
    <d v="2023-06-22T13:19:24"/>
    <n v="0"/>
    <m/>
    <m/>
    <n v="1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64"/>
    <d v="2023-06-22T13:19:2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68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102"/>
    <d v="2023-06-22T13:19:24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70"/>
    <d v="2023-06-22T13:19:2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137"/>
    <d v="2023-06-22T13:19:2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72"/>
    <d v="2023-06-22T13:19:2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75"/>
    <d v="2023-06-22T13:19:2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106"/>
    <d v="2023-06-22T13:19:2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13"/>
    <d v="2023-06-22T13:19:24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78"/>
    <d v="2023-06-22T13:19:24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16"/>
    <d v="2023-06-22T13:19:24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19"/>
    <d v="2023-06-22T13:19:24"/>
    <n v="91"/>
    <m/>
    <n v="91"/>
    <m/>
    <n v="9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20"/>
    <d v="2023-06-22T13:19:24"/>
    <n v="86"/>
    <m/>
    <n v="86"/>
    <m/>
    <n v="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23"/>
    <d v="2023-06-22T13:19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43"/>
    <d v="2023-06-22T13:19:24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44"/>
    <d v="2023-06-22T13:19:24"/>
    <n v="0"/>
    <m/>
    <m/>
    <n v="2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0"/>
    <d v="2023-06-22T13:19:24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3"/>
    <d v="2023-06-22T13:19:24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6"/>
    <d v="2023-06-22T13:19:24"/>
    <n v="85"/>
    <n v="0"/>
    <n v="8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8"/>
    <d v="2023-06-22T13:19:24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9"/>
    <d v="2023-06-22T13:19:24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10"/>
    <d v="2023-06-22T13:19:24"/>
    <n v="91"/>
    <n v="0"/>
    <n v="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38"/>
    <x v="10"/>
    <x v="47"/>
    <x v="12"/>
    <d v="2023-06-22T13:19:24"/>
    <n v="34"/>
    <n v="2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3"/>
    <d v="2023-06-22T13:19:42"/>
    <n v="177"/>
    <m/>
    <n v="177"/>
    <m/>
    <n v="1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26"/>
    <d v="2023-06-22T13:19:42"/>
    <n v="48"/>
    <m/>
    <n v="48"/>
    <m/>
    <n v="4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4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6"/>
    <d v="2023-06-22T13:19:42"/>
    <n v="218"/>
    <m/>
    <n v="218"/>
    <m/>
    <n v="2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7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8"/>
    <d v="2023-06-22T13:19:42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9"/>
    <d v="2023-06-22T13:19:42"/>
    <n v="97"/>
    <m/>
    <n v="97"/>
    <m/>
    <n v="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20"/>
    <d v="2023-06-22T13:19:42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23"/>
    <d v="2023-06-22T13:19:4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43"/>
    <d v="2023-06-22T13:19:42"/>
    <n v="111"/>
    <m/>
    <n v="111"/>
    <m/>
    <n v="1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44"/>
    <d v="2023-06-22T13:19:42"/>
    <n v="791"/>
    <m/>
    <n v="7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0"/>
    <d v="2023-06-22T13:19:42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3"/>
    <d v="2023-06-22T13:19:4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256"/>
    <d v="2023-06-22T13:19:4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18"/>
    <d v="2023-06-22T13:19:42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213"/>
    <d v="2023-06-22T13:19:42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19"/>
    <d v="2023-06-22T13:19:4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214"/>
    <d v="2023-06-22T13:19:4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20"/>
    <d v="2023-06-22T13:19:4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215"/>
    <d v="2023-06-22T13:19:42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21"/>
    <d v="2023-06-22T13:19:42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216"/>
    <d v="2023-06-22T13:19:42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23"/>
    <d v="2023-06-22T13:19:4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6"/>
    <d v="2023-06-22T13:19:42"/>
    <n v="225"/>
    <n v="0"/>
    <n v="2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25"/>
    <d v="2023-06-22T13:19:4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8"/>
    <d v="2023-06-22T13:19:42"/>
    <n v="111"/>
    <n v="0"/>
    <n v="1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9"/>
    <d v="2023-06-22T13:19:42"/>
    <n v="218"/>
    <n v="0"/>
    <n v="2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47"/>
    <d v="2023-06-22T13:19:42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0"/>
    <d v="2023-06-22T13:19:42"/>
    <n v="97"/>
    <n v="0"/>
    <n v="9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58"/>
    <d v="2023-06-22T13:19:4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2"/>
    <d v="2023-06-22T13:19:42"/>
    <n v="64"/>
    <n v="12"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569"/>
    <x v="0"/>
    <x v="68"/>
    <x v="129"/>
    <d v="2023-06-22T13:19:42"/>
    <n v="1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9"/>
    <d v="2023-06-22T13:20:01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30"/>
    <d v="2023-06-22T13:20:01"/>
    <n v="0"/>
    <m/>
    <m/>
    <n v="1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30"/>
    <d v="2023-06-22T13:20:01"/>
    <n v="0"/>
    <m/>
    <m/>
    <n v="1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31"/>
    <d v="2023-06-22T13:20:01"/>
    <n v="0"/>
    <m/>
    <m/>
    <n v="2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4"/>
    <d v="2023-06-22T13:20:01"/>
    <n v="0"/>
    <m/>
    <m/>
    <n v="4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32"/>
    <d v="2023-06-22T13:20:01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66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88"/>
    <d v="2023-06-22T13:20:0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34"/>
    <d v="2023-06-22T13:20:01"/>
    <n v="0"/>
    <m/>
    <m/>
    <n v="2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35"/>
    <d v="2023-06-22T13:20:01"/>
    <n v="0"/>
    <m/>
    <m/>
    <n v="5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50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90"/>
    <d v="2023-06-22T13:20:0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36"/>
    <d v="2023-06-22T13:20:0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91"/>
    <d v="2023-06-22T13:20:01"/>
    <n v="0"/>
    <m/>
    <m/>
    <n v="1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37"/>
    <d v="2023-06-22T13:20:01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38"/>
    <d v="2023-06-22T13:20:01"/>
    <n v="0"/>
    <m/>
    <m/>
    <n v="2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52"/>
    <d v="2023-06-22T13:20:01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53"/>
    <d v="2023-06-22T13:20:01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54"/>
    <d v="2023-06-22T13:20:01"/>
    <n v="0"/>
    <m/>
    <m/>
    <n v="4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31"/>
    <d v="2023-06-22T13:20:01"/>
    <n v="0"/>
    <m/>
    <m/>
    <n v="4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92"/>
    <d v="2023-06-22T13:20:01"/>
    <n v="0"/>
    <m/>
    <m/>
    <n v="4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191"/>
    <d v="2023-06-22T13:20:0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42"/>
    <d v="2023-06-22T13:20:0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55"/>
    <d v="2023-06-22T13:20:01"/>
    <n v="0"/>
    <m/>
    <m/>
    <n v="3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56"/>
    <d v="2023-06-22T13:20:01"/>
    <n v="0"/>
    <m/>
    <m/>
    <n v="1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237"/>
    <d v="2023-06-22T13:20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607"/>
    <x v="2"/>
    <x v="131"/>
    <x v="94"/>
    <d v="2023-06-22T13:20:0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42"/>
    <d v="2023-05-15T15:31:2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0"/>
    <d v="2023-05-15T15:31:08"/>
    <n v="192"/>
    <n v="0"/>
    <n v="19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58"/>
    <d v="2023-05-15T15:31:08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2"/>
    <x v="4"/>
    <x v="77"/>
    <x v="12"/>
    <d v="2023-05-15T15:31:08"/>
    <n v="94"/>
    <m/>
    <n v="9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3"/>
    <d v="2023-05-15T15:31:50"/>
    <n v="271"/>
    <m/>
    <n v="271"/>
    <m/>
    <n v="271"/>
    <n v="27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78"/>
    <d v="2023-05-15T15:31:50"/>
    <n v="141"/>
    <m/>
    <n v="141"/>
    <m/>
    <n v="1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34"/>
    <d v="2023-05-15T15:31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35"/>
    <d v="2023-05-15T15:31:50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77"/>
    <d v="2023-05-15T15:31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9"/>
    <d v="2023-04-20T14:07:41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07"/>
    <x v="0"/>
    <x v="61"/>
    <x v="10"/>
    <d v="2023-04-20T14:07:41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0"/>
    <x v="0"/>
    <x v="62"/>
    <x v="187"/>
    <d v="2023-04-20T14:08:00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0"/>
    <x v="0"/>
    <x v="62"/>
    <x v="16"/>
    <d v="2023-04-20T14:08:00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59"/>
    <d v="2023-04-18T13:29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95"/>
    <d v="2023-04-18T13:29:2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60"/>
    <d v="2023-04-18T13:29:2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61"/>
    <d v="2023-04-18T13:29:2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509"/>
    <x v="10"/>
    <x v="45"/>
    <x v="62"/>
    <d v="2023-04-18T13:29:2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9"/>
    <d v="2023-05-15T16:36:50"/>
    <n v="198"/>
    <m/>
    <n v="198"/>
    <m/>
    <n v="19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49"/>
    <d v="2023-05-15T16:36:5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0"/>
    <d v="2023-05-15T16:36:50"/>
    <n v="313"/>
    <m/>
    <n v="313"/>
    <m/>
    <n v="3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3"/>
    <d v="2023-05-15T16:36:5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44"/>
    <d v="2023-05-15T16:36:50"/>
    <n v="535"/>
    <m/>
    <n v="5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0"/>
    <d v="2023-05-15T16:36:50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2"/>
    <d v="2023-05-15T16:36:5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48"/>
    <d v="2023-05-15T16:36:5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3"/>
    <d v="2023-05-15T16:36:50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17"/>
    <d v="2023-05-15T16:36:50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494"/>
    <x v="2"/>
    <x v="129"/>
    <x v="119"/>
    <d v="2023-05-15T16:36:50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73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238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13"/>
    <d v="2023-06-22T13:17:38"/>
    <n v="32"/>
    <m/>
    <n v="32"/>
    <m/>
    <n v="32"/>
    <n v="3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44"/>
    <d v="2023-06-22T13:17:38"/>
    <n v="126"/>
    <m/>
    <n v="1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0"/>
    <d v="2023-06-22T13:17:3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6"/>
    <d v="2023-06-22T13:17:38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29"/>
    <d v="2023-06-22T13:17:5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30"/>
    <d v="2023-06-22T13:17:55"/>
    <n v="0"/>
    <m/>
    <m/>
    <n v="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31"/>
    <d v="2023-06-22T13:17:55"/>
    <n v="0"/>
    <m/>
    <m/>
    <n v="3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0"/>
    <x v="0"/>
    <x v="62"/>
    <x v="20"/>
    <d v="2023-04-20T14:08:00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0"/>
    <x v="0"/>
    <x v="62"/>
    <x v="43"/>
    <d v="2023-04-20T14:08:00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0"/>
    <x v="0"/>
    <x v="62"/>
    <x v="1"/>
    <d v="2023-04-20T14:08:0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0"/>
    <x v="0"/>
    <x v="62"/>
    <x v="4"/>
    <d v="2023-04-20T14:08:00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0"/>
    <x v="0"/>
    <x v="62"/>
    <x v="8"/>
    <d v="2023-04-20T14:08:00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510"/>
    <x v="0"/>
    <x v="62"/>
    <x v="9"/>
    <d v="2023-04-20T14:08:00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89"/>
    <d v="2023-04-20T14:08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87"/>
    <d v="2023-04-20T14:08:19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3"/>
    <d v="2023-04-20T14:08:19"/>
    <n v="47"/>
    <m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78"/>
    <d v="2023-04-20T14:08:19"/>
    <n v="68"/>
    <m/>
    <n v="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34"/>
    <d v="2023-04-20T14:08:1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35"/>
    <d v="2023-04-20T14:08:19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4"/>
    <d v="2023-04-20T14:08:1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5"/>
    <d v="2023-04-20T14:08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6"/>
    <d v="2023-04-20T14:08:19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9"/>
    <d v="2023-04-20T14:08:19"/>
    <n v="93"/>
    <m/>
    <n v="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20"/>
    <d v="2023-04-20T14:08:19"/>
    <n v="57"/>
    <m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23"/>
    <d v="2023-04-20T14:08:1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43"/>
    <d v="2023-04-20T14:08:19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44"/>
    <d v="2023-04-20T14:08:19"/>
    <n v="166"/>
    <m/>
    <n v="16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45"/>
    <d v="2023-04-20T14:08:19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"/>
    <d v="2023-04-20T14:08:19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2"/>
    <d v="2023-04-20T14:08:19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4"/>
    <d v="2023-04-20T14:08:19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5"/>
    <d v="2023-04-20T14:08:19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24"/>
    <d v="2023-06-22T13:17:55"/>
    <n v="0"/>
    <m/>
    <m/>
    <n v="4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32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26"/>
    <d v="2023-06-22T13:17:55"/>
    <n v="0"/>
    <m/>
    <m/>
    <n v="3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34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88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35"/>
    <d v="2023-06-22T13:17:55"/>
    <n v="0"/>
    <m/>
    <m/>
    <n v="4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38"/>
    <d v="2023-06-22T13:17:55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90"/>
    <d v="2023-06-22T13:17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95"/>
    <d v="2023-06-22T13:19:09"/>
    <n v="0"/>
    <m/>
    <m/>
    <n v="1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8"/>
    <d v="2023-06-22T13:19:0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60"/>
    <d v="2023-06-22T13:19:09"/>
    <n v="0"/>
    <m/>
    <m/>
    <n v="2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97"/>
    <d v="2023-06-22T13:19:0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98"/>
    <d v="2023-06-22T13:19:09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61"/>
    <d v="2023-06-22T13:19:09"/>
    <n v="0"/>
    <m/>
    <m/>
    <n v="3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62"/>
    <d v="2023-06-22T13:19:09"/>
    <n v="0"/>
    <m/>
    <m/>
    <n v="2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63"/>
    <d v="2023-06-22T13:19:09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42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32"/>
    <d v="2023-06-22T13:19:0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71"/>
    <d v="2023-06-22T13:19:09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72"/>
    <d v="2023-06-22T13:19:0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38"/>
    <d v="2023-06-22T13:19:0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75"/>
    <d v="2023-06-22T13:19:0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3"/>
    <d v="2023-06-22T13:19:09"/>
    <n v="66"/>
    <m/>
    <n v="66"/>
    <m/>
    <n v="66"/>
    <n v="6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26"/>
    <d v="2023-06-22T13:19:09"/>
    <n v="137"/>
    <m/>
    <n v="137"/>
    <m/>
    <n v="1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34"/>
    <d v="2023-06-22T13:19:0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6"/>
    <d v="2023-04-20T14:08:19"/>
    <n v="115"/>
    <n v="0"/>
    <n v="1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25"/>
    <d v="2023-04-20T14:08:1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7"/>
    <d v="2023-04-20T14:08:1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8"/>
    <d v="2023-04-20T14:08:19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9"/>
    <d v="2023-04-20T14:08:19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0"/>
    <d v="2023-04-20T14:08:19"/>
    <n v="93"/>
    <n v="0"/>
    <n v="9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2"/>
    <x v="0"/>
    <x v="63"/>
    <x v="12"/>
    <d v="2023-04-20T14:08:19"/>
    <n v="24"/>
    <n v="13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13"/>
    <d v="2023-04-20T14:08:35"/>
    <n v="105"/>
    <m/>
    <n v="105"/>
    <m/>
    <n v="1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126"/>
    <d v="2023-04-20T14:08:35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16"/>
    <d v="2023-04-20T14:08:35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19"/>
    <d v="2023-04-20T14:08:3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20"/>
    <d v="2023-04-20T14:08:35"/>
    <n v="74"/>
    <m/>
    <n v="74"/>
    <m/>
    <n v="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23"/>
    <d v="2023-04-20T14:08:3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43"/>
    <d v="2023-04-20T14:08:35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44"/>
    <d v="2023-04-20T14:08:35"/>
    <n v="168"/>
    <m/>
    <n v="1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0"/>
    <d v="2023-04-20T14:08:35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1"/>
    <d v="2023-04-20T14:08:3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6"/>
    <d v="2023-04-20T14:08:35"/>
    <n v="156"/>
    <n v="0"/>
    <n v="1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8"/>
    <d v="2023-04-20T14:08:35"/>
    <n v="41"/>
    <n v="0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9"/>
    <d v="2023-04-20T14:08:35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723"/>
    <x v="0"/>
    <x v="72"/>
    <x v="10"/>
    <d v="2023-04-20T14:08:35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13"/>
    <d v="2023-04-20T14:08:54"/>
    <n v="27"/>
    <n v="27"/>
    <m/>
    <n v="0"/>
    <n v="2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79"/>
    <d v="2023-04-20T14:08:5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16"/>
    <d v="2023-04-20T14:08:54"/>
    <n v="54"/>
    <n v="54"/>
    <m/>
    <m/>
    <n v="5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19"/>
    <d v="2023-06-22T13:18:13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20"/>
    <d v="2023-06-22T13:18:13"/>
    <n v="158"/>
    <m/>
    <n v="1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43"/>
    <d v="2023-06-22T13:18:13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44"/>
    <d v="2023-06-22T13:18:13"/>
    <n v="229"/>
    <m/>
    <n v="2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0"/>
    <d v="2023-06-22T13:18:13"/>
    <n v="14"/>
    <m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6"/>
    <d v="2023-06-22T13:18:13"/>
    <n v="61"/>
    <n v="0"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8"/>
    <d v="2023-06-22T13:18:13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9"/>
    <d v="2023-06-22T13:18:13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10"/>
    <d v="2023-06-22T13:18:13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29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30"/>
    <d v="2023-06-22T13:18:29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30"/>
    <d v="2023-06-22T13:18:29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31"/>
    <d v="2023-06-22T13:18:2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24"/>
    <d v="2023-06-22T13:18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26"/>
    <d v="2023-06-22T13:18:29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35"/>
    <d v="2023-06-22T13:18:2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90"/>
    <d v="2023-06-22T13:18:29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52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54"/>
    <d v="2023-06-22T13:18:29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31"/>
    <d v="2023-06-22T13:18:29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92"/>
    <d v="2023-06-22T13:18:29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55"/>
    <d v="2023-06-22T13:18:29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94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58"/>
    <d v="2023-06-22T13:18:29"/>
    <n v="0"/>
    <m/>
    <m/>
    <n v="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95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27"/>
    <d v="2023-06-22T13:18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28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97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98"/>
    <d v="2023-06-22T13:18:29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61"/>
    <d v="2023-06-22T13:18:2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62"/>
    <d v="2023-06-22T13:18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55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02"/>
    <d v="2023-06-22T13:18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71"/>
    <d v="2023-06-22T13:18:2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03"/>
    <d v="2023-06-22T13:18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72"/>
    <d v="2023-06-22T13:18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38"/>
    <d v="2023-06-22T13:18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78"/>
    <d v="2023-06-22T13:18:2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5"/>
    <d v="2023-06-22T13:18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6"/>
    <d v="2023-06-22T13:18:29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7"/>
    <d v="2023-06-22T13:18:29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9"/>
    <d v="2023-06-22T13:18:2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50"/>
    <d v="2023-06-22T13:18:2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20"/>
    <d v="2023-06-22T13:18:29"/>
    <n v="66"/>
    <m/>
    <n v="66"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44"/>
    <d v="2023-06-22T13:18:29"/>
    <n v="101"/>
    <m/>
    <n v="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0"/>
    <d v="2023-06-22T13:18:29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"/>
    <d v="2023-06-22T13:18:2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2"/>
    <d v="2023-06-22T13:18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3"/>
    <d v="2023-06-22T13:18:2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11"/>
    <d v="2023-06-22T13:18:29"/>
    <n v="0"/>
    <m/>
    <m/>
    <m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6"/>
    <d v="2023-06-22T13:18:29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7"/>
    <d v="2023-06-22T13:18:2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9"/>
    <d v="2023-06-22T13:18:29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0"/>
    <d v="2023-06-22T13:18:29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58"/>
    <d v="2023-06-22T13:18:2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02"/>
    <x v="4"/>
    <x v="93"/>
    <x v="12"/>
    <d v="2023-06-22T13:18:2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9"/>
    <d v="2023-06-22T13:18:4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30"/>
    <d v="2023-06-22T13:18:49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30"/>
    <d v="2023-06-22T13:18:49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31"/>
    <d v="2023-06-22T13:18:49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4"/>
    <d v="2023-06-22T13:18:49"/>
    <n v="0"/>
    <m/>
    <m/>
    <n v="4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32"/>
    <d v="2023-06-22T13:18:4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6"/>
    <d v="2023-06-22T13:18:49"/>
    <n v="0"/>
    <m/>
    <m/>
    <n v="2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34"/>
    <d v="2023-06-22T13:18:49"/>
    <n v="0"/>
    <m/>
    <m/>
    <n v="2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35"/>
    <d v="2023-06-22T13:18:49"/>
    <n v="0"/>
    <m/>
    <m/>
    <n v="4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90"/>
    <d v="2023-06-22T13:18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36"/>
    <d v="2023-06-22T13:18:4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38"/>
    <d v="2023-06-22T13:18:49"/>
    <n v="0"/>
    <m/>
    <m/>
    <n v="1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52"/>
    <d v="2023-06-22T13:18:4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53"/>
    <d v="2023-06-22T13:18:4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54"/>
    <d v="2023-06-22T13:18:49"/>
    <n v="0"/>
    <m/>
    <m/>
    <n v="1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31"/>
    <d v="2023-06-22T13:18:49"/>
    <n v="0"/>
    <m/>
    <m/>
    <n v="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92"/>
    <d v="2023-06-22T13:18:49"/>
    <n v="0"/>
    <m/>
    <m/>
    <n v="3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91"/>
    <d v="2023-06-22T13:18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42"/>
    <d v="2023-06-22T13:18:4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1"/>
    <x v="4"/>
    <x v="82"/>
    <x v="29"/>
    <d v="2023-06-22T12:4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31"/>
    <d v="2023-06-22T12:39:20"/>
    <n v="0"/>
    <m/>
    <m/>
    <n v="2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24"/>
    <d v="2023-06-22T12:39:20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32"/>
    <d v="2023-06-22T12:39:2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35"/>
    <d v="2023-06-22T12:39:20"/>
    <n v="0"/>
    <m/>
    <m/>
    <n v="4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37"/>
    <d v="2023-06-22T12:39:2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38"/>
    <d v="2023-06-22T12:39:2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52"/>
    <d v="2023-06-22T12:39:20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54"/>
    <d v="2023-06-22T12:39:20"/>
    <n v="0"/>
    <m/>
    <m/>
    <n v="6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31"/>
    <d v="2023-06-22T12:39:20"/>
    <n v="0"/>
    <m/>
    <m/>
    <n v="5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92"/>
    <d v="2023-06-22T12:39:20"/>
    <n v="0"/>
    <m/>
    <m/>
    <n v="5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55"/>
    <d v="2023-06-22T12:39:20"/>
    <n v="0"/>
    <m/>
    <m/>
    <n v="2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94"/>
    <d v="2023-06-22T12:39:20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58"/>
    <d v="2023-06-22T12:39:20"/>
    <n v="0"/>
    <m/>
    <m/>
    <n v="6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59"/>
    <d v="2023-06-22T12:39:20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97"/>
    <d v="2023-06-22T12:39:20"/>
    <n v="0"/>
    <m/>
    <m/>
    <n v="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98"/>
    <d v="2023-06-22T12:39:20"/>
    <n v="0"/>
    <m/>
    <m/>
    <n v="5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61"/>
    <d v="2023-06-22T12:39:20"/>
    <n v="0"/>
    <m/>
    <m/>
    <n v="3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62"/>
    <d v="2023-06-22T12:39:20"/>
    <n v="0"/>
    <m/>
    <m/>
    <n v="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64"/>
    <d v="2023-06-22T12:39:20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32"/>
    <d v="2023-06-22T12:39:2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02"/>
    <d v="2023-06-22T12:39:20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71"/>
    <d v="2023-06-22T12:39:20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03"/>
    <d v="2023-06-22T12:39:2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04"/>
    <d v="2023-06-22T12:39:2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73"/>
    <d v="2023-06-22T12:39:2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38"/>
    <d v="2023-06-22T12:39:20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67"/>
    <d v="2023-06-22T12:39:20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73"/>
    <d v="2023-06-22T12:39:20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3"/>
    <d v="2023-06-22T12:39:20"/>
    <n v="212"/>
    <m/>
    <n v="212"/>
    <m/>
    <n v="2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78"/>
    <d v="2023-06-22T12:39:20"/>
    <n v="115"/>
    <m/>
    <n v="115"/>
    <m/>
    <n v="1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4"/>
    <d v="2023-06-22T12:39:2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5"/>
    <d v="2023-06-22T12:39:20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6"/>
    <d v="2023-06-22T12:39:20"/>
    <n v="116"/>
    <m/>
    <n v="116"/>
    <m/>
    <n v="1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9"/>
    <d v="2023-06-22T12:39:20"/>
    <n v="163"/>
    <m/>
    <n v="1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20"/>
    <d v="2023-06-22T12:39:20"/>
    <n v="319"/>
    <m/>
    <n v="319"/>
    <m/>
    <n v="3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23"/>
    <d v="2023-06-22T12:39:20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43"/>
    <d v="2023-06-22T12:39:20"/>
    <n v="114"/>
    <m/>
    <n v="114"/>
    <m/>
    <n v="1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44"/>
    <d v="2023-06-22T12:39:20"/>
    <n v="915"/>
    <m/>
    <n v="915"/>
    <n v="9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0"/>
    <d v="2023-06-22T12:39:20"/>
    <n v="23"/>
    <m/>
    <n v="23"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"/>
    <d v="2023-06-22T12:39:2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2"/>
    <d v="2023-06-22T12:39:2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3"/>
    <d v="2023-06-22T12:39:20"/>
    <n v="65"/>
    <m/>
    <n v="65"/>
    <m/>
    <n v="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18"/>
    <d v="2023-06-22T12:39:20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19"/>
    <d v="2023-06-22T12:39:20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6"/>
    <d v="2023-06-22T12:39:20"/>
    <n v="327"/>
    <n v="0"/>
    <n v="3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25"/>
    <d v="2023-06-22T12:39:2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7"/>
    <d v="2023-06-22T12:39:20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8"/>
    <d v="2023-06-22T12:39:20"/>
    <n v="114"/>
    <n v="0"/>
    <n v="1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07"/>
    <d v="2023-04-19T17:06:4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40"/>
    <d v="2023-04-19T17:06:46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108"/>
    <d v="2023-04-19T17:06:46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45"/>
    <d v="2023-06-22T12:34:42"/>
    <n v="486"/>
    <n v="0"/>
    <n v="4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12"/>
    <d v="2023-06-22T12:34:42"/>
    <n v="3699"/>
    <n v="0"/>
    <n v="36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13"/>
    <d v="2023-06-22T12:34:42"/>
    <n v="349"/>
    <n v="0"/>
    <n v="3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14"/>
    <d v="2023-06-22T12:34:4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15"/>
    <d v="2023-06-22T12:34:42"/>
    <n v="102"/>
    <n v="0"/>
    <n v="1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4"/>
    <d v="2023-06-22T12:34:4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46"/>
    <d v="2023-06-22T12:34:42"/>
    <n v="789"/>
    <n v="0"/>
    <n v="7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19"/>
    <d v="2023-06-22T12:34:42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6"/>
    <d v="2023-06-22T12:34:42"/>
    <n v="259"/>
    <n v="0"/>
    <n v="2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7"/>
    <d v="2023-06-22T12:34:4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84"/>
    <d v="2023-06-22T12:34:42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85"/>
    <d v="2023-06-22T12:34:42"/>
    <n v="36"/>
    <n v="1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8"/>
    <d v="2023-06-22T12:34:42"/>
    <n v="110"/>
    <n v="0"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9"/>
    <d v="2023-06-22T12:34:42"/>
    <n v="173"/>
    <n v="0"/>
    <n v="1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47"/>
    <d v="2023-06-22T12:34:42"/>
    <n v="136"/>
    <n v="0"/>
    <n v="1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0"/>
    <d v="2023-06-22T12:34:42"/>
    <n v="150"/>
    <n v="0"/>
    <n v="1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58"/>
    <d v="2023-06-22T12:34:42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7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8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60"/>
    <d v="2023-06-22T12:36:50"/>
    <n v="0"/>
    <m/>
    <m/>
    <n v="5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97"/>
    <d v="2023-06-22T12:36:50"/>
    <n v="0"/>
    <m/>
    <m/>
    <n v="1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9"/>
    <d v="2023-06-22T12:39:20"/>
    <n v="116"/>
    <n v="0"/>
    <n v="1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0"/>
    <d v="2023-06-22T12:39:20"/>
    <n v="163"/>
    <n v="0"/>
    <n v="1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2"/>
    <d v="2023-06-22T12:39:20"/>
    <n v="45"/>
    <n v="9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29"/>
    <d v="2023-06-22T12:39:20"/>
    <n v="12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30"/>
    <d v="2023-06-22T12:39:36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30"/>
    <d v="2023-06-22T12:39:36"/>
    <n v="0"/>
    <m/>
    <m/>
    <n v="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31"/>
    <d v="2023-06-22T12:39:36"/>
    <n v="0"/>
    <m/>
    <m/>
    <n v="1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4"/>
    <d v="2023-06-22T12:39:36"/>
    <n v="0"/>
    <m/>
    <m/>
    <n v="2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32"/>
    <d v="2023-06-22T12:39:36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66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88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34"/>
    <d v="2023-06-22T12:39:36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88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35"/>
    <d v="2023-06-22T12:39:36"/>
    <n v="0"/>
    <m/>
    <m/>
    <n v="2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97"/>
    <d v="2023-06-22T12:39:3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50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90"/>
    <d v="2023-06-22T12:39:3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36"/>
    <d v="2023-06-22T12:39:36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91"/>
    <d v="2023-06-22T12:39:3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37"/>
    <d v="2023-06-22T12:39:36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11"/>
    <d v="2023-06-22T12:56:51"/>
    <n v="4"/>
    <n v="2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12"/>
    <d v="2023-06-22T12:56:5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5"/>
    <x v="8"/>
    <x v="141"/>
    <x v="13"/>
    <d v="2023-06-22T12:57:18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5"/>
    <x v="8"/>
    <x v="141"/>
    <x v="19"/>
    <d v="2023-06-22T12:57:1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5"/>
    <x v="8"/>
    <x v="141"/>
    <x v="20"/>
    <d v="2023-06-22T12:57:1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54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61"/>
    <d v="2023-06-22T12:36:50"/>
    <n v="0"/>
    <m/>
    <m/>
    <n v="1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62"/>
    <d v="2023-06-22T12:36:50"/>
    <n v="0"/>
    <m/>
    <m/>
    <n v="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99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00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74"/>
    <d v="2023-06-22T12:36:5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63"/>
    <d v="2023-06-22T12:36:50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75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64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303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65"/>
    <d v="2023-06-22T12:36:5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40"/>
    <d v="2023-06-22T12:36:5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41"/>
    <d v="2023-06-22T12:36:5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64"/>
    <d v="2023-05-15T15:31:2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00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72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74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63"/>
    <d v="2023-05-24T17:28:19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75"/>
    <d v="2023-05-24T17:28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64"/>
    <d v="2023-05-24T17:28:1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303"/>
    <d v="2023-05-24T17:28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65"/>
    <d v="2023-05-24T17:28:1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75"/>
    <d v="2023-06-22T12:39:3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06"/>
    <d v="2023-06-22T12:39:3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07"/>
    <d v="2023-06-22T12:39:3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409"/>
    <x v="13"/>
    <x v="94"/>
    <x v="82"/>
    <d v="2023-04-18T14:23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9"/>
    <d v="2023-06-22T12:47:09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10"/>
    <d v="2023-06-22T12:47:09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3"/>
    <x v="8"/>
    <x v="18"/>
    <x v="20"/>
    <d v="2023-06-22T12:47:2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3"/>
    <x v="8"/>
    <x v="18"/>
    <x v="3"/>
    <d v="2023-06-22T12:47:2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3"/>
    <x v="8"/>
    <x v="18"/>
    <x v="12"/>
    <d v="2023-06-22T12:47:26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175"/>
    <d v="2023-06-22T12:47:4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13"/>
    <d v="2023-06-22T12:47:4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16"/>
    <d v="2023-06-22T12:47:45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20"/>
    <d v="2023-06-22T12:47:45"/>
    <n v="70"/>
    <m/>
    <n v="70"/>
    <m/>
    <n v="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43"/>
    <d v="2023-06-22T12:47:45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1"/>
    <d v="2023-06-22T12:47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3"/>
    <d v="2023-06-22T12:47:45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182"/>
    <d v="2023-06-22T12:47:4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6"/>
    <d v="2023-06-22T12:47:4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8"/>
    <d v="2023-06-22T12:47:45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9"/>
    <d v="2023-06-22T12:47:45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4"/>
    <x v="8"/>
    <x v="134"/>
    <x v="12"/>
    <d v="2023-06-22T12:47:45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13"/>
    <d v="2023-06-22T12:48:02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78"/>
    <d v="2023-06-22T12:48:02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16"/>
    <d v="2023-06-22T12:48:02"/>
    <n v="31"/>
    <m/>
    <n v="31"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153"/>
    <d v="2023-06-22T12:48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82"/>
    <d v="2023-06-22T12:48:0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20"/>
    <d v="2023-06-22T12:48:02"/>
    <n v="89"/>
    <m/>
    <n v="89"/>
    <m/>
    <n v="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08"/>
    <d v="2023-06-22T12:39:3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41"/>
    <d v="2023-06-22T12:39:36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3"/>
    <d v="2023-06-22T12:39:36"/>
    <n v="33"/>
    <m/>
    <n v="33"/>
    <m/>
    <n v="33"/>
    <n v="3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34"/>
    <d v="2023-06-22T12:39:36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35"/>
    <d v="2023-06-22T12:39:3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54"/>
    <d v="2023-06-22T12:41:48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131"/>
    <d v="2023-06-22T12:41:48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92"/>
    <d v="2023-06-22T12:41:48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55"/>
    <d v="2023-06-22T12:41:48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94"/>
    <d v="2023-06-22T12:41:48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58"/>
    <d v="2023-06-22T12:41:48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59"/>
    <d v="2023-06-22T12:41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95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27"/>
    <d v="2023-06-22T12:41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97"/>
    <d v="2023-06-22T12:41:48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98"/>
    <d v="2023-06-22T12:41:48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61"/>
    <d v="2023-06-22T12:41:48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62"/>
    <d v="2023-06-22T12:41:4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155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72"/>
    <d v="2023-06-22T12:41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13"/>
    <d v="2023-06-22T12:41:48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15"/>
    <d v="2023-06-22T12:41:48"/>
    <n v="1"/>
    <m/>
    <n v="1"/>
    <m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3"/>
    <x v="7"/>
    <x v="107"/>
    <x v="10"/>
    <d v="2023-06-22T12:50:0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24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26"/>
    <d v="2023-06-22T12:50:1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197"/>
    <d v="2023-06-22T12:50:19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38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92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55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56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58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95"/>
    <d v="2023-06-22T12:50:19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61"/>
    <d v="2023-06-22T12:50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63"/>
    <d v="2023-06-22T12:50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71"/>
    <d v="2023-06-22T12:50:1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140"/>
    <d v="2023-06-22T12:50:1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232"/>
    <d v="2023-06-22T12:50:1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141"/>
    <d v="2023-06-22T12:50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13"/>
    <d v="2023-06-22T12:50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4"/>
    <x v="8"/>
    <x v="140"/>
    <x v="83"/>
    <d v="2023-06-22T12:56:2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4"/>
    <x v="8"/>
    <x v="140"/>
    <x v="1"/>
    <d v="2023-06-22T12:56:2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4"/>
    <x v="8"/>
    <x v="140"/>
    <x v="3"/>
    <d v="2023-06-22T12:56:25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4"/>
    <x v="8"/>
    <x v="140"/>
    <x v="9"/>
    <d v="2023-06-22T12:56:25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4"/>
    <x v="8"/>
    <x v="140"/>
    <x v="12"/>
    <d v="2023-06-22T12:56:25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13"/>
    <d v="2023-06-22T12:56:5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16"/>
    <d v="2023-06-22T12:56:51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17"/>
    <d v="2023-06-22T12:56:51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153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82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20"/>
    <d v="2023-06-22T12:56:51"/>
    <n v="76"/>
    <m/>
    <n v="76"/>
    <m/>
    <n v="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21"/>
    <d v="2023-06-22T12:48:02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83"/>
    <d v="2023-06-22T12:48:0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44"/>
    <d v="2023-06-22T12:48:02"/>
    <n v="55"/>
    <m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1"/>
    <d v="2023-06-22T12:48:0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2"/>
    <d v="2023-06-22T12:48:0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3"/>
    <d v="2023-06-22T12:48:02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6"/>
    <d v="2023-06-22T12:48:02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9"/>
    <d v="2023-06-22T12:48:02"/>
    <n v="31"/>
    <n v="0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5"/>
    <x v="5"/>
    <x v="19"/>
    <x v="12"/>
    <d v="2023-06-22T12:48:02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6"/>
    <x v="5"/>
    <x v="20"/>
    <x v="78"/>
    <d v="2023-06-22T12:48:1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6"/>
    <x v="5"/>
    <x v="20"/>
    <x v="16"/>
    <d v="2023-06-22T12:48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6"/>
    <x v="5"/>
    <x v="20"/>
    <x v="82"/>
    <d v="2023-06-22T12:48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6"/>
    <x v="5"/>
    <x v="20"/>
    <x v="20"/>
    <d v="2023-06-22T12:48:1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6"/>
    <x v="5"/>
    <x v="20"/>
    <x v="44"/>
    <d v="2023-06-22T12:48:19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6"/>
    <x v="5"/>
    <x v="20"/>
    <x v="3"/>
    <d v="2023-06-22T12:48:1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6"/>
    <x v="5"/>
    <x v="20"/>
    <x v="6"/>
    <d v="2023-06-22T12:48:19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6"/>
    <x v="5"/>
    <x v="20"/>
    <x v="9"/>
    <d v="2023-06-22T12:48:1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7"/>
    <x v="0"/>
    <x v="59"/>
    <x v="16"/>
    <d v="2023-06-22T12:48:3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7"/>
    <x v="0"/>
    <x v="59"/>
    <x v="20"/>
    <d v="2023-06-22T12:48:3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7"/>
    <x v="0"/>
    <x v="59"/>
    <x v="43"/>
    <d v="2023-06-22T12:48:36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7"/>
    <x v="0"/>
    <x v="59"/>
    <x v="8"/>
    <d v="2023-06-22T12:48:36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7"/>
    <x v="0"/>
    <x v="59"/>
    <x v="9"/>
    <d v="2023-06-22T12:48:3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200"/>
    <d v="2023-06-22T12:49:1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21"/>
    <d v="2023-06-22T12:56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43"/>
    <d v="2023-06-22T12:56:51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6"/>
    <d v="2023-06-22T12:56:51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8"/>
    <d v="2023-06-22T12:56:51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9"/>
    <d v="2023-06-22T12:56:51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3"/>
    <x v="8"/>
    <x v="139"/>
    <x v="158"/>
    <d v="2023-06-22T12:56:5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6"/>
    <x v="8"/>
    <x v="142"/>
    <x v="9"/>
    <d v="2023-06-22T12:57:36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6"/>
    <x v="8"/>
    <x v="142"/>
    <x v="11"/>
    <d v="2023-06-22T12:57:36"/>
    <n v="2"/>
    <m/>
    <m/>
    <m/>
    <m/>
    <n v="1"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6"/>
    <x v="8"/>
    <x v="142"/>
    <x v="12"/>
    <d v="2023-06-22T12:57:36"/>
    <n v="7"/>
    <n v="1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29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30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31"/>
    <d v="2023-06-22T12:57:52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52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24"/>
    <d v="2023-06-22T12:57:52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34"/>
    <d v="2023-06-22T12:57:52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35"/>
    <d v="2023-06-22T12:57:52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50"/>
    <d v="2023-06-22T12:57:52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51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38"/>
    <d v="2023-06-22T12:57:52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92"/>
    <d v="2023-06-22T12:57:52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245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55"/>
    <d v="2023-06-22T12:57:52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56"/>
    <d v="2023-06-22T12:57:52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71"/>
    <d v="2023-07-20T15:34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13"/>
    <d v="2023-07-20T15:34:17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16"/>
    <d v="2023-07-20T15:34:17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149"/>
    <d v="2023-07-20T15:34:17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9"/>
    <x v="11"/>
    <x v="36"/>
    <x v="82"/>
    <d v="2023-07-20T15:34:1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"/>
    <d v="2023-07-20T15:32:58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2"/>
    <d v="2023-07-20T15:32:5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3"/>
    <d v="2023-07-20T15:32:58"/>
    <n v="102"/>
    <m/>
    <n v="102"/>
    <m/>
    <n v="10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18"/>
    <d v="2023-07-20T15:32:58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19"/>
    <d v="2023-07-20T15:32:58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22"/>
    <d v="2023-07-20T15:32:5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24"/>
    <d v="2023-07-20T15:32:58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6"/>
    <d v="2023-07-20T15:32:58"/>
    <n v="249"/>
    <n v="0"/>
    <n v="2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7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84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85"/>
    <d v="2023-07-20T15:32:58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8"/>
    <d v="2023-07-20T15:32:58"/>
    <n v="107"/>
    <n v="0"/>
    <n v="10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9"/>
    <d v="2023-07-20T15:32:58"/>
    <n v="206"/>
    <n v="0"/>
    <n v="2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0"/>
    <d v="2023-07-20T15:32:58"/>
    <n v="172"/>
    <n v="0"/>
    <n v="1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2"/>
    <d v="2023-07-20T15:32:58"/>
    <n v="4"/>
    <n v="2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29"/>
    <d v="2023-07-20T15:32:58"/>
    <n v="39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126"/>
    <d v="2023-06-22T12:49:11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79"/>
    <d v="2023-06-22T12:49:11"/>
    <n v="6"/>
    <m/>
    <n v="6"/>
    <m/>
    <m/>
    <n v="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92"/>
    <d v="2023-07-20T15:34:39"/>
    <n v="0"/>
    <m/>
    <m/>
    <n v="7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55"/>
    <d v="2023-07-20T15:34:39"/>
    <n v="0"/>
    <m/>
    <m/>
    <n v="1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56"/>
    <d v="2023-07-20T15:34:39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58"/>
    <d v="2023-07-20T15:34:39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95"/>
    <d v="2023-07-20T15:34:39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60"/>
    <d v="2023-07-20T15:34:39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178"/>
    <d v="2023-06-22T12:49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80"/>
    <d v="2023-06-22T12:49:1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21"/>
    <d v="2023-06-22T13:16:15"/>
    <n v="92"/>
    <n v="92"/>
    <m/>
    <m/>
    <n v="9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83"/>
    <d v="2023-06-22T13:16:15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23"/>
    <d v="2023-06-22T13:16:1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3"/>
    <d v="2023-06-22T13:16:15"/>
    <n v="163"/>
    <n v="163"/>
    <m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46"/>
    <d v="2023-06-22T13:16:15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6"/>
    <d v="2023-06-22T13:16:15"/>
    <n v="35"/>
    <n v="3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84"/>
    <d v="2023-06-22T13:16:15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184"/>
    <d v="2023-06-22T13:16:15"/>
    <n v="20"/>
    <n v="3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9"/>
    <d v="2023-06-22T13:16:15"/>
    <n v="39"/>
    <n v="3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10"/>
    <d v="2023-06-22T13:16:15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128"/>
    <d v="2023-06-22T13:16:15"/>
    <n v="105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144"/>
    <d v="2023-06-22T13:16:15"/>
    <n v="20"/>
    <n v="2"/>
    <n v="14"/>
    <n v="4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39"/>
    <d v="2023-06-22T13:16:35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07"/>
    <d v="2023-06-22T13:16:35"/>
    <n v="330"/>
    <n v="33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0"/>
    <d v="2023-06-22T13:16:35"/>
    <n v="25"/>
    <n v="2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25"/>
    <d v="2023-06-22T13:16:35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53"/>
    <d v="2023-06-22T13:16:35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81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1"/>
    <d v="2023-06-22T13:16:35"/>
    <n v="40"/>
    <n v="4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2"/>
    <d v="2023-06-22T13:16:35"/>
    <n v="104"/>
    <n v="10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98"/>
    <d v="2023-07-20T15:34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54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54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131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92"/>
    <d v="2023-06-22T13:07:19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61"/>
    <d v="2023-07-20T15:34:39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62"/>
    <d v="2023-07-20T15:34:39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63"/>
    <d v="2023-07-20T15:34:3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55"/>
    <d v="2023-07-20T15:34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0"/>
    <x v="11"/>
    <x v="37"/>
    <x v="102"/>
    <d v="2023-07-20T15:34:3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55"/>
    <d v="2023-06-22T13:07:1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94"/>
    <d v="2023-06-22T13:07:1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58"/>
    <d v="2023-06-22T13:07:19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59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95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27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97"/>
    <d v="2023-06-22T13:07:1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98"/>
    <d v="2023-06-22T13:07:19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61"/>
    <d v="2023-06-22T13:07:1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62"/>
    <d v="2023-06-22T13:07:1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155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102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71"/>
    <d v="2023-06-22T13:07:1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72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218"/>
    <d v="2023-06-22T13:07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19"/>
    <d v="2023-06-22T13:07:19"/>
    <n v="8"/>
    <n v="8"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23"/>
    <d v="2023-06-22T13:07:19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44"/>
    <d v="2023-06-22T13:07:19"/>
    <n v="48"/>
    <m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0"/>
    <d v="2023-06-22T13:07:1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3"/>
    <d v="2023-06-22T13:07:19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10"/>
    <d v="2023-06-22T13:07:19"/>
    <n v="8"/>
    <n v="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9"/>
    <x v="4"/>
    <x v="83"/>
    <x v="12"/>
    <d v="2023-06-22T13:07:19"/>
    <n v="5"/>
    <n v="2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0"/>
    <x v="6"/>
    <x v="42"/>
    <x v="44"/>
    <d v="2023-06-22T13:07:41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0"/>
    <x v="6"/>
    <x v="42"/>
    <x v="12"/>
    <d v="2023-06-22T13:07:41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13"/>
    <d v="2023-06-22T13:07:58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127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16"/>
    <d v="2023-06-22T13:07:58"/>
    <n v="32"/>
    <m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150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149"/>
    <d v="2023-06-22T13:07:58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21"/>
    <d v="2023-06-22T13:07:5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23"/>
    <d v="2023-06-22T13:07:5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72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218"/>
    <d v="2023-06-22T13:11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13"/>
    <d v="2023-06-22T13:11:53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16"/>
    <d v="2023-06-22T13:11:53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18"/>
    <d v="2023-06-22T13:11:53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150"/>
    <d v="2023-06-22T13:11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20"/>
    <d v="2023-06-22T13:11:53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44"/>
    <d v="2023-06-22T13:11:53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0"/>
    <d v="2023-06-22T13:11:53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3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4"/>
    <d v="2023-06-22T13:16:35"/>
    <n v="44"/>
    <n v="4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50"/>
    <d v="2023-06-22T13:16:35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5"/>
    <d v="2023-06-22T13:16:35"/>
    <n v="60"/>
    <n v="6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6"/>
    <d v="2023-06-22T13:16:35"/>
    <n v="34"/>
    <n v="3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51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304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7"/>
    <d v="2023-06-22T13:16:35"/>
    <n v="52"/>
    <n v="5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99"/>
    <d v="2023-06-22T13:16:35"/>
    <n v="9"/>
    <n v="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8"/>
    <d v="2023-06-22T13:16:35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9"/>
    <d v="2023-06-22T13:16:35"/>
    <n v="230"/>
    <n v="23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70"/>
    <d v="2023-06-22T13:16:35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305"/>
    <d v="2023-06-22T13:16:35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72"/>
    <d v="2023-06-22T13:16:35"/>
    <n v="8"/>
    <n v="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2"/>
    <d v="2023-06-22T12:34:42"/>
    <n v="113"/>
    <n v="3"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29"/>
    <d v="2023-06-22T12:34:42"/>
    <n v="1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9"/>
    <d v="2023-06-22T12:34:5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30"/>
    <d v="2023-06-22T12:34:59"/>
    <n v="0"/>
    <m/>
    <m/>
    <n v="3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30"/>
    <d v="2023-06-22T12:34:59"/>
    <n v="0"/>
    <m/>
    <m/>
    <n v="3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31"/>
    <d v="2023-06-22T12:34:59"/>
    <n v="0"/>
    <m/>
    <m/>
    <n v="3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4"/>
    <d v="2023-06-22T12:34:59"/>
    <n v="0"/>
    <m/>
    <m/>
    <n v="2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32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34"/>
    <d v="2023-06-22T12:34:59"/>
    <n v="0"/>
    <m/>
    <m/>
    <n v="3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88"/>
    <d v="2023-06-22T12:34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35"/>
    <d v="2023-06-22T12:34:59"/>
    <n v="0"/>
    <m/>
    <m/>
    <n v="5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6"/>
    <d v="2023-06-22T13:11:53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9"/>
    <d v="2023-06-22T13:11:53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1"/>
    <x v="4"/>
    <x v="85"/>
    <x v="47"/>
    <d v="2023-06-22T13:11:53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152"/>
    <d v="2023-06-22T13:12:15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24"/>
    <d v="2023-06-22T13:12:15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32"/>
    <d v="2023-06-22T13:12:1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34"/>
    <d v="2023-06-22T13:12:1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35"/>
    <d v="2023-06-22T13:12:15"/>
    <n v="0"/>
    <m/>
    <m/>
    <n v="1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43"/>
    <d v="2023-06-22T13:07:58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3"/>
    <d v="2023-06-22T13:07:58"/>
    <n v="66"/>
    <m/>
    <n v="6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6"/>
    <d v="2023-06-22T13:07:58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84"/>
    <d v="2023-06-22T13:07:5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85"/>
    <d v="2023-06-22T13:07:5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8"/>
    <d v="2023-06-22T13:07:58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9"/>
    <d v="2023-06-22T13:07:58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1"/>
    <x v="9"/>
    <x v="43"/>
    <x v="12"/>
    <d v="2023-06-22T13:07:58"/>
    <n v="14"/>
    <n v="2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31"/>
    <d v="2023-06-22T13:08:1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24"/>
    <d v="2023-06-22T13:08:15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34"/>
    <d v="2023-06-22T13:08:1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35"/>
    <d v="2023-06-22T13:08:15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92"/>
    <d v="2023-06-22T13:08:15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55"/>
    <d v="2023-06-22T13:08:1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56"/>
    <d v="2023-06-22T13:08:15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58"/>
    <d v="2023-06-22T13:08:1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95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36"/>
    <d v="2023-06-22T12:34:5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37"/>
    <d v="2023-06-22T12:34:59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38"/>
    <d v="2023-06-22T12:34:59"/>
    <n v="0"/>
    <m/>
    <m/>
    <n v="4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52"/>
    <d v="2023-06-22T12:34:59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53"/>
    <d v="2023-06-22T12:34:5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54"/>
    <d v="2023-06-22T12:34:5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95"/>
    <d v="2023-06-22T12:34:59"/>
    <n v="0"/>
    <m/>
    <m/>
    <n v="4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8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97"/>
    <d v="2023-06-22T12:34:59"/>
    <n v="0"/>
    <m/>
    <m/>
    <n v="10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98"/>
    <d v="2023-06-22T12:34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61"/>
    <d v="2023-06-22T12:34:59"/>
    <n v="0"/>
    <m/>
    <m/>
    <n v="3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62"/>
    <d v="2023-06-22T12:34:59"/>
    <n v="0"/>
    <m/>
    <m/>
    <n v="1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63"/>
    <d v="2023-06-22T12:34:59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64"/>
    <d v="2023-06-22T12:34:59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42"/>
    <d v="2023-06-22T12:34:5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32"/>
    <d v="2023-06-22T12:34:5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02"/>
    <d v="2023-06-22T12:34:59"/>
    <n v="0"/>
    <m/>
    <m/>
    <n v="1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71"/>
    <d v="2023-06-22T12:34:59"/>
    <n v="0"/>
    <m/>
    <m/>
    <n v="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03"/>
    <d v="2023-06-22T12:34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04"/>
    <d v="2023-06-22T12:34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72"/>
    <d v="2023-06-22T12:34:59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73"/>
    <d v="2023-06-22T12:34:59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38"/>
    <d v="2023-06-22T12:34:5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73"/>
    <d v="2023-06-22T13:16:35"/>
    <n v="131"/>
    <n v="13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74"/>
    <d v="2023-06-22T13:16:35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60"/>
    <d v="2023-06-22T13:08:1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61"/>
    <d v="2023-06-22T13:08:1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62"/>
    <d v="2023-06-22T13:08:1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63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102"/>
    <d v="2023-06-22T13:08:1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138"/>
    <d v="2023-06-22T13:08:1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13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15"/>
    <d v="2023-06-22T13:08:15"/>
    <n v="1"/>
    <m/>
    <n v="1"/>
    <n v="0"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16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20"/>
    <d v="2023-06-22T13:08:15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83"/>
    <d v="2023-06-22T13:08:1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44"/>
    <d v="2023-06-22T13:08:15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1"/>
    <d v="2023-06-22T13:08:1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6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7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9"/>
    <d v="2023-06-22T13:08:1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3"/>
    <x v="13"/>
    <x v="102"/>
    <x v="12"/>
    <d v="2023-06-22T13:08:15"/>
    <n v="8"/>
    <n v="2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31"/>
    <d v="2023-06-22T13:08:3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24"/>
    <d v="2023-06-22T13:08:3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26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197"/>
    <d v="2023-06-22T13:08:3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38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92"/>
    <d v="2023-06-22T13:08:3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55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56"/>
    <d v="2023-06-22T13:08:31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58"/>
    <d v="2023-06-22T13:08:3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95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60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61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102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72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73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140"/>
    <d v="2023-06-22T13:08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232"/>
    <d v="2023-06-22T13:08:3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141"/>
    <d v="2023-06-22T13:08:3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142"/>
    <d v="2023-06-22T13:08:3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13"/>
    <d v="2023-06-22T13:08:3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16"/>
    <d v="2023-06-22T13:08:3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82"/>
    <d v="2023-06-22T13:08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20"/>
    <d v="2023-06-22T13:08:31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21"/>
    <d v="2023-06-22T13:08:3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43"/>
    <d v="2023-06-22T13:08:3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44"/>
    <d v="2023-06-22T13:08:31"/>
    <n v="12"/>
    <m/>
    <n v="12"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6"/>
    <d v="2023-06-22T13:08:3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8"/>
    <d v="2023-06-22T13:08:3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4"/>
    <x v="7"/>
    <x v="106"/>
    <x v="9"/>
    <d v="2023-06-22T13:08:31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5"/>
    <x v="6"/>
    <x v="44"/>
    <x v="19"/>
    <d v="2023-06-22T13:08:4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5"/>
    <x v="6"/>
    <x v="44"/>
    <x v="20"/>
    <d v="2023-06-22T13:08:47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75"/>
    <d v="2023-06-22T13:16:35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3"/>
    <d v="2023-06-22T13:16:35"/>
    <n v="497"/>
    <n v="497"/>
    <m/>
    <m/>
    <n v="468"/>
    <n v="29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79"/>
    <d v="2023-06-22T13:16:35"/>
    <n v="276"/>
    <n v="276"/>
    <m/>
    <m/>
    <n v="2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4"/>
    <d v="2023-06-22T13:16:35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78"/>
    <d v="2023-06-22T13:16:3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28"/>
    <d v="2023-06-22T13:16:35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29"/>
    <d v="2023-06-22T13:16:35"/>
    <n v="52"/>
    <n v="52"/>
    <m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27"/>
    <d v="2023-06-22T13:16:35"/>
    <n v="48"/>
    <n v="48"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05"/>
    <d v="2023-06-22T13:16:35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6"/>
    <d v="2023-06-22T13:16:35"/>
    <n v="75"/>
    <n v="75"/>
    <m/>
    <m/>
    <n v="7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9"/>
    <d v="2023-06-22T13:16:35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50"/>
    <d v="2023-06-22T13:16:35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49"/>
    <d v="2023-06-22T13:16:35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82"/>
    <d v="2023-06-22T13:16:35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0"/>
    <d v="2023-06-22T13:16:35"/>
    <n v="620"/>
    <n v="620"/>
    <m/>
    <m/>
    <n v="6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42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68"/>
    <d v="2023-06-22T12:36:5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69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02"/>
    <d v="2023-06-22T12:36:50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70"/>
    <d v="2023-06-22T12:36:5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03"/>
    <d v="2023-06-22T12:36:5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72"/>
    <d v="2023-06-22T12:36:50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73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38"/>
    <d v="2023-06-22T12:36:5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5"/>
    <x v="6"/>
    <x v="44"/>
    <x v="44"/>
    <d v="2023-06-22T13:08:47"/>
    <n v="47"/>
    <m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5"/>
    <x v="6"/>
    <x v="44"/>
    <x v="0"/>
    <d v="2023-06-22T13:08:4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5"/>
    <x v="6"/>
    <x v="44"/>
    <x v="10"/>
    <d v="2023-06-22T13:08:4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5"/>
    <x v="6"/>
    <x v="44"/>
    <x v="12"/>
    <d v="2023-06-22T13:08:47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6"/>
    <x v="6"/>
    <x v="127"/>
    <x v="134"/>
    <d v="2023-06-22T13:09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6"/>
    <x v="6"/>
    <x v="127"/>
    <x v="135"/>
    <d v="2023-06-22T13:09:0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6"/>
    <x v="6"/>
    <x v="127"/>
    <x v="5"/>
    <d v="2023-06-22T13:09:0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6"/>
    <x v="6"/>
    <x v="127"/>
    <x v="12"/>
    <d v="2023-06-22T13:09:08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7"/>
    <x v="0"/>
    <x v="61"/>
    <x v="16"/>
    <d v="2023-06-22T13:09:26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7"/>
    <x v="0"/>
    <x v="61"/>
    <x v="19"/>
    <d v="2023-06-22T13:09:2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7"/>
    <x v="0"/>
    <x v="61"/>
    <x v="153"/>
    <d v="2023-06-22T13:09:2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7"/>
    <x v="0"/>
    <x v="61"/>
    <x v="82"/>
    <d v="2023-06-22T13:09:2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7"/>
    <x v="0"/>
    <x v="61"/>
    <x v="20"/>
    <d v="2023-06-22T13:09:26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7"/>
    <x v="0"/>
    <x v="61"/>
    <x v="43"/>
    <d v="2023-06-22T13:09:26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7"/>
    <x v="0"/>
    <x v="61"/>
    <x v="8"/>
    <d v="2023-06-22T13:09:26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7"/>
    <x v="0"/>
    <x v="61"/>
    <x v="9"/>
    <d v="2023-06-22T13:09:26"/>
    <n v="38"/>
    <n v="0"/>
    <n v="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7"/>
    <x v="0"/>
    <x v="61"/>
    <x v="10"/>
    <d v="2023-06-22T13:09:26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8"/>
    <x v="12"/>
    <x v="128"/>
    <x v="16"/>
    <d v="2023-06-22T13:09:4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8"/>
    <x v="12"/>
    <x v="128"/>
    <x v="20"/>
    <d v="2023-06-22T13:09:43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8"/>
    <x v="12"/>
    <x v="128"/>
    <x v="21"/>
    <d v="2023-06-22T13:09:4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8"/>
    <x v="12"/>
    <x v="128"/>
    <x v="9"/>
    <d v="2023-06-22T13:09:4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130"/>
    <d v="2023-06-22T13:10:0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31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24"/>
    <d v="2023-06-22T13:10:0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34"/>
    <d v="2023-06-22T13:10:0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50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38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54"/>
    <d v="2023-06-22T13:10:0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92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55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56"/>
    <d v="2023-06-22T13:10:0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58"/>
    <d v="2023-06-22T13:10:0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95"/>
    <d v="2023-06-22T13:10:01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60"/>
    <d v="2023-06-22T13:10:0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61"/>
    <d v="2023-06-22T13:10:0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62"/>
    <d v="2023-06-22T13:10:0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65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103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78"/>
    <d v="2023-06-22T13:10:0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16"/>
    <d v="2023-06-22T13:10:01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19"/>
    <d v="2023-06-22T13:10:0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20"/>
    <d v="2023-06-22T13:10:01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44"/>
    <d v="2023-06-22T13:10:01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0"/>
    <d v="2023-06-22T13:10:0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3"/>
    <d v="2023-06-22T13:10:0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6"/>
    <d v="2023-06-22T13:10:01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9"/>
    <d v="2023-06-22T13:10:01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10"/>
    <d v="2023-06-22T13:10:01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09"/>
    <x v="10"/>
    <x v="45"/>
    <x v="12"/>
    <d v="2023-06-22T13:10:01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75"/>
    <d v="2023-06-22T12:36:50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06"/>
    <d v="2023-06-22T12:36:5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34"/>
    <d v="2023-06-22T12:36:50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35"/>
    <d v="2023-06-22T12:36:50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247"/>
    <d v="2023-06-22T12:36:5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"/>
    <d v="2023-06-22T12:36:5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11"/>
    <d v="2023-06-22T12:36:50"/>
    <n v="0"/>
    <m/>
    <m/>
    <m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9"/>
    <x v="1"/>
    <x v="4"/>
    <x v="12"/>
    <d v="2023-06-22T12:36:50"/>
    <n v="49"/>
    <n v="2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07"/>
    <d v="2023-06-22T12:37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40"/>
    <d v="2023-06-22T12:37:0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99"/>
    <d v="2023-06-22T12:37:0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41"/>
    <d v="2023-06-22T12:37:0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42"/>
    <d v="2023-06-22T12:37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75"/>
    <d v="2023-06-22T12:37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3"/>
    <d v="2023-06-22T12:37:06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26"/>
    <d v="2023-06-22T12:37:06"/>
    <n v="63"/>
    <m/>
    <n v="63"/>
    <m/>
    <n v="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79"/>
    <d v="2023-06-22T12:37:0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27"/>
    <d v="2023-06-22T12:37:0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6"/>
    <d v="2023-06-22T12:37:06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9"/>
    <d v="2023-06-22T12:37:06"/>
    <n v="43"/>
    <m/>
    <n v="43"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53"/>
    <d v="2023-06-22T12:37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20"/>
    <d v="2023-06-22T12:37:06"/>
    <n v="208"/>
    <m/>
    <n v="208"/>
    <m/>
    <n v="2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21"/>
    <d v="2023-06-22T12:37:06"/>
    <n v="70"/>
    <m/>
    <n v="70"/>
    <m/>
    <n v="7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83"/>
    <d v="2023-06-22T12:37:0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0"/>
    <x v="0"/>
    <x v="62"/>
    <x v="16"/>
    <d v="2023-06-22T13:10:18"/>
    <n v="33"/>
    <m/>
    <n v="33"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0"/>
    <x v="0"/>
    <x v="62"/>
    <x v="20"/>
    <d v="2023-06-22T13:10:18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0"/>
    <x v="0"/>
    <x v="62"/>
    <x v="43"/>
    <d v="2023-06-22T13:10:18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0"/>
    <x v="0"/>
    <x v="62"/>
    <x v="8"/>
    <d v="2023-06-22T13:10:18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0"/>
    <x v="0"/>
    <x v="62"/>
    <x v="9"/>
    <d v="2023-06-22T13:10:18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55"/>
    <d v="2023-07-20T15:35:25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56"/>
    <d v="2023-07-20T15:35:25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58"/>
    <d v="2023-07-20T15:35:25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95"/>
    <d v="2023-07-20T15:35:25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60"/>
    <d v="2023-07-20T15:35:2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61"/>
    <d v="2023-07-20T15:35:25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62"/>
    <d v="2023-07-20T15:35:25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23"/>
    <d v="2023-06-22T13:05:3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43"/>
    <d v="2023-06-22T13:05:37"/>
    <n v="17"/>
    <m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3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23"/>
    <d v="2023-06-22T12:37:0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1"/>
    <d v="2023-06-22T13:16:35"/>
    <n v="421"/>
    <n v="421"/>
    <m/>
    <m/>
    <n v="4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83"/>
    <d v="2023-06-22T13:16:35"/>
    <n v="34"/>
    <n v="34"/>
    <m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63"/>
    <d v="2023-07-20T15:35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102"/>
    <d v="2023-07-20T15:35:25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3"/>
    <d v="2023-06-22T13:16:35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44"/>
    <d v="2023-06-22T13:16:35"/>
    <n v="123"/>
    <n v="12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3"/>
    <d v="2023-06-22T13:16:35"/>
    <n v="563"/>
    <n v="563"/>
    <m/>
    <m/>
    <n v="5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81"/>
    <d v="2023-06-22T13:16:35"/>
    <n v="43"/>
    <n v="43"/>
    <m/>
    <m/>
    <n v="4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01"/>
    <d v="2023-06-22T13:16:35"/>
    <n v="197"/>
    <n v="197"/>
    <m/>
    <m/>
    <n v="19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16"/>
    <d v="2023-06-22T13:16:35"/>
    <n v="1108"/>
    <n v="110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82"/>
    <d v="2023-06-22T13:16:35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5"/>
    <d v="2023-06-22T13:16:35"/>
    <n v="276"/>
    <n v="27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6"/>
    <d v="2023-06-22T13:16:35"/>
    <n v="497"/>
    <n v="49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25"/>
    <d v="2023-06-22T13:16:35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231"/>
    <d v="2023-06-22T13:16:35"/>
    <n v="64"/>
    <n v="6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84"/>
    <d v="2023-06-22T13:16:35"/>
    <n v="51"/>
    <n v="5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84"/>
    <d v="2023-06-22T13:16:35"/>
    <n v="51"/>
    <n v="3"/>
    <n v="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9"/>
    <d v="2023-06-22T13:16:35"/>
    <n v="75"/>
    <n v="7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0"/>
    <d v="2023-06-22T13:16:35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6"/>
    <d v="2023-06-22T12:39:36"/>
    <n v="69"/>
    <m/>
    <n v="69"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9"/>
    <d v="2023-06-22T12:39:36"/>
    <n v="137"/>
    <m/>
    <n v="137"/>
    <m/>
    <n v="1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82"/>
    <d v="2023-06-22T12:39:3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0"/>
    <d v="2023-06-22T12:39:36"/>
    <n v="216"/>
    <m/>
    <n v="216"/>
    <m/>
    <n v="2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1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3"/>
    <d v="2023-06-22T12:39:3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6"/>
    <d v="2023-06-22T13:05:3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84"/>
    <d v="2023-06-22T13:05:3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85"/>
    <d v="2023-06-22T13:05:3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8"/>
    <d v="2023-06-22T13:05:37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9"/>
    <d v="2023-06-22T13:05:37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2"/>
    <x v="9"/>
    <x v="41"/>
    <x v="12"/>
    <d v="2023-06-22T13:05:37"/>
    <n v="7"/>
    <n v="2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3"/>
    <x v="1"/>
    <x v="125"/>
    <x v="78"/>
    <d v="2023-06-22T13:05:5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3"/>
    <x v="1"/>
    <x v="125"/>
    <x v="16"/>
    <d v="2023-06-22T13:05:5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3"/>
    <x v="1"/>
    <x v="125"/>
    <x v="20"/>
    <d v="2023-06-22T13:05:57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3"/>
    <x v="1"/>
    <x v="125"/>
    <x v="21"/>
    <d v="2023-06-22T13:05:57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3"/>
    <x v="1"/>
    <x v="125"/>
    <x v="6"/>
    <d v="2023-06-22T13:05:5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3"/>
    <x v="1"/>
    <x v="125"/>
    <x v="9"/>
    <d v="2023-06-22T13:05:57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31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24"/>
    <d v="2023-06-22T13:06:13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26"/>
    <d v="2023-06-22T13:06:1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197"/>
    <d v="2023-06-22T13:06:13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38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92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55"/>
    <d v="2023-06-22T13:06:1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56"/>
    <d v="2023-06-22T13:06:13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58"/>
    <d v="2023-06-22T13:06:13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95"/>
    <d v="2023-06-22T13:06:1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61"/>
    <d v="2023-06-22T13:06:1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102"/>
    <d v="2023-06-22T13:06:1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71"/>
    <d v="2023-06-22T13:06:1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73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140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232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142"/>
    <d v="2023-06-22T13:06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13"/>
    <d v="2023-06-22T13:06:1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96"/>
    <x v="7"/>
    <x v="105"/>
    <x v="16"/>
    <d v="2023-06-22T13:06:1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71"/>
    <d v="2023-07-20T15:35:2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107"/>
    <d v="2023-07-20T15:35:2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13"/>
    <d v="2023-07-20T15:35:25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126"/>
    <d v="2023-07-20T15:35:2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29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43"/>
    <d v="2023-06-22T12:39:36"/>
    <n v="91"/>
    <m/>
    <n v="91"/>
    <m/>
    <n v="9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44"/>
    <d v="2023-06-22T12:39:36"/>
    <n v="346"/>
    <m/>
    <n v="346"/>
    <n v="3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78"/>
    <d v="2023-07-20T15:35:25"/>
    <n v="86"/>
    <m/>
    <n v="86"/>
    <m/>
    <n v="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16"/>
    <d v="2023-07-20T15:35:25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17"/>
    <d v="2023-07-20T15:35:25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150"/>
    <d v="2023-07-20T15:35:2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511"/>
    <x v="11"/>
    <x v="46"/>
    <x v="149"/>
    <d v="2023-07-20T15:35:2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0"/>
    <d v="2023-06-22T12:39:36"/>
    <n v="34"/>
    <m/>
    <n v="34"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2"/>
    <d v="2023-06-22T12:39:3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5"/>
    <d v="2023-06-22T12:39:36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6"/>
    <d v="2023-06-22T12:39:36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8"/>
    <d v="2023-06-22T12:39:36"/>
    <n v="91"/>
    <n v="0"/>
    <n v="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9"/>
    <d v="2023-06-22T12:39:36"/>
    <n v="69"/>
    <n v="0"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0"/>
    <d v="2023-06-22T12:39:36"/>
    <n v="137"/>
    <n v="0"/>
    <n v="1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1"/>
    <d v="2023-06-22T12:39:36"/>
    <n v="3"/>
    <m/>
    <m/>
    <m/>
    <m/>
    <n v="2"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1"/>
    <x v="2"/>
    <x v="112"/>
    <x v="12"/>
    <d v="2023-06-22T12:39:36"/>
    <n v="78"/>
    <n v="25"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29"/>
    <d v="2023-06-22T12:39:51"/>
    <n v="89"/>
    <m/>
    <n v="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30"/>
    <d v="2023-06-22T12:39:51"/>
    <n v="144"/>
    <m/>
    <n v="1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30"/>
    <d v="2023-06-22T12:39:51"/>
    <n v="53"/>
    <m/>
    <n v="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31"/>
    <d v="2023-06-22T12:39:51"/>
    <n v="1537"/>
    <m/>
    <n v="15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24"/>
    <d v="2023-06-22T12:39:51"/>
    <n v="2489"/>
    <m/>
    <n v="24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32"/>
    <d v="2023-06-22T12:39:51"/>
    <n v="57"/>
    <m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266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88"/>
    <d v="2023-06-22T12:39:51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89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26"/>
    <d v="2023-06-22T12:39:51"/>
    <n v="2004"/>
    <m/>
    <n v="200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34"/>
    <d v="2023-06-22T12:39:51"/>
    <n v="2007"/>
    <m/>
    <n v="200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89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130"/>
    <d v="2023-06-22T13:11:28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30"/>
    <d v="2023-06-22T13:11:28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31"/>
    <d v="2023-06-22T13:11:28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24"/>
    <d v="2023-06-22T13:11:2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26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34"/>
    <d v="2023-06-22T13:11:28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35"/>
    <d v="2023-06-22T13:11:28"/>
    <n v="0"/>
    <m/>
    <m/>
    <n v="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90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91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37"/>
    <d v="2023-06-22T13:11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38"/>
    <d v="2023-06-22T13:11:28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52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54"/>
    <d v="2023-06-22T13:11:28"/>
    <n v="0"/>
    <m/>
    <m/>
    <n v="1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131"/>
    <d v="2023-06-22T13:11:28"/>
    <n v="0"/>
    <m/>
    <m/>
    <n v="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92"/>
    <d v="2023-06-22T13:11:28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55"/>
    <d v="2023-06-22T13:11:28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94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58"/>
    <d v="2023-06-22T13:11:28"/>
    <n v="0"/>
    <m/>
    <m/>
    <n v="1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59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219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95"/>
    <d v="2023-06-22T13:11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97"/>
    <d v="2023-06-22T13:11:2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98"/>
    <d v="2023-06-22T13:11:28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61"/>
    <d v="2023-06-22T13:11:28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62"/>
    <d v="2023-06-22T13:11:2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35"/>
    <d v="2023-06-22T12:39:51"/>
    <n v="2752"/>
    <m/>
    <n v="27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90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91"/>
    <d v="2023-06-22T12:39:51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38"/>
    <d v="2023-06-22T12:39:51"/>
    <n v="1650"/>
    <m/>
    <n v="16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28"/>
    <d v="2023-06-22T13:16:35"/>
    <n v="25644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6"/>
    <x v="4"/>
    <x v="91"/>
    <x v="144"/>
    <d v="2023-06-22T13:16:35"/>
    <n v="142"/>
    <n v="98"/>
    <n v="25"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16"/>
    <d v="2023-06-22T13:16:59"/>
    <n v="25"/>
    <n v="25"/>
    <m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19"/>
    <d v="2023-06-22T13:16:59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153"/>
    <d v="2023-06-22T13:16:5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82"/>
    <d v="2023-06-22T13:16:5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20"/>
    <d v="2023-06-22T13:16:59"/>
    <n v="550"/>
    <n v="550"/>
    <m/>
    <m/>
    <n v="5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21"/>
    <d v="2023-06-22T13:16:59"/>
    <n v="71"/>
    <n v="71"/>
    <m/>
    <m/>
    <n v="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83"/>
    <d v="2023-06-22T13:16:59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23"/>
    <d v="2023-06-22T13:16:5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3"/>
    <d v="2023-06-22T13:16:59"/>
    <n v="867"/>
    <n v="867"/>
    <m/>
    <m/>
    <n v="8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9"/>
    <d v="2023-06-22T13:16:59"/>
    <n v="25"/>
    <n v="2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10"/>
    <d v="2023-06-22T13:16:59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105"/>
    <x v="4"/>
    <x v="92"/>
    <x v="128"/>
    <d v="2023-06-22T13:16:59"/>
    <n v="1795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13"/>
    <d v="2023-06-22T13:17:16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78"/>
    <d v="2023-06-22T13:17:16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16"/>
    <d v="2023-06-22T13:17:16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20"/>
    <d v="2023-06-22T12:50:42"/>
    <n v="187"/>
    <m/>
    <n v="187"/>
    <m/>
    <n v="18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21"/>
    <d v="2023-06-22T12:50:4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43"/>
    <d v="2023-06-22T12:50:42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155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102"/>
    <d v="2023-06-22T13:11:2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71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103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72"/>
    <d v="2023-06-22T13:11:2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203"/>
    <d v="2023-06-22T13:11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126"/>
    <d v="2023-06-22T13:11:2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0"/>
    <x v="4"/>
    <x v="84"/>
    <x v="78"/>
    <d v="2023-06-22T13:11:2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52"/>
    <d v="2023-06-22T13:12:1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54"/>
    <d v="2023-06-22T13:12:15"/>
    <n v="0"/>
    <m/>
    <m/>
    <n v="1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131"/>
    <d v="2023-06-22T13:12:15"/>
    <n v="0"/>
    <m/>
    <m/>
    <n v="1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92"/>
    <d v="2023-06-22T13:12:15"/>
    <n v="0"/>
    <m/>
    <m/>
    <n v="1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55"/>
    <d v="2023-06-22T13:12:15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56"/>
    <d v="2023-06-22T13:12:15"/>
    <n v="0"/>
    <m/>
    <m/>
    <n v="4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94"/>
    <d v="2023-06-22T13:12:1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58"/>
    <d v="2023-06-22T13:12:15"/>
    <n v="0"/>
    <m/>
    <m/>
    <n v="1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59"/>
    <d v="2023-06-22T13:12:1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98"/>
    <d v="2023-06-22T13:12:15"/>
    <n v="0"/>
    <m/>
    <m/>
    <n v="1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61"/>
    <d v="2023-06-22T13:12:15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62"/>
    <d v="2023-06-22T13:12:15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126"/>
    <d v="2023-06-22T13:12:15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16"/>
    <d v="2023-06-22T13:12:15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20"/>
    <d v="2023-06-22T13:12:15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44"/>
    <d v="2023-06-22T13:12:15"/>
    <n v="159"/>
    <m/>
    <n v="1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0"/>
    <d v="2023-06-22T13:12:15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3"/>
    <d v="2023-06-22T13:15:25"/>
    <n v="20"/>
    <n v="20"/>
    <m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44"/>
    <d v="2023-06-22T13:15:25"/>
    <n v="215"/>
    <n v="2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3"/>
    <d v="2023-06-22T13:15:25"/>
    <n v="2031"/>
    <n v="2031"/>
    <m/>
    <m/>
    <n v="20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81"/>
    <d v="2023-06-22T13:15:25"/>
    <n v="56"/>
    <n v="56"/>
    <m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01"/>
    <d v="2023-06-22T13:15:25"/>
    <n v="174"/>
    <n v="174"/>
    <m/>
    <m/>
    <n v="1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16"/>
    <d v="2023-06-22T13:15:25"/>
    <n v="772"/>
    <n v="77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82"/>
    <d v="2023-06-22T13:15:25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5"/>
    <d v="2023-06-22T13:15:25"/>
    <n v="600"/>
    <n v="60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6"/>
    <d v="2023-06-22T13:15:25"/>
    <n v="481"/>
    <n v="48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83"/>
    <d v="2023-06-22T13:15:25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25"/>
    <d v="2023-06-22T13:15:25"/>
    <n v="19"/>
    <n v="1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31"/>
    <d v="2023-06-22T13:15:25"/>
    <n v="89"/>
    <n v="8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84"/>
    <d v="2023-06-22T13:15:25"/>
    <n v="57"/>
    <n v="5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84"/>
    <d v="2023-06-22T13:15:25"/>
    <n v="57"/>
    <n v="8"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9"/>
    <d v="2023-06-22T13:15:25"/>
    <n v="62"/>
    <n v="6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0"/>
    <d v="2023-06-22T13:15:25"/>
    <n v="14"/>
    <n v="1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28"/>
    <d v="2023-06-22T13:15:25"/>
    <n v="4253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44"/>
    <d v="2023-06-22T13:15:25"/>
    <n v="344"/>
    <n v="257"/>
    <n v="44"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97"/>
    <d v="2023-06-22T13:15:43"/>
    <n v="144"/>
    <n v="14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98"/>
    <d v="2023-06-22T13:15:43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39"/>
    <d v="2023-06-22T13:15:43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07"/>
    <d v="2023-06-22T13:15:43"/>
    <n v="176"/>
    <n v="17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60"/>
    <d v="2023-06-22T13:15:43"/>
    <n v="13"/>
    <n v="1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61"/>
    <d v="2023-06-22T13:15:43"/>
    <n v="37"/>
    <n v="3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44"/>
    <d v="2023-06-22T12:50:42"/>
    <n v="14"/>
    <m/>
    <n v="14"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6"/>
    <d v="2023-06-22T12:50:42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8"/>
    <d v="2023-06-22T12:50:4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9"/>
    <d v="2023-06-22T12:50:42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0"/>
    <d v="2023-06-22T12:50:4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24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197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38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92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55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56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58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95"/>
    <d v="2023-06-22T12:50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63"/>
    <d v="2023-06-22T12:50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102"/>
    <d v="2023-06-22T12:50:5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71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141"/>
    <d v="2023-06-22T12:50:5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13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78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16"/>
    <d v="2023-06-22T12:50:59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150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149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82"/>
    <d v="2023-06-22T12:50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20"/>
    <d v="2023-06-22T12:50:59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62"/>
    <d v="2023-06-22T13:15:43"/>
    <n v="34"/>
    <n v="3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64"/>
    <d v="2023-06-22T13:15:43"/>
    <n v="21"/>
    <n v="2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65"/>
    <d v="2023-06-22T13:15:43"/>
    <n v="38"/>
    <n v="3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66"/>
    <d v="2023-06-22T13:15:43"/>
    <n v="15"/>
    <n v="1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67"/>
    <d v="2023-06-22T13:15:43"/>
    <n v="14"/>
    <n v="1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99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68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69"/>
    <d v="2023-06-22T13:15:43"/>
    <n v="260"/>
    <n v="26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70"/>
    <d v="2023-06-22T13:15:43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72"/>
    <d v="2023-06-22T13:15:43"/>
    <n v="67"/>
    <n v="6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92"/>
    <d v="2023-06-22T13:17:55"/>
    <n v="0"/>
    <m/>
    <m/>
    <n v="4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55"/>
    <d v="2023-06-22T13:17:55"/>
    <n v="0"/>
    <m/>
    <m/>
    <n v="3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56"/>
    <d v="2023-06-22T13:17:55"/>
    <n v="0"/>
    <m/>
    <m/>
    <n v="5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94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58"/>
    <d v="2023-06-22T13:17:55"/>
    <n v="0"/>
    <m/>
    <m/>
    <n v="5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59"/>
    <d v="2023-06-22T13:17:55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95"/>
    <d v="2023-06-22T13:17:55"/>
    <n v="0"/>
    <m/>
    <m/>
    <n v="3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28"/>
    <d v="2023-06-22T13:17:5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60"/>
    <d v="2023-06-22T13:17:55"/>
    <n v="0"/>
    <m/>
    <m/>
    <n v="1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61"/>
    <d v="2023-06-22T13:17:55"/>
    <n v="0"/>
    <m/>
    <m/>
    <n v="3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62"/>
    <d v="2023-06-22T13:17:55"/>
    <n v="0"/>
    <m/>
    <m/>
    <n v="1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63"/>
    <d v="2023-06-22T13:17:5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64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42"/>
    <d v="2023-06-22T13:17:5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67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68"/>
    <d v="2023-06-22T13:17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69"/>
    <d v="2023-06-22T13:17:5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6"/>
    <d v="2023-06-22T13:12:15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02"/>
    <x v="4"/>
    <x v="86"/>
    <x v="9"/>
    <d v="2023-06-22T13:12:15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89"/>
    <d v="2023-06-22T13:12:33"/>
    <n v="3"/>
    <n v="0"/>
    <n v="3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87"/>
    <d v="2023-06-22T13:12:33"/>
    <n v="29"/>
    <n v="0"/>
    <n v="29"/>
    <n v="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3"/>
    <d v="2023-06-22T13:12:33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78"/>
    <d v="2023-06-22T13:12:33"/>
    <n v="82"/>
    <m/>
    <n v="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5"/>
    <d v="2023-06-22T13:12:33"/>
    <n v="7"/>
    <n v="0"/>
    <n v="7"/>
    <n v="0"/>
    <n v="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6"/>
    <d v="2023-06-22T13:12:33"/>
    <n v="28"/>
    <m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9"/>
    <d v="2023-06-22T13:12:33"/>
    <n v="46"/>
    <m/>
    <n v="46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20"/>
    <d v="2023-06-22T13:12:33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23"/>
    <d v="2023-06-22T13:12:3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43"/>
    <d v="2023-06-22T13:12:33"/>
    <n v="49"/>
    <m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44"/>
    <d v="2023-06-22T13:12:33"/>
    <n v="189"/>
    <m/>
    <n v="1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0"/>
    <d v="2023-06-22T13:12:33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45"/>
    <d v="2023-06-22T13:12:33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"/>
    <d v="2023-06-22T13:12:33"/>
    <n v="7"/>
    <m/>
    <n v="7"/>
    <n v="0"/>
    <n v="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2"/>
    <d v="2023-06-22T13:12:33"/>
    <n v="2"/>
    <m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3"/>
    <d v="2023-06-22T13:12:33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11"/>
    <d v="2023-06-22T13:12:33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4"/>
    <d v="2023-06-22T13:12:33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6"/>
    <d v="2023-06-22T13:12:33"/>
    <n v="105"/>
    <n v="0"/>
    <n v="10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7"/>
    <d v="2023-06-22T13:12:33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8"/>
    <d v="2023-06-22T13:12:33"/>
    <n v="49"/>
    <n v="0"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9"/>
    <d v="2023-06-22T13:12:33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0"/>
    <d v="2023-06-22T13:12:33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2"/>
    <d v="2023-06-22T13:12:33"/>
    <n v="63"/>
    <n v="24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2"/>
    <x v="0"/>
    <x v="63"/>
    <x v="129"/>
    <d v="2023-06-22T13:12:33"/>
    <n v="2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110"/>
    <d v="2023-06-22T13:12:5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13"/>
    <d v="2023-06-22T13:12:52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126"/>
    <d v="2023-06-22T13:12:52"/>
    <n v="64"/>
    <m/>
    <n v="64"/>
    <m/>
    <n v="6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16"/>
    <d v="2023-06-22T13:12:52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18"/>
    <d v="2023-06-22T13:12:52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19"/>
    <d v="2023-06-22T13:12:52"/>
    <n v="118"/>
    <m/>
    <n v="118"/>
    <m/>
    <n v="1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20"/>
    <d v="2023-06-22T13:12:52"/>
    <n v="111"/>
    <m/>
    <n v="111"/>
    <m/>
    <n v="1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23"/>
    <d v="2023-06-22T13:12:5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43"/>
    <d v="2023-06-22T13:12:5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44"/>
    <d v="2023-06-22T13:12:52"/>
    <n v="57"/>
    <m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0"/>
    <d v="2023-06-22T13:12:5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1"/>
    <d v="2023-06-22T13:12:5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124"/>
    <d v="2023-06-22T13:12:52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6"/>
    <d v="2023-06-22T13:12:52"/>
    <n v="136"/>
    <n v="0"/>
    <n v="1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8"/>
    <d v="2023-06-22T13:12:5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9"/>
    <d v="2023-06-22T13:12:52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47"/>
    <d v="2023-06-22T13:12:52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723"/>
    <x v="0"/>
    <x v="72"/>
    <x v="10"/>
    <d v="2023-06-22T13:12:52"/>
    <n v="118"/>
    <n v="0"/>
    <n v="1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13"/>
    <d v="2023-06-22T13:13:10"/>
    <n v="7"/>
    <n v="7"/>
    <n v="0"/>
    <n v="7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127"/>
    <d v="2023-06-22T13:13:1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16"/>
    <d v="2023-06-22T13:13:1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19"/>
    <d v="2023-06-22T13:13:1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20"/>
    <d v="2023-06-22T13:13:10"/>
    <n v="269"/>
    <n v="269"/>
    <n v="0"/>
    <n v="269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21"/>
    <d v="2023-06-22T13:13:10"/>
    <n v="11"/>
    <n v="11"/>
    <n v="0"/>
    <n v="1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23"/>
    <d v="2023-06-22T13:13:1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6"/>
    <d v="2023-06-22T13:13:10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84"/>
    <d v="2023-06-22T13:13:10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184"/>
    <d v="2023-06-22T13:13:10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9"/>
    <d v="2023-06-22T13:13:10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10"/>
    <d v="2023-06-22T13:13:10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1"/>
    <x v="4"/>
    <x v="87"/>
    <x v="128"/>
    <d v="2023-06-22T13:13:10"/>
    <n v="182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13"/>
    <d v="2023-06-22T13:13:28"/>
    <n v="34"/>
    <n v="34"/>
    <m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178"/>
    <d v="2023-06-22T13:13:28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127"/>
    <d v="2023-06-22T13:13:28"/>
    <n v="2"/>
    <n v="2"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16"/>
    <d v="2023-06-22T13:13:28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19"/>
    <d v="2023-06-22T13:13:28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153"/>
    <d v="2023-06-22T13:13:28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82"/>
    <d v="2023-06-22T13:13:28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20"/>
    <d v="2023-06-22T13:13:28"/>
    <n v="594"/>
    <n v="594"/>
    <m/>
    <m/>
    <n v="59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21"/>
    <d v="2023-06-22T13:13:28"/>
    <n v="86"/>
    <n v="86"/>
    <m/>
    <m/>
    <n v="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6"/>
    <d v="2023-06-22T13:13:28"/>
    <n v="34"/>
    <n v="3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125"/>
    <d v="2023-06-22T13:13:28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84"/>
    <d v="2023-06-22T13:13:28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21"/>
    <d v="2023-06-22T12:50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43"/>
    <d v="2023-06-22T12:50:5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44"/>
    <d v="2023-06-22T12:50:59"/>
    <n v="4"/>
    <m/>
    <n v="4"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3"/>
    <d v="2023-06-22T12:50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6"/>
    <d v="2023-06-22T12:50:5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8"/>
    <d v="2023-06-22T12:50:5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6"/>
    <x v="7"/>
    <x v="110"/>
    <x v="9"/>
    <d v="2023-06-22T12:50:59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130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31"/>
    <d v="2023-06-22T12:51:1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24"/>
    <d v="2023-06-22T12:51:1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26"/>
    <d v="2023-06-22T12:51:17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197"/>
    <d v="2023-06-22T12:51:17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38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92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55"/>
    <d v="2023-06-22T12:51:1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56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58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95"/>
    <d v="2023-06-22T12:51:17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61"/>
    <d v="2023-06-22T12:51:17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63"/>
    <d v="2023-06-22T12:51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71"/>
    <d v="2023-06-22T12:51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72"/>
    <d v="2023-06-22T12:51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73"/>
    <d v="2023-06-22T12:51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140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232"/>
    <d v="2023-06-22T12:51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184"/>
    <d v="2023-06-22T13:13:2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9"/>
    <d v="2023-06-22T13:13:28"/>
    <n v="11"/>
    <n v="1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10"/>
    <d v="2023-06-22T13:13:28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2"/>
    <x v="4"/>
    <x v="88"/>
    <x v="128"/>
    <d v="2023-06-22T13:13:28"/>
    <n v="470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13"/>
    <d v="2023-06-22T13:13:45"/>
    <n v="32"/>
    <m/>
    <n v="32"/>
    <m/>
    <n v="32"/>
    <n v="3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79"/>
    <d v="2023-06-22T13:13:45"/>
    <n v="13"/>
    <n v="13"/>
    <m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16"/>
    <d v="2023-06-22T13:13:45"/>
    <n v="53"/>
    <n v="53"/>
    <m/>
    <m/>
    <n v="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146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19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149"/>
    <d v="2023-06-22T13:13:4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82"/>
    <d v="2023-06-22T13:13:45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20"/>
    <d v="2023-06-22T13:13:45"/>
    <n v="591"/>
    <n v="591"/>
    <m/>
    <m/>
    <n v="59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21"/>
    <d v="2023-06-22T13:13:45"/>
    <n v="45"/>
    <n v="45"/>
    <m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23"/>
    <d v="2023-06-22T13:13:4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3"/>
    <d v="2023-06-22T13:13:45"/>
    <n v="19"/>
    <n v="19"/>
    <m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5"/>
    <d v="2023-06-22T13:13:45"/>
    <n v="13"/>
    <n v="1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6"/>
    <d v="2023-06-22T13:13:45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9"/>
    <d v="2023-06-22T13:13:45"/>
    <n v="53"/>
    <n v="5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10"/>
    <d v="2023-06-22T13:13:45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147"/>
    <d v="2023-06-22T13:13:45"/>
    <n v="6"/>
    <n v="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3"/>
    <x v="2"/>
    <x v="151"/>
    <x v="128"/>
    <d v="2023-06-22T13:13:45"/>
    <n v="185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249"/>
    <d v="2023-06-22T13:14:00"/>
    <n v="2"/>
    <n v="2"/>
    <n v="0"/>
    <n v="2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3"/>
    <d v="2023-06-22T13:14:00"/>
    <n v="57"/>
    <n v="57"/>
    <n v="0"/>
    <n v="0"/>
    <n v="57"/>
    <n v="5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79"/>
    <d v="2023-06-22T13:14:00"/>
    <n v="100"/>
    <n v="100"/>
    <n v="0"/>
    <n v="0"/>
    <n v="10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141"/>
    <d v="2023-06-22T12:51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142"/>
    <d v="2023-06-22T12:51:17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13"/>
    <d v="2023-06-22T12:51:17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16"/>
    <d v="2023-06-22T12:51:17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20"/>
    <d v="2023-06-22T12:51:17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43"/>
    <d v="2023-06-22T12:51:17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44"/>
    <d v="2023-06-22T12:51:17"/>
    <n v="30"/>
    <m/>
    <n v="30"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6"/>
    <d v="2023-06-22T12:51:17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8"/>
    <d v="2023-06-22T12:51:1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7"/>
    <x v="7"/>
    <x v="98"/>
    <x v="9"/>
    <d v="2023-06-22T12:51:17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130"/>
    <d v="2023-06-22T12:51:3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31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24"/>
    <d v="2023-06-22T12:51:3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26"/>
    <d v="2023-06-22T12:51:3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197"/>
    <d v="2023-06-22T12:51:3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38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92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55"/>
    <d v="2023-06-22T12:51:3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56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58"/>
    <d v="2023-06-22T12:51:35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59"/>
    <d v="2023-06-22T12:51:3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95"/>
    <d v="2023-06-22T12:51:35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61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63"/>
    <d v="2023-06-22T12:51:3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71"/>
    <d v="2023-06-22T12:51:35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4"/>
    <d v="2023-06-22T13:14:00"/>
    <n v="3"/>
    <n v="3"/>
    <n v="0"/>
    <n v="0"/>
    <n v="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80"/>
    <d v="2023-06-22T13:14:00"/>
    <n v="10"/>
    <n v="10"/>
    <n v="0"/>
    <n v="0"/>
    <n v="1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27"/>
    <d v="2023-06-22T13:14:00"/>
    <n v="5"/>
    <n v="5"/>
    <n v="0"/>
    <n v="0"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6"/>
    <d v="2023-06-22T13:14:00"/>
    <n v="52"/>
    <n v="52"/>
    <n v="0"/>
    <n v="0"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9"/>
    <d v="2023-06-22T13:14:00"/>
    <n v="3"/>
    <n v="3"/>
    <n v="0"/>
    <n v="0"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82"/>
    <d v="2023-06-22T13:14:00"/>
    <n v="5"/>
    <n v="5"/>
    <n v="0"/>
    <n v="0"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20"/>
    <d v="2023-06-22T13:14:00"/>
    <n v="1107"/>
    <n v="1107"/>
    <n v="0"/>
    <n v="0"/>
    <n v="11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21"/>
    <d v="2023-06-22T13:14:00"/>
    <n v="183"/>
    <n v="183"/>
    <n v="0"/>
    <n v="0"/>
    <n v="1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83"/>
    <d v="2023-06-22T13:14:00"/>
    <n v="24"/>
    <n v="24"/>
    <n v="0"/>
    <n v="0"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23"/>
    <d v="2023-06-22T13:14:00"/>
    <n v="3"/>
    <n v="3"/>
    <n v="0"/>
    <n v="0"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82"/>
    <d v="2023-06-22T13:14:00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5"/>
    <d v="2023-06-22T13:14:00"/>
    <n v="100"/>
    <n v="10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6"/>
    <d v="2023-06-22T13:14:00"/>
    <n v="57"/>
    <n v="5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25"/>
    <d v="2023-06-22T13:14:00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84"/>
    <d v="2023-06-22T13:14:00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84"/>
    <d v="2023-06-22T13:14:00"/>
    <n v="15"/>
    <n v="3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9"/>
    <d v="2023-06-22T13:14:00"/>
    <n v="52"/>
    <n v="5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0"/>
    <d v="2023-06-22T13:14:00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28"/>
    <d v="2023-06-22T13:14:00"/>
    <n v="251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4"/>
    <x v="2"/>
    <x v="153"/>
    <x v="129"/>
    <d v="2023-06-22T13:14:00"/>
    <n v="1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3"/>
    <d v="2023-06-22T13:14:25"/>
    <n v="224"/>
    <n v="224"/>
    <m/>
    <m/>
    <n v="224"/>
    <n v="22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78"/>
    <d v="2023-06-22T13:14:25"/>
    <n v="10"/>
    <n v="10"/>
    <m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79"/>
    <d v="2023-06-22T13:14:25"/>
    <n v="564"/>
    <n v="564"/>
    <m/>
    <n v="11"/>
    <n v="5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4"/>
    <d v="2023-06-22T13:14:25"/>
    <n v="6"/>
    <n v="6"/>
    <m/>
    <n v="1"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78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80"/>
    <d v="2023-06-22T13:14:25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27"/>
    <d v="2023-06-22T13:14:25"/>
    <n v="42"/>
    <n v="4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6"/>
    <d v="2023-06-22T13:14:25"/>
    <n v="125"/>
    <n v="125"/>
    <m/>
    <n v="3"/>
    <n v="1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9"/>
    <d v="2023-06-22T13:14:25"/>
    <n v="5"/>
    <n v="5"/>
    <m/>
    <n v="0"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53"/>
    <d v="2023-06-22T13:14:25"/>
    <n v="3"/>
    <n v="3"/>
    <m/>
    <n v="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50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80"/>
    <d v="2023-06-22T13:14:25"/>
    <n v="1"/>
    <n v="1"/>
    <m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82"/>
    <d v="2023-06-22T13:14:25"/>
    <n v="23"/>
    <n v="23"/>
    <m/>
    <n v="10"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20"/>
    <d v="2023-06-22T13:14:25"/>
    <n v="3110"/>
    <n v="3110"/>
    <m/>
    <n v="39"/>
    <n v="30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21"/>
    <d v="2023-06-22T13:14:25"/>
    <n v="361"/>
    <n v="361"/>
    <m/>
    <n v="3"/>
    <n v="3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83"/>
    <d v="2023-06-22T13:14:25"/>
    <n v="10"/>
    <n v="10"/>
    <m/>
    <n v="0"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22"/>
    <d v="2023-06-22T13:14:25"/>
    <n v="2"/>
    <n v="2"/>
    <m/>
    <n v="1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23"/>
    <d v="2023-06-22T13:14:25"/>
    <n v="5"/>
    <n v="5"/>
    <m/>
    <n v="0"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44"/>
    <d v="2023-06-22T13:14:25"/>
    <n v="18"/>
    <n v="1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3"/>
    <d v="2023-06-22T13:14:25"/>
    <n v="51"/>
    <n v="51"/>
    <m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81"/>
    <d v="2023-06-22T13:14:25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201"/>
    <d v="2023-06-22T13:14:25"/>
    <n v="18"/>
    <n v="18"/>
    <m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5"/>
    <d v="2023-06-22T13:14:25"/>
    <n v="564"/>
    <n v="56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6"/>
    <d v="2023-06-22T13:14:25"/>
    <n v="234"/>
    <n v="23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25"/>
    <d v="2023-06-22T13:14:25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84"/>
    <d v="2023-06-22T13:14:25"/>
    <n v="58"/>
    <n v="5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84"/>
    <d v="2023-06-22T13:14:25"/>
    <n v="58"/>
    <n v="3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9"/>
    <d v="2023-06-22T13:14:25"/>
    <n v="125"/>
    <n v="12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0"/>
    <d v="2023-06-22T13:14:25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28"/>
    <d v="2023-06-22T13:14:25"/>
    <n v="598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5"/>
    <x v="2"/>
    <x v="154"/>
    <x v="129"/>
    <d v="2023-06-22T13:14:25"/>
    <n v="5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13"/>
    <d v="2023-06-22T13:14:44"/>
    <n v="28"/>
    <n v="28"/>
    <m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79"/>
    <d v="2023-06-22T13:14:44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14"/>
    <d v="2023-06-22T13:14:4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127"/>
    <d v="2023-06-22T13:14:4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16"/>
    <d v="2023-06-22T13:14:44"/>
    <n v="15"/>
    <n v="15"/>
    <m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19"/>
    <d v="2023-06-22T13:14:4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20"/>
    <d v="2023-06-22T13:14:44"/>
    <n v="236"/>
    <n v="236"/>
    <m/>
    <m/>
    <n v="2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21"/>
    <d v="2023-06-22T13:14:44"/>
    <n v="119"/>
    <n v="119"/>
    <m/>
    <m/>
    <n v="1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83"/>
    <d v="2023-06-22T13:14:44"/>
    <n v="25"/>
    <n v="25"/>
    <m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23"/>
    <d v="2023-06-22T13:14:4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3"/>
    <d v="2023-06-22T13:14:44"/>
    <n v="108"/>
    <n v="108"/>
    <m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5"/>
    <d v="2023-06-22T13:14:44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6"/>
    <d v="2023-06-22T13:14:44"/>
    <n v="28"/>
    <n v="2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125"/>
    <d v="2023-06-22T13:14:4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84"/>
    <d v="2023-06-22T13:14:44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184"/>
    <d v="2023-06-22T13:14:4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9"/>
    <d v="2023-06-22T13:14:44"/>
    <n v="15"/>
    <n v="1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09"/>
    <x v="1"/>
    <x v="3"/>
    <x v="10"/>
    <d v="2023-06-22T13:14:44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13"/>
    <d v="2023-06-22T13:15:04"/>
    <n v="66"/>
    <n v="66"/>
    <m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79"/>
    <d v="2023-06-22T13:15:04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16"/>
    <d v="2023-06-22T13:15:04"/>
    <n v="45"/>
    <n v="45"/>
    <m/>
    <m/>
    <n v="4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72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140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232"/>
    <d v="2023-06-22T12:51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141"/>
    <d v="2023-06-22T12:51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13"/>
    <d v="2023-06-22T12:51:3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78"/>
    <d v="2023-06-22T12:51:35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16"/>
    <d v="2023-06-22T12:51:3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149"/>
    <d v="2023-06-22T12:51:3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16"/>
    <d v="2023-06-22T12:41:48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18"/>
    <d v="2023-06-22T12:41:48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150"/>
    <d v="2023-06-22T12:41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20"/>
    <d v="2023-06-22T12:41:48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23"/>
    <d v="2023-06-22T12:41:48"/>
    <n v="8"/>
    <n v="8"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44"/>
    <d v="2023-06-22T12:41:48"/>
    <n v="73"/>
    <m/>
    <n v="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0"/>
    <d v="2023-06-22T12:41:4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1"/>
    <d v="2023-06-22T12:41:4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2"/>
    <d v="2023-06-22T12:41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3"/>
    <d v="2023-06-22T12:41:48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6"/>
    <d v="2023-06-22T12:41:48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7"/>
    <d v="2023-06-22T12:41:4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9"/>
    <d v="2023-06-22T12:41:48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47"/>
    <d v="2023-06-22T12:41:48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2"/>
    <x v="4"/>
    <x v="7"/>
    <x v="12"/>
    <d v="2023-06-22T12:41:48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30"/>
    <d v="2023-06-22T12:42:1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30"/>
    <d v="2023-06-22T12:42:1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31"/>
    <d v="2023-06-22T12:42:16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24"/>
    <d v="2023-06-22T12:42:16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32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34"/>
    <d v="2023-06-22T12:42:16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35"/>
    <d v="2023-06-22T12:42:16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50"/>
    <d v="2023-06-22T12:42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90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36"/>
    <d v="2023-06-22T12:42:16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38"/>
    <d v="2023-06-22T12:42:16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52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54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31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92"/>
    <d v="2023-06-22T12:42:16"/>
    <n v="0"/>
    <m/>
    <m/>
    <n v="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55"/>
    <d v="2023-06-22T12:42:16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56"/>
    <d v="2023-06-22T12:42:16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94"/>
    <d v="2023-06-22T12:42:1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92"/>
    <d v="2023-06-22T12:42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75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40"/>
    <d v="2023-06-22T12:53:57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243"/>
    <d v="2023-06-22T12:53:57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09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10"/>
    <d v="2023-06-22T12:53:57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3"/>
    <d v="2023-06-22T12:53:57"/>
    <n v="40"/>
    <m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78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6"/>
    <d v="2023-06-22T12:53:57"/>
    <n v="52"/>
    <m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8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9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49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20"/>
    <d v="2023-06-22T12:53:57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23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43"/>
    <d v="2023-06-22T12:53:57"/>
    <n v="59"/>
    <m/>
    <n v="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3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45"/>
    <d v="2023-06-22T12:53:57"/>
    <n v="159"/>
    <n v="0"/>
    <n v="1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12"/>
    <d v="2023-06-22T12:53:57"/>
    <n v="337"/>
    <n v="0"/>
    <n v="3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13"/>
    <d v="2023-06-22T12:53:57"/>
    <n v="81"/>
    <n v="0"/>
    <n v="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14"/>
    <d v="2023-06-22T12:53:57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15"/>
    <d v="2023-06-22T12:53:57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4"/>
    <d v="2023-06-22T12:53:5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46"/>
    <d v="2023-06-22T12:53:57"/>
    <n v="122"/>
    <n v="0"/>
    <n v="1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16"/>
    <d v="2023-06-22T12:53:57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17"/>
    <d v="2023-06-22T12:53:57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20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21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24"/>
    <d v="2023-06-22T12:53:57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6"/>
    <d v="2023-06-22T12:53:57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8"/>
    <d v="2023-06-22T12:53:57"/>
    <n v="59"/>
    <n v="0"/>
    <n v="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9"/>
    <d v="2023-06-22T12:53:57"/>
    <n v="52"/>
    <n v="0"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47"/>
    <d v="2023-06-22T12:53:57"/>
    <n v="55"/>
    <n v="0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0"/>
    <d v="2023-06-22T12:53:57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2"/>
    <d v="2023-06-22T12:53:57"/>
    <n v="76"/>
    <n v="8"/>
    <n v="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6"/>
    <x v="9"/>
    <x v="120"/>
    <x v="13"/>
    <d v="2023-06-22T12:54:14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6"/>
    <x v="9"/>
    <x v="120"/>
    <x v="16"/>
    <d v="2023-06-22T12:54:14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6"/>
    <x v="9"/>
    <x v="120"/>
    <x v="149"/>
    <d v="2023-06-22T12:54:1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6"/>
    <x v="9"/>
    <x v="120"/>
    <x v="21"/>
    <d v="2023-06-22T12:54:1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6"/>
    <x v="9"/>
    <x v="120"/>
    <x v="43"/>
    <d v="2023-06-22T12:54:14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6"/>
    <x v="9"/>
    <x v="120"/>
    <x v="3"/>
    <d v="2023-06-22T12:54:14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6"/>
    <x v="9"/>
    <x v="120"/>
    <x v="6"/>
    <d v="2023-06-22T12:54:14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6"/>
    <x v="9"/>
    <x v="120"/>
    <x v="8"/>
    <d v="2023-06-22T12:54:14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6"/>
    <x v="9"/>
    <x v="120"/>
    <x v="9"/>
    <d v="2023-06-22T12:54:14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6"/>
    <x v="9"/>
    <x v="120"/>
    <x v="12"/>
    <d v="2023-06-22T12:54:14"/>
    <n v="7"/>
    <n v="1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7"/>
    <x v="9"/>
    <x v="22"/>
    <x v="13"/>
    <d v="2023-06-22T12:54:30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7"/>
    <x v="9"/>
    <x v="22"/>
    <x v="16"/>
    <d v="2023-06-22T12:54:30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7"/>
    <x v="9"/>
    <x v="22"/>
    <x v="149"/>
    <d v="2023-06-22T12:54:3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7"/>
    <x v="9"/>
    <x v="22"/>
    <x v="21"/>
    <d v="2023-06-22T12:54:3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7"/>
    <x v="9"/>
    <x v="22"/>
    <x v="43"/>
    <d v="2023-06-22T12:54:30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7"/>
    <x v="9"/>
    <x v="22"/>
    <x v="3"/>
    <d v="2023-06-22T12:54:30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7"/>
    <x v="9"/>
    <x v="22"/>
    <x v="6"/>
    <d v="2023-06-22T12:54:30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7"/>
    <x v="9"/>
    <x v="22"/>
    <x v="8"/>
    <d v="2023-06-22T12:54:30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7"/>
    <x v="9"/>
    <x v="22"/>
    <x v="9"/>
    <d v="2023-06-22T12:54:30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7"/>
    <x v="9"/>
    <x v="22"/>
    <x v="12"/>
    <d v="2023-06-22T12:54:30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13"/>
    <d v="2023-06-22T12:54:50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127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19"/>
    <d v="2023-06-22T13:15:04"/>
    <n v="7"/>
    <n v="7"/>
    <m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150"/>
    <d v="2023-06-22T13:15:04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82"/>
    <d v="2023-06-22T13:15:0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20"/>
    <d v="2023-06-22T13:15:04"/>
    <n v="886"/>
    <n v="886"/>
    <m/>
    <m/>
    <n v="88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21"/>
    <d v="2023-06-22T13:15:04"/>
    <n v="193"/>
    <n v="193"/>
    <m/>
    <m/>
    <n v="19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83"/>
    <d v="2023-06-22T13:15:04"/>
    <n v="4"/>
    <n v="4"/>
    <m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22"/>
    <d v="2023-06-22T13:15:0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23"/>
    <d v="2023-06-22T13:15:04"/>
    <n v="3"/>
    <n v="3"/>
    <m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3"/>
    <d v="2023-06-22T13:15:04"/>
    <n v="163"/>
    <n v="163"/>
    <m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5"/>
    <d v="2023-06-22T13:15:04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6"/>
    <d v="2023-06-22T13:15:04"/>
    <n v="66"/>
    <n v="6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9"/>
    <d v="2023-06-22T13:15:04"/>
    <n v="45"/>
    <n v="4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10"/>
    <d v="2023-06-22T13:15:04"/>
    <n v="7"/>
    <n v="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128"/>
    <d v="2023-06-22T13:15:04"/>
    <n v="566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129"/>
    <d v="2023-06-22T13:15:04"/>
    <n v="44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7"/>
    <x v="0"/>
    <x v="64"/>
    <x v="144"/>
    <d v="2023-06-22T13:15:04"/>
    <n v="10"/>
    <n v="3"/>
    <n v="5"/>
    <n v="2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39"/>
    <d v="2023-06-22T13:15:25"/>
    <n v="37"/>
    <n v="3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07"/>
    <d v="2023-06-22T13:15:25"/>
    <n v="147"/>
    <n v="14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0"/>
    <d v="2023-06-22T13:15:25"/>
    <n v="38"/>
    <n v="3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225"/>
    <d v="2023-06-22T13:15:25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19"/>
    <x v="4"/>
    <x v="89"/>
    <x v="161"/>
    <d v="2023-06-22T13:15:25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02"/>
    <d v="2023-06-22T13:17:55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36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71"/>
    <d v="2023-06-22T13:17:55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16"/>
    <d v="2023-06-22T12:54:50"/>
    <n v="71"/>
    <m/>
    <n v="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153"/>
    <d v="2023-06-22T12:54:50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150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149"/>
    <d v="2023-06-22T12:54:50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21"/>
    <d v="2023-06-22T12:54:50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43"/>
    <d v="2023-06-22T12:54:50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3"/>
    <d v="2023-06-22T12:54:50"/>
    <n v="39"/>
    <m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6"/>
    <d v="2023-06-22T12:54:50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84"/>
    <d v="2023-06-22T12:54:50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85"/>
    <d v="2023-06-22T12:54:50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8"/>
    <d v="2023-06-22T12:54:50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8"/>
    <x v="9"/>
    <x v="23"/>
    <x v="9"/>
    <d v="2023-06-22T12:54:50"/>
    <n v="71"/>
    <n v="0"/>
    <n v="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18"/>
    <d v="2023-06-22T13:17:16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19"/>
    <d v="2023-06-22T13:17:16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20"/>
    <d v="2023-06-22T13:17:16"/>
    <n v="74"/>
    <m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43"/>
    <d v="2023-06-22T13:17:16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44"/>
    <d v="2023-06-22T13:17:16"/>
    <n v="169"/>
    <m/>
    <n v="1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0"/>
    <d v="2023-06-22T13:17:16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145"/>
    <d v="2023-06-22T13:17:1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6"/>
    <d v="2023-06-22T13:17:16"/>
    <n v="49"/>
    <n v="0"/>
    <n v="4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8"/>
    <d v="2023-06-22T13:17:16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9"/>
    <d v="2023-06-22T13:17:16"/>
    <n v="45"/>
    <n v="0"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47"/>
    <d v="2023-06-22T13:17:16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58"/>
    <x v="0"/>
    <x v="66"/>
    <x v="10"/>
    <d v="2023-06-22T13:17:16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29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03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72"/>
    <d v="2023-06-22T13:17:55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73"/>
    <d v="2023-06-22T13:17:55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38"/>
    <d v="2023-06-22T13:17:55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75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06"/>
    <d v="2023-06-22T13:17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39"/>
    <d v="2023-06-22T13:17:55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40"/>
    <d v="2023-06-22T13:17:5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232"/>
    <d v="2023-06-22T13:17:55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42"/>
    <d v="2023-06-22T13:17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3"/>
    <d v="2023-06-22T13:17:55"/>
    <n v="212"/>
    <m/>
    <n v="212"/>
    <m/>
    <n v="2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78"/>
    <d v="2023-06-22T13:17:55"/>
    <n v="189"/>
    <m/>
    <n v="189"/>
    <m/>
    <n v="18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4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78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35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47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79"/>
    <d v="2023-06-22T13:19:09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5"/>
    <d v="2023-06-22T13:19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40"/>
    <d v="2023-06-22T13:19:09"/>
    <n v="2"/>
    <m/>
    <n v="2"/>
    <n v="2"/>
    <n v="0"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07"/>
    <d v="2023-06-22T13:19:09"/>
    <n v="2"/>
    <m/>
    <n v="2"/>
    <n v="2"/>
    <n v="0"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80"/>
    <d v="2023-06-22T13:19:09"/>
    <n v="1"/>
    <m/>
    <n v="1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27"/>
    <d v="2023-06-22T13:19:09"/>
    <n v="1"/>
    <m/>
    <n v="1"/>
    <n v="1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06"/>
    <d v="2023-06-22T13:19:09"/>
    <n v="3"/>
    <m/>
    <n v="3"/>
    <n v="3"/>
    <n v="0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6"/>
    <d v="2023-06-22T13:19:09"/>
    <n v="147"/>
    <m/>
    <n v="147"/>
    <m/>
    <n v="1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9"/>
    <d v="2023-06-22T13:19:09"/>
    <n v="205"/>
    <m/>
    <n v="205"/>
    <m/>
    <n v="20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50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49"/>
    <d v="2023-06-22T13:19:0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179"/>
    <d v="2023-06-22T13:19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82"/>
    <d v="2023-06-22T13:19:0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0"/>
    <d v="2023-06-22T13:19:09"/>
    <n v="230"/>
    <m/>
    <n v="230"/>
    <m/>
    <n v="2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9"/>
    <x v="2"/>
    <x v="130"/>
    <x v="21"/>
    <d v="2023-06-22T13:19:09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90"/>
    <d v="2023-06-22T12:39:51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52"/>
    <d v="2023-06-22T12:39:51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54"/>
    <d v="2023-06-22T12:39:51"/>
    <n v="116"/>
    <m/>
    <n v="1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31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92"/>
    <d v="2023-06-22T12:39:51"/>
    <n v="2453"/>
    <m/>
    <n v="245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91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55"/>
    <d v="2023-06-22T12:39:51"/>
    <n v="5547"/>
    <m/>
    <n v="55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56"/>
    <d v="2023-06-22T12:39:51"/>
    <n v="2863"/>
    <m/>
    <n v="28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94"/>
    <d v="2023-06-22T12:39:5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92"/>
    <d v="2023-06-22T12:39:5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58"/>
    <d v="2023-06-22T12:39:51"/>
    <n v="3327"/>
    <m/>
    <n v="33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59"/>
    <d v="2023-06-22T12:39:51"/>
    <n v="243"/>
    <m/>
    <n v="2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95"/>
    <d v="2023-06-22T12:39:51"/>
    <n v="1881"/>
    <m/>
    <n v="188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96"/>
    <d v="2023-06-22T12:39:51"/>
    <n v="46"/>
    <m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28"/>
    <d v="2023-06-22T12:39:51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60"/>
    <d v="2023-06-22T12:39:51"/>
    <n v="1635"/>
    <m/>
    <n v="16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97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98"/>
    <d v="2023-06-22T12:39:51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130"/>
    <d v="2023-06-22T13:17:3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30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31"/>
    <d v="2023-06-22T13:17:38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24"/>
    <d v="2023-06-22T13:17:38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32"/>
    <d v="2023-06-22T13:17:3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34"/>
    <d v="2023-06-22T13:17:38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35"/>
    <d v="2023-06-22T13:17:38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50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36"/>
    <d v="2023-06-22T13:17:3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91"/>
    <d v="2023-06-22T13:17:3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37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38"/>
    <d v="2023-06-22T13:17:38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52"/>
    <d v="2023-06-22T13:17:38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54"/>
    <d v="2023-06-22T13:17:38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131"/>
    <d v="2023-06-22T13:17:38"/>
    <n v="0"/>
    <m/>
    <m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92"/>
    <d v="2023-06-22T13:17:38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191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242"/>
    <d v="2023-06-22T13:17:3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55"/>
    <d v="2023-06-22T13:17:38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56"/>
    <d v="2023-06-22T13:17:38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94"/>
    <d v="2023-06-22T13:17:3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58"/>
    <d v="2023-04-18T15:42:21"/>
    <n v="0"/>
    <m/>
    <m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95"/>
    <d v="2023-04-18T15:42:21"/>
    <n v="0"/>
    <m/>
    <m/>
    <n v="1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27"/>
    <d v="2023-04-18T15:42:2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80"/>
    <x v="11"/>
    <x v="37"/>
    <x v="28"/>
    <d v="2023-04-18T15:42:2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61"/>
    <d v="2023-06-22T12:39:51"/>
    <n v="2002"/>
    <m/>
    <n v="20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62"/>
    <d v="2023-06-22T12:39:51"/>
    <n v="1715"/>
    <m/>
    <n v="17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64"/>
    <d v="2023-06-22T12:39:51"/>
    <n v="78"/>
    <m/>
    <n v="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93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01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68"/>
    <d v="2023-06-22T12:39:51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69"/>
    <d v="2023-06-22T12:39:51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02"/>
    <d v="2023-06-22T12:39:51"/>
    <n v="728"/>
    <m/>
    <n v="7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94"/>
    <d v="2023-06-22T12:39:5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95"/>
    <d v="2023-06-22T12:39:51"/>
    <n v="161"/>
    <m/>
    <n v="1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70"/>
    <d v="2023-06-22T12:39:51"/>
    <n v="451"/>
    <m/>
    <n v="4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03"/>
    <d v="2023-06-22T12:39:51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04"/>
    <d v="2023-06-22T12:39:51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87"/>
    <d v="2023-06-22T12:39:51"/>
    <n v="109"/>
    <m/>
    <n v="1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07"/>
    <d v="2023-06-22T12:39:51"/>
    <n v="67"/>
    <m/>
    <n v="67"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08"/>
    <d v="2023-06-22T12:39:51"/>
    <n v="47"/>
    <m/>
    <n v="47"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77"/>
    <d v="2023-06-22T12:39:51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3"/>
    <d v="2023-06-22T12:39:51"/>
    <n v="268"/>
    <m/>
    <n v="268"/>
    <m/>
    <n v="2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4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5"/>
    <d v="2023-06-22T12:39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6"/>
    <d v="2023-06-22T12:39:51"/>
    <n v="346"/>
    <m/>
    <n v="346"/>
    <m/>
    <n v="3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7"/>
    <d v="2023-06-22T12:39:51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8"/>
    <d v="2023-06-22T12:39:51"/>
    <n v="128"/>
    <m/>
    <n v="128"/>
    <m/>
    <n v="1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9"/>
    <d v="2023-06-22T12:39:51"/>
    <n v="182"/>
    <m/>
    <n v="182"/>
    <n v="1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20"/>
    <d v="2023-06-22T12:39:51"/>
    <n v="303"/>
    <m/>
    <n v="303"/>
    <m/>
    <n v="30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11"/>
    <d v="2023-05-15T16:38:28"/>
    <n v="7"/>
    <m/>
    <n v="7"/>
    <n v="7"/>
    <m/>
    <n v="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06"/>
    <d v="2023-05-15T16:38:28"/>
    <n v="1"/>
    <m/>
    <n v="1"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6"/>
    <d v="2023-05-15T16:38:28"/>
    <n v="135"/>
    <m/>
    <n v="135"/>
    <n v="0"/>
    <n v="1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9"/>
    <d v="2023-05-15T16:38:28"/>
    <n v="150"/>
    <m/>
    <n v="150"/>
    <n v="0"/>
    <n v="1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0"/>
    <d v="2023-05-15T16:38:28"/>
    <n v="302"/>
    <m/>
    <n v="302"/>
    <n v="0"/>
    <n v="30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2"/>
    <d v="2023-05-15T16:38:28"/>
    <n v="4"/>
    <m/>
    <n v="4"/>
    <n v="0"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3"/>
    <d v="2023-05-15T16:38:28"/>
    <n v="4"/>
    <m/>
    <n v="4"/>
    <n v="0"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43"/>
    <d v="2023-05-15T16:38:28"/>
    <n v="72"/>
    <m/>
    <n v="72"/>
    <n v="0"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44"/>
    <d v="2023-05-15T16:38:28"/>
    <n v="633"/>
    <m/>
    <n v="6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0"/>
    <d v="2023-05-15T16:38:28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1"/>
    <d v="2023-05-15T16:38:28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2"/>
    <d v="2023-05-15T16:38:2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607"/>
    <x v="2"/>
    <x v="131"/>
    <x v="3"/>
    <d v="2023-05-15T16:38:28"/>
    <n v="76"/>
    <m/>
    <n v="76"/>
    <n v="0"/>
    <n v="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83"/>
    <d v="2023-05-15T15:42:58"/>
    <n v="0"/>
    <m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23"/>
    <d v="2023-05-15T15:42:58"/>
    <n v="2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44"/>
    <d v="2023-05-15T15:42:58"/>
    <n v="41"/>
    <m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2"/>
    <d v="2023-05-15T15:42:5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3"/>
    <d v="2023-05-15T15:42:5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46"/>
    <d v="2023-05-15T15:42:58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6"/>
    <d v="2023-05-15T15:42:58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9"/>
    <d v="2023-05-15T15:42:58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47"/>
    <d v="2023-05-15T15:42:58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10"/>
    <d v="2023-05-15T15:42:58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0"/>
    <x v="4"/>
    <x v="81"/>
    <x v="12"/>
    <d v="2023-05-15T15:42:5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21"/>
    <d v="2023-06-22T12:39:5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22"/>
    <d v="2023-06-22T12:39:51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23"/>
    <d v="2023-06-22T12:39:5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43"/>
    <d v="2023-06-22T12:39:51"/>
    <n v="62"/>
    <m/>
    <n v="62"/>
    <m/>
    <n v="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44"/>
    <d v="2023-06-22T12:39:51"/>
    <n v="938"/>
    <m/>
    <n v="93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0"/>
    <d v="2023-06-22T12:39:51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"/>
    <d v="2023-06-22T12:39:51"/>
    <n v="3"/>
    <m/>
    <n v="3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2"/>
    <d v="2023-06-22T12:39:5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3"/>
    <d v="2023-06-22T12:39:51"/>
    <n v="175"/>
    <m/>
    <n v="17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45"/>
    <d v="2023-06-22T12:39:51"/>
    <n v="4402"/>
    <n v="0"/>
    <n v="440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12"/>
    <d v="2023-06-22T12:39:51"/>
    <n v="19861"/>
    <n v="0"/>
    <n v="198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13"/>
    <d v="2023-06-22T12:39:51"/>
    <n v="3717"/>
    <n v="0"/>
    <n v="37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14"/>
    <d v="2023-06-22T12:39:51"/>
    <n v="78"/>
    <n v="0"/>
    <n v="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15"/>
    <d v="2023-06-22T12:39:51"/>
    <n v="1441"/>
    <n v="0"/>
    <n v="14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4"/>
    <d v="2023-06-22T12:39:51"/>
    <n v="115"/>
    <n v="0"/>
    <n v="1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46"/>
    <d v="2023-06-22T12:39:51"/>
    <n v="6765"/>
    <n v="0"/>
    <n v="67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16"/>
    <d v="2023-06-22T12:39:51"/>
    <n v="114"/>
    <n v="0"/>
    <n v="1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18"/>
    <d v="2023-06-22T12:39:51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20"/>
    <d v="2023-06-22T12:39:5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21"/>
    <d v="2023-06-22T12:39:51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6"/>
    <d v="2023-06-22T12:39:51"/>
    <n v="268"/>
    <n v="0"/>
    <n v="2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25"/>
    <d v="2023-06-22T12:39:5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7"/>
    <d v="2023-06-22T12:39:5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8"/>
    <d v="2023-06-22T12:39:51"/>
    <n v="62"/>
    <n v="0"/>
    <n v="6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9"/>
    <d v="2023-06-22T12:39:51"/>
    <n v="346"/>
    <n v="0"/>
    <n v="3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47"/>
    <d v="2023-06-22T12:39:51"/>
    <n v="128"/>
    <n v="0"/>
    <n v="1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0"/>
    <d v="2023-06-22T12:39:51"/>
    <n v="182"/>
    <n v="0"/>
    <n v="18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58"/>
    <d v="2023-06-22T12:39:51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2"/>
    <d v="2023-06-22T12:39:51"/>
    <n v="161"/>
    <n v="41"/>
    <n v="1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29"/>
    <d v="2023-06-22T12:39:51"/>
    <n v="5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2"/>
    <x v="0"/>
    <x v="2"/>
    <x v="144"/>
    <d v="2023-06-22T12:39:51"/>
    <n v="97"/>
    <n v="63"/>
    <n v="21"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9"/>
    <d v="2023-06-22T12:40:06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30"/>
    <d v="2023-06-22T12:40:06"/>
    <n v="0"/>
    <m/>
    <m/>
    <n v="1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30"/>
    <d v="2023-06-22T12:40:06"/>
    <n v="0"/>
    <m/>
    <m/>
    <n v="1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31"/>
    <d v="2023-06-22T12:40:06"/>
    <n v="0"/>
    <m/>
    <m/>
    <n v="2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4"/>
    <d v="2023-06-22T12:40:06"/>
    <n v="0"/>
    <m/>
    <m/>
    <n v="4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32"/>
    <d v="2023-06-22T12:40:06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34"/>
    <d v="2023-06-22T12:40:06"/>
    <n v="0"/>
    <m/>
    <m/>
    <n v="1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88"/>
    <d v="2023-06-22T12:40:0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35"/>
    <d v="2023-06-22T12:40:06"/>
    <n v="0"/>
    <m/>
    <m/>
    <n v="6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36"/>
    <d v="2023-06-22T12:40:0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37"/>
    <d v="2023-06-22T12:40:0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73"/>
    <d v="2023-06-22T13:15:43"/>
    <n v="112"/>
    <n v="1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200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75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3"/>
    <d v="2023-06-22T13:15:43"/>
    <n v="256"/>
    <n v="25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79"/>
    <d v="2023-06-22T13:15:43"/>
    <n v="36"/>
    <n v="3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4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80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29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130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30"/>
    <d v="2023-05-15T15:43:17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31"/>
    <d v="2023-05-15T15:43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24"/>
    <d v="2023-05-15T15:43:17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01"/>
    <x v="4"/>
    <x v="82"/>
    <x v="32"/>
    <d v="2023-05-15T15:43:1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58"/>
    <d v="2023-06-22T12:57:52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59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95"/>
    <d v="2023-06-22T12:57:52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60"/>
    <d v="2023-06-22T12:57:52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59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61"/>
    <d v="2023-06-22T12:57:52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62"/>
    <d v="2023-06-22T12:57:52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63"/>
    <d v="2023-06-22T12:57:5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64"/>
    <d v="2023-06-22T12:57:5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65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68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02"/>
    <d v="2023-06-22T12:57:5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70"/>
    <d v="2023-06-22T12:57:5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03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72"/>
    <d v="2023-06-22T12:57:5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73"/>
    <d v="2023-06-22T12:57:5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38"/>
    <d v="2023-06-22T12:57:5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3"/>
    <d v="2023-06-22T12:57:5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26"/>
    <d v="2023-06-22T12:57:5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27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6"/>
    <d v="2023-06-22T13:15:43"/>
    <n v="76"/>
    <n v="7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9"/>
    <d v="2023-06-22T13:15:43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53"/>
    <d v="2023-06-22T13:15:43"/>
    <n v="32"/>
    <n v="3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82"/>
    <d v="2023-06-22T13:15:43"/>
    <n v="34"/>
    <n v="3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20"/>
    <d v="2023-06-22T13:15:43"/>
    <n v="1560"/>
    <n v="156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21"/>
    <d v="2023-06-22T13:15:43"/>
    <n v="1023"/>
    <n v="102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83"/>
    <d v="2023-06-22T13:15:43"/>
    <n v="36"/>
    <n v="3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23"/>
    <d v="2023-06-22T13:15:43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3"/>
    <d v="2023-06-22T13:15:43"/>
    <n v="310"/>
    <n v="3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81"/>
    <d v="2023-06-22T13:15:43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201"/>
    <d v="2023-06-22T13:15:43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46"/>
    <d v="2023-06-22T13:15:43"/>
    <n v="144"/>
    <n v="14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16"/>
    <d v="2023-06-22T13:15:43"/>
    <n v="805"/>
    <n v="80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202"/>
    <d v="2023-06-22T13:15:43"/>
    <n v="32"/>
    <n v="3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82"/>
    <d v="2023-06-22T13:15:43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5"/>
    <d v="2023-06-22T13:15:43"/>
    <n v="36"/>
    <n v="3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6"/>
    <d v="2023-06-22T13:15:43"/>
    <n v="256"/>
    <n v="25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25"/>
    <d v="2023-06-22T13:15:43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84"/>
    <d v="2023-06-22T13:15:43"/>
    <n v="44"/>
    <n v="4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84"/>
    <d v="2023-06-22T13:15:43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9"/>
    <d v="2023-06-22T13:15:43"/>
    <n v="76"/>
    <n v="76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0"/>
    <d v="2023-06-22T13:15:43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29"/>
    <d v="2023-06-22T13:15:43"/>
    <n v="10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144"/>
    <d v="2023-06-22T13:15:43"/>
    <n v="8"/>
    <n v="0"/>
    <n v="7"/>
    <n v="1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6"/>
    <d v="2023-06-22T12:57:52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9"/>
    <d v="2023-06-22T12:57:5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49"/>
    <d v="2023-06-22T12:57:5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20"/>
    <d v="2023-06-22T12:57:52"/>
    <n v="49"/>
    <m/>
    <n v="49"/>
    <m/>
    <n v="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43"/>
    <d v="2023-06-22T12:57:52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44"/>
    <d v="2023-06-22T12:57:52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0"/>
    <d v="2023-06-22T12:57:5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3"/>
    <d v="2023-06-22T12:57:5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6"/>
    <d v="2023-06-22T12:57:5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8"/>
    <d v="2023-06-22T12:57:52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9"/>
    <d v="2023-06-22T12:57:52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0"/>
    <d v="2023-06-22T12:57:5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7"/>
    <x v="10"/>
    <x v="24"/>
    <x v="12"/>
    <d v="2023-06-22T12:57:52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31"/>
    <d v="2023-06-22T12:58:1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24"/>
    <d v="2023-06-22T12:58:1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78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16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20"/>
    <d v="2023-06-22T12:50:19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43"/>
    <d v="2023-06-22T12:50:1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44"/>
    <d v="2023-06-22T12:50:19"/>
    <n v="29"/>
    <m/>
    <n v="29"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2"/>
    <d v="2023-06-22T12:50:1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6"/>
    <d v="2023-06-22T12:50:1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8"/>
    <d v="2023-06-22T12:50:1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4"/>
    <x v="7"/>
    <x v="108"/>
    <x v="9"/>
    <d v="2023-06-22T12:50:1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2"/>
    <x v="0"/>
    <x v="65"/>
    <x v="86"/>
    <d v="2023-06-22T13:15:43"/>
    <n v="91"/>
    <n v="20"/>
    <n v="65"/>
    <n v="6"/>
    <m/>
    <n v="12"/>
    <n v="79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75"/>
    <d v="2023-06-22T13:15:59"/>
    <n v="1"/>
    <n v="1"/>
    <m/>
    <n v="1"/>
    <m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3"/>
    <d v="2023-06-22T13:15:59"/>
    <n v="38"/>
    <n v="38"/>
    <m/>
    <m/>
    <n v="38"/>
    <n v="3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26"/>
    <d v="2023-06-22T13:15:59"/>
    <n v="31"/>
    <n v="31"/>
    <m/>
    <m/>
    <n v="3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78"/>
    <d v="2023-06-22T13:15:59"/>
    <n v="11"/>
    <n v="11"/>
    <m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79"/>
    <d v="2023-06-22T13:15:59"/>
    <n v="33"/>
    <n v="33"/>
    <m/>
    <m/>
    <n v="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4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6"/>
    <d v="2023-06-22T13:15:59"/>
    <n v="59"/>
    <n v="59"/>
    <m/>
    <m/>
    <n v="5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7"/>
    <d v="2023-06-22T13:15:5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9"/>
    <d v="2023-06-22T13:15:59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53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50"/>
    <d v="2023-06-22T13:15:59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49"/>
    <d v="2023-06-22T13:15:59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82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20"/>
    <d v="2023-06-22T13:15:59"/>
    <n v="535"/>
    <n v="535"/>
    <m/>
    <m/>
    <n v="5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21"/>
    <d v="2023-06-22T13:15:59"/>
    <n v="208"/>
    <n v="208"/>
    <m/>
    <m/>
    <n v="2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83"/>
    <d v="2023-06-22T13:15:59"/>
    <n v="30"/>
    <n v="30"/>
    <m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23"/>
    <d v="2023-06-22T13:15:59"/>
    <n v="5"/>
    <n v="5"/>
    <m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3"/>
    <d v="2023-06-22T13:15:59"/>
    <n v="24"/>
    <n v="24"/>
    <m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82"/>
    <d v="2023-06-22T13:15:5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5"/>
    <d v="2023-06-22T13:15:59"/>
    <n v="33"/>
    <n v="3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6"/>
    <d v="2023-06-22T13:15:59"/>
    <n v="80"/>
    <n v="8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25"/>
    <d v="2023-06-22T13:15:59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9"/>
    <d v="2023-06-22T13:15:59"/>
    <n v="59"/>
    <n v="59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0"/>
    <d v="2023-06-22T13:15:59"/>
    <n v="12"/>
    <n v="1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58"/>
    <d v="2023-06-22T13:15:59"/>
    <n v="1"/>
    <n v="1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28"/>
    <d v="2023-06-22T13:15:59"/>
    <n v="262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3"/>
    <x v="2"/>
    <x v="152"/>
    <x v="129"/>
    <d v="2023-06-22T13:15:59"/>
    <n v="1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197"/>
    <d v="2023-06-22T13:16:15"/>
    <n v="20"/>
    <n v="2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13"/>
    <d v="2023-06-22T13:16:15"/>
    <n v="35"/>
    <n v="35"/>
    <m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127"/>
    <d v="2023-06-22T13:16:15"/>
    <n v="17"/>
    <n v="17"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205"/>
    <d v="2023-06-22T13:16:15"/>
    <n v="3"/>
    <n v="3"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16"/>
    <d v="2023-06-22T13:16:15"/>
    <n v="39"/>
    <n v="39"/>
    <m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19"/>
    <d v="2023-06-22T13:16:15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82"/>
    <d v="2023-06-22T13:16:15"/>
    <n v="12"/>
    <n v="12"/>
    <m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825"/>
    <x v="4"/>
    <x v="90"/>
    <x v="20"/>
    <d v="2023-06-22T13:16:15"/>
    <n v="436"/>
    <n v="436"/>
    <m/>
    <m/>
    <n v="4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58"/>
    <d v="2023-06-22T12:42:16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59"/>
    <d v="2023-06-22T12:42:1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95"/>
    <d v="2023-06-22T12:42:16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28"/>
    <d v="2023-06-22T12:42:1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60"/>
    <d v="2023-06-22T12:42:1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97"/>
    <d v="2023-06-22T12:42:16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98"/>
    <d v="2023-06-22T12:42:16"/>
    <n v="0"/>
    <m/>
    <m/>
    <n v="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61"/>
    <d v="2023-06-22T12:42:16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62"/>
    <d v="2023-06-22T12:42:1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00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63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64"/>
    <d v="2023-06-22T12:42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02"/>
    <d v="2023-06-22T12:42:16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71"/>
    <d v="2023-06-22T12:42:16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41"/>
    <d v="2023-06-22T12:42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3"/>
    <d v="2023-06-22T12:42:16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35"/>
    <d v="2023-06-22T12:42:16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6"/>
    <d v="2023-06-22T12:42:16"/>
    <n v="67"/>
    <m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46"/>
    <d v="2023-06-22T12:42:16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82"/>
    <d v="2023-06-22T12:42:16"/>
    <n v="216"/>
    <m/>
    <n v="2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20"/>
    <d v="2023-06-22T12:42:16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21"/>
    <d v="2023-06-22T12:42:16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44"/>
    <d v="2023-06-22T12:42:16"/>
    <n v="90"/>
    <m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3"/>
    <d v="2023-06-22T12:42:16"/>
    <n v="46"/>
    <m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5"/>
    <d v="2023-06-22T12:42:1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6"/>
    <d v="2023-06-22T12:42:16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9"/>
    <d v="2023-06-22T12:42:16"/>
    <n v="67"/>
    <n v="0"/>
    <n v="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47"/>
    <d v="2023-06-22T12:42:16"/>
    <n v="33"/>
    <n v="0"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5"/>
    <x v="2"/>
    <x v="148"/>
    <x v="128"/>
    <d v="2023-06-22T12:42:16"/>
    <n v="550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7"/>
    <x v="2"/>
    <x v="149"/>
    <x v="13"/>
    <d v="2023-06-22T12:42:35"/>
    <n v="1"/>
    <m/>
    <n v="1"/>
    <m/>
    <n v="1"/>
    <n v="1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7"/>
    <x v="2"/>
    <x v="149"/>
    <x v="126"/>
    <d v="2023-06-22T12:42:3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7"/>
    <x v="2"/>
    <x v="149"/>
    <x v="16"/>
    <d v="2023-06-22T12:42:35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7"/>
    <x v="2"/>
    <x v="149"/>
    <x v="20"/>
    <d v="2023-06-22T12:42:3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7"/>
    <x v="2"/>
    <x v="149"/>
    <x v="44"/>
    <d v="2023-06-22T12:42:35"/>
    <n v="22"/>
    <m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7"/>
    <x v="2"/>
    <x v="149"/>
    <x v="3"/>
    <d v="2023-06-22T12:42:3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7"/>
    <x v="2"/>
    <x v="149"/>
    <x v="6"/>
    <d v="2023-06-22T12:42:3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7"/>
    <x v="2"/>
    <x v="149"/>
    <x v="9"/>
    <d v="2023-06-22T12:42:35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31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24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34"/>
    <d v="2023-06-22T12:42:5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35"/>
    <d v="2023-06-22T12:42:51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38"/>
    <d v="2023-06-22T12:42:5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54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92"/>
    <d v="2023-06-22T12:42:51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55"/>
    <d v="2023-06-22T12:42:51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56"/>
    <d v="2023-06-22T12:42:51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58"/>
    <d v="2023-06-22T12:42:5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95"/>
    <d v="2023-06-22T12:42:5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60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61"/>
    <d v="2023-06-22T12:42:5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62"/>
    <d v="2023-06-22T12:42:5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71"/>
    <d v="2023-06-22T12:42:5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13"/>
    <d v="2023-06-22T12:42:5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82"/>
    <d v="2023-06-22T12:42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20"/>
    <d v="2023-06-22T12:42:51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21"/>
    <d v="2023-06-22T12:42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83"/>
    <d v="2023-06-22T12:42:5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44"/>
    <d v="2023-06-22T12:42:51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0"/>
    <d v="2023-06-22T12:42:5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3"/>
    <d v="2023-06-22T12:42:5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6"/>
    <d v="2023-06-22T12:42:5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12"/>
    <d v="2023-06-22T12:42:51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9"/>
    <x v="13"/>
    <x v="94"/>
    <x v="129"/>
    <d v="2023-06-22T12:42:51"/>
    <n v="1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30"/>
    <d v="2023-06-22T12:50:4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31"/>
    <d v="2023-06-22T12:50:4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24"/>
    <d v="2023-06-22T12:50:42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26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97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38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92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55"/>
    <d v="2023-06-22T12:50:4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56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58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95"/>
    <d v="2023-06-22T12:50:42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61"/>
    <d v="2023-06-22T12:50:42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02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71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72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40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232"/>
    <d v="2023-06-22T12:50:4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41"/>
    <d v="2023-06-22T12:50:4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42"/>
    <d v="2023-06-22T12:50:4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3"/>
    <d v="2023-06-22T12:50:42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78"/>
    <d v="2023-06-22T12:50:42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6"/>
    <d v="2023-06-22T12:50:42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9"/>
    <d v="2023-06-22T12:50:4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149"/>
    <d v="2023-06-22T12:50:4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5"/>
    <x v="7"/>
    <x v="109"/>
    <x v="82"/>
    <d v="2023-06-22T12:50:4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31"/>
    <d v="2023-06-22T12:43:0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24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34"/>
    <d v="2023-06-22T12:43:0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35"/>
    <d v="2023-06-22T12:43:0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38"/>
    <d v="2023-06-22T12:43:0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54"/>
    <d v="2023-06-22T12:43:0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92"/>
    <d v="2023-06-22T12:43:0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55"/>
    <d v="2023-06-22T12:43:0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56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58"/>
    <d v="2023-06-22T12:43:08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95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60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61"/>
    <d v="2023-06-22T12:43:0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62"/>
    <d v="2023-06-22T12:43:0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99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71"/>
    <d v="2023-06-22T12:43:0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13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126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78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178"/>
    <d v="2023-06-22T12:43:0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146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20"/>
    <d v="2023-06-22T12:43:08"/>
    <n v="50"/>
    <m/>
    <n v="50"/>
    <m/>
    <n v="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44"/>
    <d v="2023-06-22T12:46:53"/>
    <n v="44"/>
    <m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0"/>
    <d v="2023-06-22T12:46:53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3"/>
    <d v="2023-06-22T12:46:5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26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34"/>
    <d v="2023-06-22T12:58:1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88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35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50"/>
    <d v="2023-06-22T12:58:13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38"/>
    <d v="2023-06-22T12:58:1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92"/>
    <d v="2023-06-22T12:58:13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55"/>
    <d v="2023-06-22T12:58:13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56"/>
    <d v="2023-06-22T12:58:13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58"/>
    <d v="2023-06-22T12:58:1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59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95"/>
    <d v="2023-06-22T12:58:13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60"/>
    <d v="2023-06-22T12:58:13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61"/>
    <d v="2023-06-22T12:58:1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62"/>
    <d v="2023-06-22T12:58:1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102"/>
    <d v="2023-06-22T12:58:1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70"/>
    <d v="2023-06-22T12:58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72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73"/>
    <d v="2023-06-22T12:58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13"/>
    <d v="2023-06-22T12:58:1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78"/>
    <d v="2023-06-22T12:58:1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16"/>
    <d v="2023-06-22T12:58:13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19"/>
    <d v="2023-06-22T12:58:1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20"/>
    <d v="2023-06-22T12:58:13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43"/>
    <d v="2023-06-22T12:58:1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44"/>
    <d v="2023-06-22T12:58:13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3"/>
    <d v="2023-06-22T12:58:13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6"/>
    <d v="2023-06-22T12:58:1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8"/>
    <d v="2023-06-22T12:58:1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9"/>
    <d v="2023-06-22T12:58:13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10"/>
    <d v="2023-06-22T12:58:13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8"/>
    <x v="10"/>
    <x v="25"/>
    <x v="12"/>
    <d v="2023-06-22T12:58:13"/>
    <n v="10"/>
    <n v="1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31"/>
    <d v="2023-06-22T12:58:3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24"/>
    <d v="2023-06-22T12:58:3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34"/>
    <d v="2023-06-22T12:58:3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35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50"/>
    <d v="2023-06-22T12:58:3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38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54"/>
    <d v="2023-06-22T12:58:3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92"/>
    <d v="2023-06-22T12:58:3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55"/>
    <d v="2023-06-22T12:58:3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56"/>
    <d v="2023-06-22T12:58:3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58"/>
    <d v="2023-06-22T12:58:33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59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95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60"/>
    <d v="2023-06-22T12:58:3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61"/>
    <d v="2023-06-22T12:58:33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62"/>
    <d v="2023-06-22T12:58:3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63"/>
    <d v="2023-06-22T12:58:3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68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102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50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51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38"/>
    <d v="2023-06-22T12:59:48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54"/>
    <d v="2023-06-22T12:59:4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92"/>
    <d v="2023-06-22T12:59:48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55"/>
    <d v="2023-06-22T12:59:48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56"/>
    <d v="2023-06-22T12:59:4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58"/>
    <d v="2023-06-22T12:59:4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59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95"/>
    <d v="2023-06-22T12:59:48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60"/>
    <d v="2023-06-22T12:59:48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159"/>
    <d v="2023-06-22T12:59:4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61"/>
    <d v="2023-06-22T12:59:48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62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63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65"/>
    <d v="2023-06-22T12:59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102"/>
    <d v="2023-06-22T12:59:4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70"/>
    <d v="2023-06-22T12:59:4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75"/>
    <d v="2023-06-22T12:59:4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13"/>
    <d v="2023-06-22T12:59:4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78"/>
    <d v="2023-06-22T12:59:4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16"/>
    <d v="2023-06-22T12:59:48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19"/>
    <d v="2023-06-22T12:59:48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20"/>
    <d v="2023-06-22T12:59:48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44"/>
    <d v="2023-06-22T12:59:48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3"/>
    <d v="2023-06-22T12:59:4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6"/>
    <d v="2023-06-22T12:59:4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9"/>
    <d v="2023-06-22T12:59:48"/>
    <n v="41"/>
    <n v="0"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10"/>
    <d v="2023-06-22T12:59:48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12"/>
    <d v="2023-06-22T12:59:48"/>
    <n v="12"/>
    <n v="4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31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24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34"/>
    <d v="2023-06-22T13:00:1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35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50"/>
    <d v="2023-06-22T13:00:1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38"/>
    <d v="2023-06-22T13:00:10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92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55"/>
    <d v="2023-06-22T13:00:1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56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58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95"/>
    <d v="2023-06-22T13:00:1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60"/>
    <d v="2023-06-22T13:00:1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61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62"/>
    <d v="2023-06-22T13:00:1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63"/>
    <d v="2023-06-22T13:00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102"/>
    <d v="2023-06-22T13:00:1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70"/>
    <d v="2023-06-22T13:00:1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16"/>
    <d v="2023-06-22T13:00:10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20"/>
    <d v="2023-06-22T13:00:10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44"/>
    <d v="2023-06-22T13:00:10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3"/>
    <d v="2023-06-22T13:00:1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4"/>
    <x v="10"/>
    <x v="31"/>
    <x v="9"/>
    <d v="2023-06-22T13:00:10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5"/>
    <x v="3"/>
    <x v="32"/>
    <x v="13"/>
    <d v="2023-06-22T13:00:28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5"/>
    <x v="3"/>
    <x v="32"/>
    <x v="16"/>
    <d v="2023-06-22T13:00:28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5"/>
    <x v="3"/>
    <x v="32"/>
    <x v="82"/>
    <d v="2023-06-22T13:00:2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5"/>
    <x v="3"/>
    <x v="32"/>
    <x v="20"/>
    <d v="2023-06-22T13:00:28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5"/>
    <x v="3"/>
    <x v="32"/>
    <x v="43"/>
    <d v="2023-06-22T13:00:2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5"/>
    <x v="3"/>
    <x v="32"/>
    <x v="44"/>
    <d v="2023-06-22T13:00:28"/>
    <n v="72"/>
    <m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5"/>
    <x v="3"/>
    <x v="32"/>
    <x v="2"/>
    <d v="2023-06-22T13:00:2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5"/>
    <x v="3"/>
    <x v="32"/>
    <x v="6"/>
    <d v="2023-06-22T13:00:28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5"/>
    <x v="3"/>
    <x v="32"/>
    <x v="8"/>
    <d v="2023-06-22T13:00:28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5"/>
    <x v="3"/>
    <x v="32"/>
    <x v="9"/>
    <d v="2023-06-22T13:00:28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6"/>
    <x v="3"/>
    <x v="33"/>
    <x v="16"/>
    <d v="2023-06-22T13:00:45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6"/>
    <x v="3"/>
    <x v="33"/>
    <x v="20"/>
    <d v="2023-06-22T13:00:45"/>
    <n v="57"/>
    <m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6"/>
    <x v="3"/>
    <x v="33"/>
    <x v="43"/>
    <d v="2023-06-22T13:00:4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6"/>
    <x v="3"/>
    <x v="33"/>
    <x v="44"/>
    <d v="2023-06-22T13:00:45"/>
    <n v="42"/>
    <m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6"/>
    <x v="3"/>
    <x v="33"/>
    <x v="3"/>
    <d v="2023-06-22T13:00:4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6"/>
    <x v="3"/>
    <x v="33"/>
    <x v="111"/>
    <d v="2023-06-22T13:00:45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75"/>
    <d v="2023-05-15T15:26:1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40"/>
    <d v="2023-05-15T15:26:17"/>
    <n v="0"/>
    <m/>
    <m/>
    <n v="1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67"/>
    <d v="2023-05-15T15:26:17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0"/>
    <x v="4"/>
    <x v="75"/>
    <x v="173"/>
    <d v="2023-05-15T15:26:17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52"/>
    <d v="2023-05-15T15:26:48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92"/>
    <d v="2023-05-15T15:26:48"/>
    <n v="0"/>
    <m/>
    <m/>
    <n v="3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55"/>
    <d v="2023-05-15T15:26:48"/>
    <n v="0"/>
    <m/>
    <m/>
    <n v="3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56"/>
    <d v="2023-05-15T15:26:48"/>
    <n v="0"/>
    <m/>
    <m/>
    <n v="48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94"/>
    <d v="2023-05-15T15:26:48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58"/>
    <d v="2023-05-15T15:26:48"/>
    <n v="0"/>
    <m/>
    <m/>
    <n v="5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59"/>
    <d v="2023-05-15T15:26:48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27"/>
    <d v="2023-05-15T15:26:4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97"/>
    <d v="2023-05-15T15:26:48"/>
    <n v="0"/>
    <m/>
    <m/>
    <n v="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98"/>
    <d v="2023-05-15T15:26:48"/>
    <n v="0"/>
    <m/>
    <m/>
    <n v="4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61"/>
    <d v="2023-05-15T15:26:48"/>
    <n v="0"/>
    <m/>
    <m/>
    <n v="2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1"/>
    <x v="4"/>
    <x v="76"/>
    <x v="62"/>
    <d v="2023-05-15T15:26:4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9"/>
    <d v="2023-05-24T15:33:47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130"/>
    <d v="2023-05-24T15:33:47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30"/>
    <d v="2023-05-24T15:33:47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31"/>
    <d v="2023-05-24T15:33:47"/>
    <n v="0"/>
    <m/>
    <m/>
    <n v="1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4"/>
    <d v="2023-05-24T15:33:47"/>
    <n v="0"/>
    <m/>
    <m/>
    <n v="40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32"/>
    <d v="2023-05-24T15:33:47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26"/>
    <d v="2023-05-24T15:33:47"/>
    <n v="0"/>
    <m/>
    <m/>
    <n v="2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09"/>
    <x v="1"/>
    <x v="4"/>
    <x v="34"/>
    <d v="2023-05-24T15:33:47"/>
    <n v="0"/>
    <m/>
    <m/>
    <n v="2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21"/>
    <d v="2023-05-24T16:20:24"/>
    <n v="73"/>
    <n v="73"/>
    <m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83"/>
    <d v="2023-05-24T16:20:24"/>
    <n v="17"/>
    <n v="17"/>
    <m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23"/>
    <d v="2023-05-24T16:20:24"/>
    <n v="2"/>
    <n v="2"/>
    <m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3"/>
    <d v="2023-05-24T16:20:24"/>
    <n v="39"/>
    <n v="39"/>
    <m/>
    <m/>
    <n v="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6"/>
    <d v="2023-05-24T16:20:24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125"/>
    <d v="2023-05-24T16:20:24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84"/>
    <d v="2023-05-24T16:20:24"/>
    <n v="4"/>
    <n v="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184"/>
    <d v="2023-05-24T16:20:24"/>
    <n v="4"/>
    <n v="2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9"/>
    <d v="2023-05-24T16:20:24"/>
    <n v="20"/>
    <n v="20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809"/>
    <x v="1"/>
    <x v="3"/>
    <x v="10"/>
    <d v="2023-05-24T16:20:24"/>
    <n v="3"/>
    <n v="3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130"/>
    <d v="2023-05-24T16:22:42"/>
    <n v="15"/>
    <m/>
    <n v="15"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30"/>
    <d v="2023-05-24T16:22:42"/>
    <n v="17"/>
    <m/>
    <n v="17"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31"/>
    <d v="2023-05-24T16:22:42"/>
    <n v="57"/>
    <m/>
    <n v="57"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24"/>
    <d v="2023-05-24T16:22:42"/>
    <n v="109"/>
    <m/>
    <n v="109"/>
    <n v="1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26"/>
    <d v="2023-05-24T16:22:42"/>
    <n v="112"/>
    <m/>
    <n v="112"/>
    <n v="1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306"/>
    <d v="2023-05-24T16:22:42"/>
    <n v="45"/>
    <m/>
    <n v="45"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4"/>
    <d v="2023-05-24T16:22:42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14"/>
    <x v="6"/>
    <x v="10"/>
    <x v="46"/>
    <d v="2023-05-24T16:22:42"/>
    <n v="340"/>
    <n v="0"/>
    <n v="3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97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300"/>
    <d v="2023-05-24T17:28:1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29"/>
    <d v="2023-05-24T17:28:1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130"/>
    <d v="2023-05-24T17:28:19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30"/>
    <d v="2023-05-24T17:28:1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31"/>
    <d v="2023-05-24T17:28:19"/>
    <n v="0"/>
    <m/>
    <m/>
    <n v="1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3"/>
    <d v="2023-05-24T17:13:15"/>
    <n v="6"/>
    <n v="6"/>
    <m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4"/>
    <d v="2023-05-24T17:13:1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09"/>
    <x v="1"/>
    <x v="3"/>
    <x v="178"/>
    <d v="2023-05-24T17:13:15"/>
    <n v="1"/>
    <n v="1"/>
    <m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6"/>
    <d v="2023-06-22T13:17:55"/>
    <n v="107"/>
    <m/>
    <n v="107"/>
    <m/>
    <n v="10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9"/>
    <d v="2023-06-22T13:17:55"/>
    <n v="69"/>
    <m/>
    <n v="69"/>
    <m/>
    <n v="6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20"/>
    <d v="2023-06-22T13:17:55"/>
    <n v="301"/>
    <m/>
    <n v="301"/>
    <m/>
    <n v="3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21"/>
    <d v="2023-06-22T13:17:5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83"/>
    <d v="2023-06-22T13:17:55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23"/>
    <d v="2023-06-22T13:17:5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44"/>
    <d v="2023-06-22T13:17:55"/>
    <n v="0"/>
    <m/>
    <m/>
    <n v="9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0"/>
    <d v="2023-06-22T13:17:55"/>
    <n v="0"/>
    <m/>
    <m/>
    <n v="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3"/>
    <d v="2023-06-22T13:17:5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6"/>
    <d v="2023-06-22T13:17:55"/>
    <n v="401"/>
    <n v="0"/>
    <n v="4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25"/>
    <d v="2023-06-22T13:17:55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9"/>
    <d v="2023-06-22T13:17:55"/>
    <n v="107"/>
    <n v="0"/>
    <n v="10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0"/>
    <d v="2023-06-22T13:17:55"/>
    <n v="69"/>
    <n v="0"/>
    <n v="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6"/>
    <x v="7"/>
    <x v="111"/>
    <x v="144"/>
    <d v="2023-06-22T13:17:55"/>
    <n v="3"/>
    <n v="1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13"/>
    <d v="2023-06-22T13:18:13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126"/>
    <d v="2023-06-22T13:18:13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367"/>
    <x v="0"/>
    <x v="67"/>
    <x v="16"/>
    <d v="2023-06-22T13:18:13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75"/>
    <d v="2023-06-22T12:34:5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3"/>
    <d v="2023-06-22T12:34:59"/>
    <n v="257"/>
    <m/>
    <n v="257"/>
    <m/>
    <n v="257"/>
    <n v="25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34"/>
    <d v="2023-06-22T12:34:59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79"/>
    <d v="2023-06-22T12:34:59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78"/>
    <d v="2023-06-22T12:34:5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5"/>
    <d v="2023-06-22T12:34:59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17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04"/>
    <d v="2023-06-22T12:34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40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07"/>
    <d v="2023-06-22T12:34:5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41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11"/>
    <d v="2023-06-22T12:34:5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06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6"/>
    <d v="2023-06-22T12:34:59"/>
    <n v="610"/>
    <m/>
    <n v="610"/>
    <m/>
    <n v="6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8"/>
    <d v="2023-06-22T12:34:59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9"/>
    <d v="2023-06-22T12:34:59"/>
    <n v="616"/>
    <m/>
    <n v="616"/>
    <m/>
    <n v="6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49"/>
    <d v="2023-06-22T12:34:5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82"/>
    <d v="2023-06-22T12:34:5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0"/>
    <d v="2023-06-22T12:34:59"/>
    <n v="546"/>
    <m/>
    <n v="546"/>
    <m/>
    <n v="5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1"/>
    <d v="2023-06-22T12:34:59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83"/>
    <d v="2023-06-22T12:34:5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3"/>
    <d v="2023-06-22T12:34:59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43"/>
    <d v="2023-06-22T12:34:59"/>
    <n v="155"/>
    <m/>
    <n v="155"/>
    <m/>
    <n v="1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44"/>
    <d v="2023-06-22T12:34:59"/>
    <n v="1070"/>
    <m/>
    <n v="10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0"/>
    <d v="2023-06-22T12:34:59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"/>
    <d v="2023-06-22T12:34:59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"/>
    <d v="2023-06-22T12:34:5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3"/>
    <d v="2023-06-22T12:34:59"/>
    <n v="132"/>
    <m/>
    <n v="132"/>
    <m/>
    <n v="1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19"/>
    <d v="2023-06-22T12:34:59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22"/>
    <d v="2023-06-22T12:34:59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5"/>
    <d v="2023-06-22T12:34:59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6"/>
    <d v="2023-06-22T12:34:59"/>
    <n v="257"/>
    <n v="0"/>
    <n v="2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25"/>
    <d v="2023-06-22T12:34:59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7"/>
    <d v="2023-06-22T12:34:59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84"/>
    <d v="2023-06-22T12:34:59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85"/>
    <d v="2023-06-22T12:34:59"/>
    <n v="22"/>
    <n v="3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8"/>
    <d v="2023-06-22T12:34:59"/>
    <n v="155"/>
    <n v="0"/>
    <n v="1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9"/>
    <d v="2023-06-22T12:34:59"/>
    <n v="610"/>
    <n v="0"/>
    <n v="6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47"/>
    <d v="2023-06-22T12:34:59"/>
    <n v="55"/>
    <n v="0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0"/>
    <d v="2023-06-22T12:34:59"/>
    <n v="616"/>
    <n v="0"/>
    <n v="6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9"/>
    <d v="2023-06-22T12:35:1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30"/>
    <d v="2023-06-22T12:35:14"/>
    <n v="0"/>
    <m/>
    <m/>
    <n v="1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30"/>
    <d v="2023-06-22T12:35:14"/>
    <n v="0"/>
    <m/>
    <m/>
    <n v="1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31"/>
    <d v="2023-06-22T12:35:14"/>
    <n v="0"/>
    <m/>
    <m/>
    <n v="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4"/>
    <d v="2023-06-22T12:35:14"/>
    <n v="0"/>
    <m/>
    <m/>
    <n v="1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32"/>
    <d v="2023-06-22T12:35:1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88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34"/>
    <d v="2023-06-22T12:35:14"/>
    <n v="0"/>
    <m/>
    <m/>
    <n v="2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35"/>
    <d v="2023-06-22T12:35:14"/>
    <n v="0"/>
    <m/>
    <m/>
    <n v="3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50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90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36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91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37"/>
    <d v="2023-06-22T12:35:1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38"/>
    <d v="2023-06-22T12:35:14"/>
    <n v="0"/>
    <m/>
    <m/>
    <n v="1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52"/>
    <d v="2023-06-22T12:35:1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53"/>
    <d v="2023-06-22T12:35:14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54"/>
    <d v="2023-06-22T12:35:14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31"/>
    <d v="2023-06-22T12:35:14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92"/>
    <d v="2023-06-22T12:35:14"/>
    <n v="0"/>
    <m/>
    <m/>
    <n v="1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91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42"/>
    <d v="2023-06-22T12:35:1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36"/>
    <d v="2023-06-22T12:35:1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55"/>
    <d v="2023-06-22T12:35:14"/>
    <n v="0"/>
    <m/>
    <m/>
    <n v="1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56"/>
    <d v="2023-06-22T12:35:14"/>
    <n v="0"/>
    <m/>
    <m/>
    <n v="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94"/>
    <d v="2023-06-22T12:35:14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92"/>
    <d v="2023-06-22T12:35:1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58"/>
    <d v="2023-06-22T12:35:14"/>
    <n v="0"/>
    <m/>
    <m/>
    <n v="1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44"/>
    <d v="2023-06-22T12:37:06"/>
    <n v="0"/>
    <m/>
    <m/>
    <n v="1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0"/>
    <d v="2023-06-22T12:37:0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3"/>
    <d v="2023-06-22T12:37:06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82"/>
    <d v="2023-06-22T12:37:0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5"/>
    <d v="2023-06-22T12:37:0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6"/>
    <d v="2023-06-22T12:37:06"/>
    <n v="126"/>
    <n v="0"/>
    <n v="1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84"/>
    <d v="2023-06-22T12:37:0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85"/>
    <d v="2023-06-22T12:37:0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9"/>
    <d v="2023-06-22T12:37:06"/>
    <n v="44"/>
    <n v="0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0"/>
    <d v="2023-06-22T12:37:06"/>
    <n v="43"/>
    <n v="0"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2"/>
    <d v="2023-06-22T12:37:06"/>
    <n v="39"/>
    <n v="7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0"/>
    <x v="13"/>
    <x v="147"/>
    <x v="144"/>
    <d v="2023-06-22T12:37:06"/>
    <n v="27"/>
    <n v="0"/>
    <n v="24"/>
    <n v="3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08"/>
    <d v="2023-06-22T12:37:22"/>
    <n v="5"/>
    <m/>
    <n v="5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3"/>
    <d v="2023-06-22T12:37:22"/>
    <n v="106"/>
    <m/>
    <n v="106"/>
    <m/>
    <n v="1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26"/>
    <d v="2023-06-22T12:37:22"/>
    <n v="900"/>
    <m/>
    <n v="900"/>
    <m/>
    <n v="90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78"/>
    <d v="2023-06-22T12:37:22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79"/>
    <d v="2023-06-22T12:37:22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61"/>
    <d v="2023-06-22T12:35:14"/>
    <n v="0"/>
    <m/>
    <m/>
    <n v="1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62"/>
    <d v="2023-06-22T12:35:14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63"/>
    <d v="2023-06-22T12:35:14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64"/>
    <d v="2023-06-22T12:35:14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42"/>
    <d v="2023-06-22T12:35:14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01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02"/>
    <d v="2023-06-22T12:35:1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71"/>
    <d v="2023-06-22T12:35:14"/>
    <n v="0"/>
    <m/>
    <m/>
    <n v="1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03"/>
    <d v="2023-06-22T12:35:1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04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35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72"/>
    <d v="2023-06-22T12:35:14"/>
    <n v="0"/>
    <m/>
    <m/>
    <n v="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73"/>
    <d v="2023-06-22T12:35:14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38"/>
    <d v="2023-06-22T12:35:1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39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75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06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77"/>
    <d v="2023-06-22T12:37:2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4"/>
    <d v="2023-06-22T12:37:2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80"/>
    <d v="2023-06-22T12:37:2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6"/>
    <d v="2023-06-22T12:37:22"/>
    <n v="110"/>
    <m/>
    <n v="110"/>
    <m/>
    <n v="1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8"/>
    <d v="2023-06-22T12:37:22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9"/>
    <d v="2023-06-22T12:37:22"/>
    <n v="76"/>
    <m/>
    <n v="76"/>
    <m/>
    <n v="7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53"/>
    <d v="2023-06-22T12:37:2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82"/>
    <d v="2023-06-22T12:37:2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20"/>
    <d v="2023-06-22T12:37:22"/>
    <n v="862"/>
    <m/>
    <n v="862"/>
    <m/>
    <n v="8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21"/>
    <d v="2023-06-22T12:37:22"/>
    <n v="111"/>
    <m/>
    <n v="111"/>
    <m/>
    <n v="1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83"/>
    <d v="2023-06-22T12:37:2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23"/>
    <d v="2023-06-22T12:37:22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43"/>
    <d v="2023-06-22T12:37:22"/>
    <n v="58"/>
    <m/>
    <n v="58"/>
    <m/>
    <n v="58"/>
    <n v="5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44"/>
    <d v="2023-06-22T12:37:22"/>
    <n v="254"/>
    <m/>
    <n v="2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0"/>
    <d v="2023-06-22T12:37:22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"/>
    <d v="2023-06-22T12:37:22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2"/>
    <d v="2023-06-22T12:37:2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3"/>
    <d v="2023-06-22T12:37:22"/>
    <n v="96"/>
    <m/>
    <n v="96"/>
    <m/>
    <n v="9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11"/>
    <d v="2023-06-22T12:37:22"/>
    <n v="5"/>
    <m/>
    <n v="5"/>
    <m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16"/>
    <d v="2023-06-22T12:37:22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5"/>
    <d v="2023-06-22T12:37:22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6"/>
    <d v="2023-06-22T12:37:22"/>
    <n v="1048"/>
    <n v="0"/>
    <n v="104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83"/>
    <d v="2023-06-22T12:37:22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25"/>
    <d v="2023-06-22T12:37:22"/>
    <n v="7"/>
    <n v="0"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84"/>
    <d v="2023-06-22T12:37:2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85"/>
    <d v="2023-06-22T12:37:22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8"/>
    <d v="2023-06-22T12:37:22"/>
    <n v="58"/>
    <n v="0"/>
    <n v="5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9"/>
    <d v="2023-06-22T12:37:22"/>
    <n v="110"/>
    <n v="0"/>
    <n v="1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47"/>
    <d v="2023-06-22T12:37:22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0"/>
    <d v="2023-06-22T12:37:22"/>
    <n v="76"/>
    <n v="0"/>
    <n v="7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28"/>
    <d v="2023-06-22T12:37:22"/>
    <n v="148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2"/>
    <d v="2023-06-22T12:37:22"/>
    <n v="26"/>
    <n v="2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1"/>
    <x v="5"/>
    <x v="9"/>
    <x v="129"/>
    <d v="2023-06-22T12:37:22"/>
    <n v="1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08"/>
    <d v="2023-06-22T12:37:38"/>
    <n v="3"/>
    <m/>
    <n v="3"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3"/>
    <d v="2023-06-22T12:37:38"/>
    <n v="83"/>
    <m/>
    <n v="83"/>
    <m/>
    <n v="8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78"/>
    <d v="2023-06-22T12:37:38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79"/>
    <d v="2023-06-22T12:37:38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5"/>
    <d v="2023-06-22T12:37:3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27"/>
    <d v="2023-06-22T12:37:3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6"/>
    <d v="2023-06-22T12:37:38"/>
    <n v="46"/>
    <m/>
    <n v="46"/>
    <m/>
    <n v="4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9"/>
    <d v="2023-06-22T12:37:38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53"/>
    <d v="2023-06-22T12:37:38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50"/>
    <d v="2023-06-22T12:37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82"/>
    <d v="2023-06-22T12:37:38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20"/>
    <d v="2023-06-22T12:37:38"/>
    <n v="358"/>
    <m/>
    <n v="358"/>
    <m/>
    <n v="3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21"/>
    <d v="2023-06-22T12:37:38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83"/>
    <d v="2023-06-22T12:37:3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23"/>
    <d v="2023-06-22T12:37:3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43"/>
    <d v="2023-06-22T12:37:38"/>
    <n v="16"/>
    <m/>
    <n v="16"/>
    <m/>
    <n v="16"/>
    <n v="1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44"/>
    <d v="2023-06-22T12:37:38"/>
    <n v="206"/>
    <m/>
    <n v="20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0"/>
    <d v="2023-06-22T12:37:3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"/>
    <d v="2023-06-22T12:37:3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3"/>
    <d v="2023-06-22T12:37:38"/>
    <n v="77"/>
    <m/>
    <n v="77"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11"/>
    <d v="2023-06-22T12:37:38"/>
    <n v="3"/>
    <m/>
    <n v="3"/>
    <m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62"/>
    <d v="2023-05-24T17:28:19"/>
    <n v="0"/>
    <m/>
    <m/>
    <n v="1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9"/>
    <x v="1"/>
    <x v="4"/>
    <x v="99"/>
    <d v="2023-05-24T17:28:1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41"/>
    <d v="2023-07-20T15:32:5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66"/>
    <d v="2023-07-20T15:32:58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32"/>
    <d v="2023-07-20T15:32:58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02"/>
    <d v="2023-07-20T15:32:58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71"/>
    <d v="2023-07-20T15:32:58"/>
    <n v="0"/>
    <m/>
    <m/>
    <n v="1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03"/>
    <d v="2023-07-20T15:32:5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0"/>
    <d v="2023-05-15T16:35:29"/>
    <n v="7"/>
    <m/>
    <n v="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"/>
    <d v="2023-05-15T16:35:2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2"/>
    <d v="2023-05-15T16:35:2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104"/>
    <d v="2023-07-20T15:32:5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72"/>
    <d v="2023-07-20T15:32:5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73"/>
    <d v="2023-07-20T15:32:58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74"/>
    <d v="2023-07-20T15:32:5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0"/>
    <x v="4"/>
    <x v="75"/>
    <x v="75"/>
    <d v="2023-07-20T15:32:5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3"/>
    <d v="2023-05-15T16:35:29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6"/>
    <d v="2023-05-15T16:35:29"/>
    <n v="18"/>
    <n v="0"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42"/>
    <d v="2023-04-19T17:21:0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55"/>
    <d v="2023-04-19T17:21:02"/>
    <n v="0"/>
    <m/>
    <m/>
    <n v="2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56"/>
    <d v="2023-04-19T17:21:02"/>
    <n v="0"/>
    <m/>
    <m/>
    <n v="3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94"/>
    <d v="2023-04-19T17:21:0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92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58"/>
    <d v="2023-04-19T17:21:02"/>
    <n v="0"/>
    <m/>
    <m/>
    <n v="4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59"/>
    <d v="2023-04-19T17:21:02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95"/>
    <d v="2023-04-19T17:21:02"/>
    <n v="0"/>
    <m/>
    <m/>
    <n v="2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28"/>
    <d v="2023-04-19T17:21:0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60"/>
    <d v="2023-04-19T17:21:02"/>
    <n v="0"/>
    <m/>
    <m/>
    <n v="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97"/>
    <d v="2023-04-19T17:21:02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98"/>
    <d v="2023-04-19T17:21:02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61"/>
    <d v="2023-04-19T17:21:02"/>
    <n v="0"/>
    <m/>
    <m/>
    <n v="3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6"/>
    <d v="2023-05-15T17:04:04"/>
    <n v="99"/>
    <n v="26"/>
    <n v="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84"/>
    <d v="2023-05-15T17:04:0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84"/>
    <d v="2023-05-15T17:04:04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9"/>
    <d v="2023-05-15T17:04:04"/>
    <n v="164"/>
    <n v="99"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97"/>
    <d v="2023-05-15T17:08:53"/>
    <n v="0"/>
    <m/>
    <m/>
    <n v="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98"/>
    <d v="2023-05-15T17:08:53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61"/>
    <d v="2023-05-15T17:08:53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62"/>
    <d v="2023-05-15T17:08:5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63"/>
    <d v="2023-05-15T17:08:5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64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02"/>
    <d v="2023-05-15T17:08:5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71"/>
    <d v="2023-05-15T17:08:5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37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07"/>
    <d v="2023-05-15T17:08:5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40"/>
    <d v="2023-05-15T17:08:5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08"/>
    <d v="2023-05-15T17:08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41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42"/>
    <d v="2023-05-15T17:08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6"/>
    <d v="2023-05-15T17:08:53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05"/>
    <x v="2"/>
    <x v="148"/>
    <x v="19"/>
    <d v="2023-05-15T17:08:53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5"/>
    <d v="2023-04-19T16:42:2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6"/>
    <d v="2023-04-19T16:42:26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25"/>
    <d v="2023-04-19T16:42:2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10"/>
    <d v="2023-05-15T17:04:04"/>
    <n v="218"/>
    <n v="1"/>
    <n v="2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29"/>
    <d v="2023-05-15T17:04:23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130"/>
    <d v="2023-05-15T17:04:23"/>
    <n v="0"/>
    <m/>
    <m/>
    <n v="4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30"/>
    <d v="2023-05-15T17:04:23"/>
    <n v="0"/>
    <m/>
    <m/>
    <n v="4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5"/>
    <x v="4"/>
    <x v="80"/>
    <x v="31"/>
    <d v="2023-05-15T17:04:23"/>
    <n v="0"/>
    <m/>
    <m/>
    <n v="2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7"/>
    <d v="2023-04-19T16:42:2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9"/>
    <d v="2023-04-19T16:42:26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273"/>
    <x v="2"/>
    <x v="155"/>
    <x v="10"/>
    <d v="2023-04-19T16:42:26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29"/>
    <d v="2023-04-19T16:43:10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200494"/>
    <x v="2"/>
    <x v="129"/>
    <x v="130"/>
    <d v="2023-04-19T16:43:10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55"/>
    <d v="2023-05-15T16:35:53"/>
    <n v="0"/>
    <m/>
    <m/>
    <n v="2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56"/>
    <d v="2023-05-15T16:35:53"/>
    <n v="0"/>
    <m/>
    <m/>
    <n v="5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58"/>
    <d v="2023-05-15T16:35:53"/>
    <n v="0"/>
    <m/>
    <m/>
    <n v="5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59"/>
    <d v="2023-05-15T16:35:5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95"/>
    <d v="2023-05-15T16:35:53"/>
    <n v="0"/>
    <m/>
    <m/>
    <n v="2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28"/>
    <d v="2023-05-15T16:35:5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60"/>
    <d v="2023-05-15T16:35:53"/>
    <n v="0"/>
    <m/>
    <m/>
    <n v="1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61"/>
    <d v="2023-05-15T16:35:53"/>
    <n v="0"/>
    <m/>
    <m/>
    <n v="3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62"/>
    <d v="2023-05-15T16:35:53"/>
    <n v="0"/>
    <m/>
    <m/>
    <n v="1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63"/>
    <d v="2023-05-15T16:35:5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64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42"/>
    <d v="2023-05-15T16:35:53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67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68"/>
    <d v="2023-05-15T16:35:5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69"/>
    <d v="2023-05-15T16:35:5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02"/>
    <d v="2023-05-15T16:35:53"/>
    <n v="0"/>
    <m/>
    <m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36"/>
    <d v="2023-05-15T16:35:5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71"/>
    <d v="2023-05-15T16:35:53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03"/>
    <d v="2023-05-15T16:35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04"/>
    <d v="2023-05-15T16:35:5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72"/>
    <d v="2023-05-15T16:35:53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73"/>
    <d v="2023-05-15T16:35:53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38"/>
    <d v="2023-05-15T16:35:5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75"/>
    <d v="2023-05-15T16:35:5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07"/>
    <d v="2023-05-15T16:35:53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40"/>
    <d v="2023-05-15T16:35:53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3"/>
    <d v="2023-05-15T16:35:53"/>
    <n v="152"/>
    <m/>
    <n v="152"/>
    <m/>
    <n v="1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78"/>
    <d v="2023-05-15T16:35:53"/>
    <n v="120"/>
    <m/>
    <n v="120"/>
    <m/>
    <n v="1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4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78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6"/>
    <d v="2023-05-15T16:35:53"/>
    <n v="134"/>
    <m/>
    <n v="134"/>
    <m/>
    <n v="1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19"/>
    <d v="2023-05-15T16:35:53"/>
    <n v="52"/>
    <m/>
    <n v="52"/>
    <m/>
    <n v="5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20"/>
    <d v="2023-05-15T16:35:53"/>
    <n v="363"/>
    <m/>
    <n v="363"/>
    <m/>
    <n v="3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23"/>
    <d v="2023-05-15T16:35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44"/>
    <d v="2023-05-15T16:35:53"/>
    <n v="0"/>
    <m/>
    <m/>
    <n v="8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0"/>
    <d v="2023-05-15T16:35:53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98"/>
    <d v="2023-06-22T13:17:38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61"/>
    <d v="2023-06-22T13:17:38"/>
    <n v="0"/>
    <m/>
    <m/>
    <n v="8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62"/>
    <d v="2023-06-22T13:17:38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63"/>
    <d v="2023-06-22T13:17:3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64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42"/>
    <d v="2023-06-22T13:17:3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102"/>
    <d v="2023-06-22T13:17:38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71"/>
    <d v="2023-06-22T13:17:38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103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273"/>
    <x v="2"/>
    <x v="155"/>
    <x v="72"/>
    <d v="2023-06-22T13:17:3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184"/>
    <d v="2023-05-15T16:30:11"/>
    <n v="16"/>
    <n v="3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9"/>
    <d v="2023-05-15T16:30:11"/>
    <n v="38"/>
    <n v="38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10"/>
    <d v="2023-05-15T16:30:11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128"/>
    <d v="2023-05-15T16:30:11"/>
    <n v="1059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5"/>
    <x v="4"/>
    <x v="90"/>
    <x v="144"/>
    <d v="2023-05-15T16:30:11"/>
    <n v="20"/>
    <n v="2"/>
    <n v="14"/>
    <n v="4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39"/>
    <d v="2023-05-15T16:30:29"/>
    <n v="23"/>
    <n v="2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07"/>
    <d v="2023-05-15T16:30:29"/>
    <n v="194"/>
    <n v="19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0"/>
    <d v="2023-05-15T16:30:29"/>
    <n v="23"/>
    <n v="2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25"/>
    <d v="2023-05-15T16:30:29"/>
    <n v="6"/>
    <n v="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53"/>
    <d v="2023-05-15T16:30:29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281"/>
    <d v="2023-05-15T16:30:29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1"/>
    <d v="2023-05-15T16:30:29"/>
    <n v="37"/>
    <n v="3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2"/>
    <d v="2023-05-15T16:30:29"/>
    <n v="67"/>
    <n v="67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3"/>
    <d v="2023-05-15T16:30:29"/>
    <n v="4"/>
    <n v="4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4"/>
    <d v="2023-05-15T16:30:29"/>
    <n v="38"/>
    <n v="38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5"/>
    <d v="2023-05-15T16:30:29"/>
    <n v="66"/>
    <n v="6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6"/>
    <d v="2023-05-15T16:30:29"/>
    <n v="26"/>
    <n v="2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7"/>
    <d v="2023-05-15T16:30:29"/>
    <n v="50"/>
    <n v="5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99"/>
    <d v="2023-05-15T16:30:29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8"/>
    <d v="2023-05-15T16:30:29"/>
    <n v="3"/>
    <n v="3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69"/>
    <d v="2023-05-15T16:30:29"/>
    <n v="259"/>
    <n v="259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70"/>
    <d v="2023-05-15T16:30:29"/>
    <n v="2"/>
    <n v="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72"/>
    <d v="2023-05-15T16:30:29"/>
    <n v="16"/>
    <n v="16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73"/>
    <d v="2023-05-15T16:30:29"/>
    <n v="105"/>
    <n v="10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75"/>
    <d v="2023-05-15T16:30:29"/>
    <n v="1"/>
    <n v="1"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13"/>
    <d v="2023-05-15T16:30:29"/>
    <n v="334"/>
    <n v="334"/>
    <m/>
    <m/>
    <n v="3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826"/>
    <x v="4"/>
    <x v="91"/>
    <x v="79"/>
    <d v="2023-05-15T16:30:29"/>
    <n v="66"/>
    <n v="66"/>
    <m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0"/>
    <d v="2023-05-15T16:31:11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145"/>
    <d v="2023-05-15T16:31:11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6"/>
    <d v="2023-05-15T16:31:11"/>
    <n v="68"/>
    <n v="0"/>
    <n v="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8"/>
    <d v="2023-05-15T16:31:11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9"/>
    <d v="2023-05-15T16:31:11"/>
    <n v="54"/>
    <n v="0"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10"/>
    <d v="2023-05-15T16:31:11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58"/>
    <x v="0"/>
    <x v="66"/>
    <x v="12"/>
    <d v="2023-05-15T16:31:11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30"/>
    <d v="2023-05-15T16:35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30"/>
    <d v="2023-05-15T16:35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31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24"/>
    <d v="2023-05-15T16:35:29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32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88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34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35"/>
    <d v="2023-05-15T16:35:29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36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91"/>
    <d v="2023-05-15T16:35:29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37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38"/>
    <d v="2023-05-15T16:35:29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52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53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54"/>
    <d v="2023-05-15T16:35:29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31"/>
    <d v="2023-05-15T16:35:29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92"/>
    <d v="2023-05-15T16:35:29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55"/>
    <d v="2023-05-15T16:35:29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56"/>
    <d v="2023-05-15T16:35:2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94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58"/>
    <d v="2023-05-15T16:35:29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59"/>
    <d v="2023-05-15T16:35:2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95"/>
    <d v="2023-05-15T16:35:2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91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37"/>
    <d v="2023-05-15T15:31:2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38"/>
    <d v="2023-05-15T15:31:29"/>
    <n v="0"/>
    <m/>
    <m/>
    <n v="1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52"/>
    <d v="2023-05-15T15:31:2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53"/>
    <d v="2023-05-15T15:31:2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54"/>
    <d v="2023-05-15T15:31:29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31"/>
    <d v="2023-05-15T15:31:29"/>
    <n v="0"/>
    <m/>
    <m/>
    <n v="6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92"/>
    <d v="2023-05-15T15:31:29"/>
    <n v="0"/>
    <m/>
    <m/>
    <n v="1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191"/>
    <d v="2023-05-15T15:31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4"/>
    <x v="2"/>
    <x v="146"/>
    <x v="242"/>
    <d v="2023-05-15T15:31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88"/>
    <d v="2023-04-19T17:21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35"/>
    <d v="2023-04-19T17:21:02"/>
    <n v="0"/>
    <m/>
    <m/>
    <n v="4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90"/>
    <d v="2023-04-19T17:21:0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36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37"/>
    <d v="2023-04-19T17:21:0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2"/>
    <d v="2023-05-15T17:04:04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3"/>
    <d v="2023-05-15T17:04:04"/>
    <n v="60"/>
    <n v="44"/>
    <n v="16"/>
    <m/>
    <n v="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321"/>
    <x v="2"/>
    <x v="112"/>
    <x v="5"/>
    <d v="2023-05-15T17:04:04"/>
    <n v="45"/>
    <n v="4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38"/>
    <d v="2023-04-19T17:21:02"/>
    <n v="0"/>
    <m/>
    <m/>
    <n v="2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52"/>
    <d v="2023-04-19T17:21:02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53"/>
    <d v="2023-04-19T17:21:02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54"/>
    <d v="2023-04-19T17:21:02"/>
    <n v="0"/>
    <m/>
    <m/>
    <n v="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31"/>
    <d v="2023-04-19T17:21:02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92"/>
    <d v="2023-04-19T17:21:02"/>
    <n v="0"/>
    <m/>
    <m/>
    <n v="3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200499"/>
    <x v="2"/>
    <x v="130"/>
    <x v="191"/>
    <d v="2023-04-19T17:21:0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28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60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97"/>
    <d v="2023-05-15T16:35:2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98"/>
    <d v="2023-05-15T16:35:29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61"/>
    <d v="2023-05-15T16:35:29"/>
    <n v="0"/>
    <m/>
    <m/>
    <n v="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62"/>
    <d v="2023-05-15T16:35:29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63"/>
    <d v="2023-05-15T16:35:2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64"/>
    <d v="2023-05-15T16:35:2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16"/>
    <d v="2023-06-22T12:37:3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5"/>
    <d v="2023-06-22T12:37:38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6"/>
    <d v="2023-06-22T12:37:38"/>
    <n v="118"/>
    <n v="0"/>
    <n v="1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7"/>
    <d v="2023-06-22T12:37:38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84"/>
    <d v="2023-06-22T12:37:3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85"/>
    <d v="2023-06-22T12:37:3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8"/>
    <d v="2023-06-22T12:37:38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9"/>
    <d v="2023-06-22T12:37:38"/>
    <n v="46"/>
    <n v="0"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0"/>
    <d v="2023-06-22T12:37:38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2"/>
    <d v="2023-06-22T12:37:38"/>
    <n v="16"/>
    <n v="2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29"/>
    <d v="2023-06-22T12:37:38"/>
    <n v="48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2"/>
    <x v="5"/>
    <x v="52"/>
    <x v="144"/>
    <d v="2023-06-22T12:37:38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9"/>
    <d v="2023-06-22T12:37:58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30"/>
    <d v="2023-06-22T12:37:58"/>
    <n v="0"/>
    <m/>
    <m/>
    <n v="3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19"/>
    <d v="2023-05-15T15:31:50"/>
    <n v="153"/>
    <m/>
    <n v="153"/>
    <m/>
    <n v="15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20"/>
    <d v="2023-05-15T15:31:50"/>
    <n v="1141"/>
    <m/>
    <n v="1141"/>
    <m/>
    <n v="11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43"/>
    <d v="2023-05-15T15:31:50"/>
    <n v="90"/>
    <m/>
    <n v="90"/>
    <m/>
    <n v="9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305"/>
    <x v="2"/>
    <x v="5"/>
    <x v="44"/>
    <d v="2023-05-15T15:31:50"/>
    <n v="1430"/>
    <m/>
    <n v="14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24"/>
    <d v="2023-04-19T16:55:35"/>
    <n v="0"/>
    <m/>
    <m/>
    <n v="3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32"/>
    <d v="2023-04-19T16:55:35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89"/>
    <d v="2023-04-19T16:55:3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34"/>
    <d v="2023-04-19T16:55:35"/>
    <n v="0"/>
    <m/>
    <m/>
    <n v="35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88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35"/>
    <d v="2023-04-19T16:55:35"/>
    <n v="0"/>
    <m/>
    <m/>
    <n v="5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36"/>
    <d v="2023-04-19T16:55:35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4"/>
    <d v="2023-06-22T12:36:0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5"/>
    <d v="2023-06-22T12:36:0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6"/>
    <d v="2023-06-22T12:36:06"/>
    <n v="73"/>
    <m/>
    <n v="73"/>
    <m/>
    <n v="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8"/>
    <d v="2023-06-22T12:36:06"/>
    <n v="61"/>
    <m/>
    <n v="61"/>
    <m/>
    <n v="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9"/>
    <d v="2023-06-22T12:36:06"/>
    <n v="162"/>
    <m/>
    <n v="162"/>
    <m/>
    <n v="16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20"/>
    <d v="2023-06-22T12:36:06"/>
    <n v="130"/>
    <m/>
    <n v="130"/>
    <m/>
    <n v="1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43"/>
    <d v="2023-06-22T12:36:06"/>
    <n v="60"/>
    <m/>
    <n v="60"/>
    <m/>
    <n v="60"/>
    <n v="6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44"/>
    <d v="2023-06-22T12:36:06"/>
    <n v="444"/>
    <m/>
    <n v="4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0"/>
    <d v="2023-06-22T12:36:06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"/>
    <d v="2023-06-22T12:36:06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2"/>
    <d v="2023-06-22T12:36:0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3"/>
    <d v="2023-06-22T12:36:06"/>
    <n v="56"/>
    <m/>
    <n v="56"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11"/>
    <d v="2023-06-22T12:36:06"/>
    <n v="6"/>
    <m/>
    <n v="6"/>
    <m/>
    <m/>
    <n v="6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45"/>
    <d v="2023-06-22T12:36:06"/>
    <n v="2788"/>
    <n v="0"/>
    <n v="278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12"/>
    <d v="2023-06-22T12:36:06"/>
    <n v="5567"/>
    <n v="0"/>
    <n v="556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13"/>
    <d v="2023-06-22T12:36:06"/>
    <n v="1169"/>
    <n v="0"/>
    <n v="116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14"/>
    <d v="2023-06-22T12:36:06"/>
    <n v="170"/>
    <n v="0"/>
    <n v="17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0"/>
    <d v="2023-05-15T16:22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3"/>
    <d v="2023-05-15T16:22:4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6"/>
    <d v="2023-05-15T16:22:49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8"/>
    <d v="2023-05-15T16:22:49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9"/>
    <d v="2023-05-15T16:22:49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09"/>
    <x v="10"/>
    <x v="45"/>
    <x v="12"/>
    <d v="2023-05-15T16:22:49"/>
    <n v="4"/>
    <n v="1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0"/>
    <x v="0"/>
    <x v="62"/>
    <x v="187"/>
    <d v="2023-05-15T16:23:16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19"/>
    <d v="2023-04-20T14:08:54"/>
    <n v="5"/>
    <n v="5"/>
    <m/>
    <m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153"/>
    <d v="2023-04-20T14:08:54"/>
    <n v="1"/>
    <n v="1"/>
    <m/>
    <m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82"/>
    <d v="2023-04-20T14:08:54"/>
    <n v="4"/>
    <n v="4"/>
    <m/>
    <m/>
    <n v="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20"/>
    <d v="2023-04-20T14:08:54"/>
    <n v="523"/>
    <n v="523"/>
    <m/>
    <m/>
    <n v="52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21"/>
    <d v="2023-04-20T14:08:54"/>
    <n v="169"/>
    <n v="169"/>
    <m/>
    <m/>
    <n v="16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83"/>
    <d v="2023-04-20T14:08:54"/>
    <n v="1"/>
    <n v="1"/>
    <m/>
    <m/>
    <n v="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22"/>
    <d v="2023-04-20T14:08:54"/>
    <n v="2"/>
    <n v="2"/>
    <m/>
    <m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23"/>
    <d v="2023-04-20T14:08:54"/>
    <n v="5"/>
    <n v="5"/>
    <m/>
    <m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5"/>
    <d v="2023-04-20T14:08:54"/>
    <n v="2"/>
    <n v="2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6"/>
    <d v="2023-04-20T14:08:54"/>
    <n v="27"/>
    <n v="27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9"/>
    <d v="2023-04-20T14:08:54"/>
    <n v="54"/>
    <n v="54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10"/>
    <d v="2023-04-20T14:08:54"/>
    <n v="5"/>
    <n v="5"/>
    <n v="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129"/>
    <d v="2023-04-20T14:08:54"/>
    <n v="30"/>
    <n v="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17"/>
    <x v="0"/>
    <x v="64"/>
    <x v="144"/>
    <d v="2023-04-20T14:08:54"/>
    <n v="26"/>
    <n v="3"/>
    <n v="17"/>
    <n v="6"/>
    <n v="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88"/>
    <d v="2023-04-20T14:09:17"/>
    <n v="5"/>
    <n v="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97"/>
    <d v="2023-04-20T14:09:17"/>
    <n v="200"/>
    <n v="20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07"/>
    <d v="2023-04-20T14:09:17"/>
    <n v="70"/>
    <n v="7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60"/>
    <d v="2023-04-20T14:09:17"/>
    <n v="12"/>
    <n v="12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822"/>
    <x v="0"/>
    <x v="65"/>
    <x v="161"/>
    <d v="2023-04-20T14:09:17"/>
    <n v="10"/>
    <n v="10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39"/>
    <d v="2023-06-22T12:35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41"/>
    <d v="2023-06-22T12:35:14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10"/>
    <d v="2023-06-22T12:35:14"/>
    <n v="2"/>
    <n v="0"/>
    <n v="2"/>
    <n v="0"/>
    <n v="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3"/>
    <d v="2023-06-22T12:35:14"/>
    <n v="220"/>
    <n v="0"/>
    <n v="220"/>
    <n v="0"/>
    <n v="220"/>
    <n v="22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26"/>
    <d v="2023-06-22T12:35:14"/>
    <n v="112"/>
    <n v="0"/>
    <n v="112"/>
    <n v="0"/>
    <n v="11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34"/>
    <d v="2023-06-22T12:35:14"/>
    <n v="32"/>
    <n v="0"/>
    <n v="32"/>
    <n v="0"/>
    <n v="3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10"/>
    <d v="2023-06-22T12:35:14"/>
    <n v="17"/>
    <n v="0"/>
    <n v="17"/>
    <n v="17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6"/>
    <d v="2023-06-22T12:35:14"/>
    <n v="261"/>
    <n v="0"/>
    <n v="261"/>
    <n v="0"/>
    <n v="26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9"/>
    <d v="2023-06-22T12:35:14"/>
    <n v="237"/>
    <n v="0"/>
    <n v="237"/>
    <n v="0"/>
    <n v="23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49"/>
    <d v="2023-06-22T12:35:14"/>
    <n v="4"/>
    <n v="0"/>
    <n v="4"/>
    <n v="4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0"/>
    <d v="2023-06-22T12:35:14"/>
    <n v="155"/>
    <n v="0"/>
    <n v="155"/>
    <n v="0"/>
    <n v="15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43"/>
    <d v="2023-06-22T12:35:14"/>
    <n v="90"/>
    <n v="0"/>
    <n v="90"/>
    <n v="0"/>
    <n v="9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44"/>
    <d v="2023-06-22T12:35:14"/>
    <n v="534"/>
    <n v="0"/>
    <n v="534"/>
    <n v="5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0"/>
    <d v="2023-06-22T12:35:14"/>
    <n v="56"/>
    <n v="0"/>
    <n v="56"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"/>
    <d v="2023-06-22T12:35:14"/>
    <n v="15"/>
    <n v="0"/>
    <n v="15"/>
    <n v="0"/>
    <n v="1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"/>
    <d v="2023-06-22T12:35:14"/>
    <n v="12"/>
    <n v="0"/>
    <n v="12"/>
    <n v="0"/>
    <n v="12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18"/>
    <d v="2023-06-22T12:35:14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19"/>
    <d v="2023-06-22T12:35:14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22"/>
    <d v="2023-06-22T12:35:1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5"/>
    <d v="2023-06-22T12:35:14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24"/>
    <d v="2023-06-22T12:35:1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6"/>
    <d v="2023-06-22T12:35:14"/>
    <n v="332"/>
    <n v="0"/>
    <n v="3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84"/>
    <d v="2023-06-22T12:35:14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85"/>
    <d v="2023-06-22T12:35:14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8"/>
    <d v="2023-06-22T12:35:14"/>
    <n v="90"/>
    <n v="0"/>
    <n v="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9"/>
    <d v="2023-06-22T12:35:14"/>
    <n v="261"/>
    <n v="0"/>
    <n v="2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0"/>
    <d v="2023-06-22T12:35:14"/>
    <n v="237"/>
    <n v="0"/>
    <n v="2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12"/>
    <d v="2023-06-22T12:35:14"/>
    <n v="69"/>
    <n v="4"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9"/>
    <d v="2023-06-22T12:35:3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30"/>
    <d v="2023-06-22T12:35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31"/>
    <d v="2023-06-22T12:35:34"/>
    <n v="0"/>
    <m/>
    <m/>
    <n v="4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4"/>
    <d v="2023-06-22T12:35:34"/>
    <n v="0"/>
    <m/>
    <m/>
    <n v="7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32"/>
    <d v="2023-06-22T12:35:3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34"/>
    <d v="2023-06-22T12:35:34"/>
    <n v="0"/>
    <m/>
    <m/>
    <n v="4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35"/>
    <d v="2023-06-22T12:35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72"/>
    <d v="2023-06-22T12:35:34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38"/>
    <d v="2023-06-22T12:35:3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39"/>
    <d v="2023-06-22T12:35:3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75"/>
    <d v="2023-06-22T12:35:34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06"/>
    <d v="2023-06-22T12:35:34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07"/>
    <d v="2023-06-22T12:35:34"/>
    <n v="0"/>
    <m/>
    <m/>
    <n v="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08"/>
    <d v="2023-06-22T12:35:34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41"/>
    <d v="2023-06-22T12:35:3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3"/>
    <d v="2023-06-22T12:35:34"/>
    <n v="177"/>
    <m/>
    <n v="177"/>
    <n v="0"/>
    <n v="177"/>
    <n v="177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78"/>
    <d v="2023-06-22T12:35:34"/>
    <n v="366"/>
    <m/>
    <n v="366"/>
    <n v="0"/>
    <n v="3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4"/>
    <d v="2023-06-22T12:35:34"/>
    <n v="1"/>
    <m/>
    <n v="1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78"/>
    <d v="2023-06-22T12:35:34"/>
    <n v="1"/>
    <m/>
    <n v="1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5"/>
    <d v="2023-06-22T12:35:34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6"/>
    <d v="2023-06-22T12:35:34"/>
    <n v="417"/>
    <m/>
    <n v="417"/>
    <n v="0"/>
    <n v="4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7"/>
    <d v="2023-06-22T12:35:34"/>
    <n v="20"/>
    <m/>
    <n v="20"/>
    <n v="0"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46"/>
    <d v="2023-06-22T12:35:34"/>
    <n v="10"/>
    <m/>
    <n v="10"/>
    <n v="0"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9"/>
    <d v="2023-06-22T12:35:34"/>
    <n v="160"/>
    <m/>
    <n v="160"/>
    <n v="0"/>
    <n v="1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0"/>
    <d v="2023-06-22T12:35:34"/>
    <n v="1263"/>
    <m/>
    <n v="1263"/>
    <n v="0"/>
    <n v="12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83"/>
    <d v="2023-06-22T12:35:34"/>
    <n v="1"/>
    <m/>
    <n v="1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3"/>
    <d v="2023-06-22T12:35:34"/>
    <n v="1"/>
    <m/>
    <n v="1"/>
    <n v="0"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43"/>
    <d v="2023-06-22T12:35:34"/>
    <n v="91"/>
    <m/>
    <n v="91"/>
    <n v="0"/>
    <n v="9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44"/>
    <d v="2023-06-22T12:35:34"/>
    <n v="1561"/>
    <m/>
    <n v="15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0"/>
    <d v="2023-06-22T12:35:34"/>
    <n v="46"/>
    <m/>
    <n v="4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45"/>
    <d v="2023-06-22T12:35:34"/>
    <n v="3"/>
    <m/>
    <n v="3"/>
    <n v="0"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3"/>
    <d v="2023-06-22T12:35:34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6"/>
    <d v="2023-06-22T12:35:34"/>
    <n v="543"/>
    <n v="0"/>
    <n v="5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25"/>
    <d v="2023-06-22T12:35:3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7"/>
    <d v="2023-06-22T12:35:34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8"/>
    <d v="2023-06-22T12:35:34"/>
    <n v="91"/>
    <n v="0"/>
    <n v="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9"/>
    <d v="2023-06-22T12:35:34"/>
    <n v="417"/>
    <n v="0"/>
    <n v="4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0"/>
    <d v="2023-06-22T12:35:34"/>
    <n v="160"/>
    <n v="0"/>
    <n v="1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58"/>
    <d v="2023-06-22T12:35:34"/>
    <n v="20"/>
    <n v="0"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47"/>
    <d v="2023-06-22T12:35:34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1"/>
    <d v="2023-06-22T12:35:34"/>
    <n v="19"/>
    <n v="11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2"/>
    <d v="2023-06-22T12:35:34"/>
    <n v="71"/>
    <n v="8"/>
    <n v="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29"/>
    <d v="2023-06-22T12:35:4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0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1"/>
    <d v="2023-06-22T12:35:49"/>
    <n v="0"/>
    <m/>
    <m/>
    <n v="1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24"/>
    <d v="2023-06-22T12:35:49"/>
    <n v="0"/>
    <m/>
    <m/>
    <n v="30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2"/>
    <d v="2023-06-22T12:35:49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48"/>
    <d v="2023-06-22T12:35:49"/>
    <n v="0"/>
    <m/>
    <m/>
    <n v="2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189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4"/>
    <d v="2023-06-22T12:35:49"/>
    <n v="0"/>
    <m/>
    <m/>
    <n v="1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5"/>
    <d v="2023-06-22T12:35:49"/>
    <n v="0"/>
    <m/>
    <m/>
    <n v="2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197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50"/>
    <d v="2023-06-22T12:35:4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07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51"/>
    <d v="2023-06-22T12:35:4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6"/>
    <d v="2023-06-22T12:35:49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7"/>
    <d v="2023-06-22T12:35:4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8"/>
    <d v="2023-06-22T12:35:49"/>
    <n v="0"/>
    <m/>
    <m/>
    <n v="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9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53"/>
    <d v="2023-06-22T12:35:49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54"/>
    <d v="2023-06-22T12:35:4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55"/>
    <d v="2023-06-22T12:35:49"/>
    <n v="0"/>
    <m/>
    <m/>
    <n v="16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56"/>
    <d v="2023-06-22T12:35:49"/>
    <n v="0"/>
    <m/>
    <m/>
    <n v="2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57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58"/>
    <d v="2023-06-22T12:35:49"/>
    <n v="0"/>
    <m/>
    <m/>
    <n v="3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59"/>
    <d v="2023-06-22T12:35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60"/>
    <d v="2023-06-22T12:35:49"/>
    <n v="0"/>
    <m/>
    <m/>
    <n v="2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98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61"/>
    <d v="2023-06-22T12:35:49"/>
    <n v="0"/>
    <m/>
    <m/>
    <n v="1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62"/>
    <d v="2023-06-22T12:35:49"/>
    <n v="0"/>
    <m/>
    <m/>
    <n v="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63"/>
    <d v="2023-06-22T12:35:49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64"/>
    <d v="2023-06-22T12:35:4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65"/>
    <d v="2023-06-22T12:35:49"/>
    <n v="0"/>
    <m/>
    <m/>
    <n v="6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66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42"/>
    <d v="2023-06-22T12:35:49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67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68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70"/>
    <d v="2023-06-22T12:35:49"/>
    <n v="0"/>
    <m/>
    <m/>
    <n v="1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71"/>
    <d v="2023-06-22T12:35:49"/>
    <n v="0"/>
    <m/>
    <m/>
    <n v="1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72"/>
    <d v="2023-06-22T12:35:4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73"/>
    <d v="2023-06-22T12:35:4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74"/>
    <d v="2023-06-22T12:35:4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75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106"/>
    <d v="2023-06-22T12:35:4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76"/>
    <d v="2023-06-22T12:35:49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77"/>
    <d v="2023-06-22T12:35:49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13"/>
    <d v="2023-06-22T12:35:49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79"/>
    <d v="2023-06-22T12:35:49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80"/>
    <d v="2023-06-22T12:35:4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81"/>
    <d v="2023-06-22T12:35:4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16"/>
    <d v="2023-06-22T12:35:49"/>
    <n v="165"/>
    <m/>
    <n v="165"/>
    <m/>
    <n v="16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30"/>
    <d v="2023-06-22T12:37:58"/>
    <n v="0"/>
    <m/>
    <m/>
    <n v="3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31"/>
    <d v="2023-06-22T12:37:58"/>
    <n v="0"/>
    <m/>
    <m/>
    <n v="2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4"/>
    <d v="2023-06-22T12:37:58"/>
    <n v="0"/>
    <m/>
    <m/>
    <n v="3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32"/>
    <d v="2023-06-22T12:37:5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6"/>
    <d v="2023-06-22T12:37:58"/>
    <n v="0"/>
    <m/>
    <m/>
    <n v="69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34"/>
    <d v="2023-06-22T12:37:58"/>
    <n v="0"/>
    <m/>
    <m/>
    <n v="1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35"/>
    <d v="2023-06-22T12:37:58"/>
    <n v="0"/>
    <m/>
    <m/>
    <n v="59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91"/>
    <d v="2023-06-22T12:37:58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37"/>
    <d v="2023-06-22T12:37:58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38"/>
    <d v="2023-06-22T12:37:58"/>
    <n v="0"/>
    <m/>
    <m/>
    <n v="17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52"/>
    <d v="2023-06-22T12:37:58"/>
    <n v="0"/>
    <m/>
    <m/>
    <n v="1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54"/>
    <d v="2023-06-22T12:37:58"/>
    <n v="0"/>
    <m/>
    <m/>
    <n v="70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31"/>
    <d v="2023-06-22T12:37:58"/>
    <n v="0"/>
    <m/>
    <m/>
    <n v="70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92"/>
    <d v="2023-06-22T12:37:58"/>
    <n v="0"/>
    <m/>
    <m/>
    <n v="5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308"/>
    <d v="2023-06-22T12:37:58"/>
    <n v="0"/>
    <m/>
    <m/>
    <n v="89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94"/>
    <d v="2023-06-22T12:37:58"/>
    <n v="0"/>
    <m/>
    <m/>
    <n v="1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58"/>
    <d v="2023-06-22T12:37:58"/>
    <n v="0"/>
    <m/>
    <m/>
    <n v="7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59"/>
    <d v="2023-06-22T12:37:58"/>
    <n v="0"/>
    <m/>
    <m/>
    <n v="9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95"/>
    <d v="2023-06-22T12:37:5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7"/>
    <d v="2023-06-22T12:37:5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97"/>
    <d v="2023-06-22T12:37:58"/>
    <n v="0"/>
    <m/>
    <m/>
    <n v="4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98"/>
    <d v="2023-06-22T12:37:58"/>
    <n v="0"/>
    <m/>
    <m/>
    <n v="7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61"/>
    <d v="2023-06-22T12:37:58"/>
    <n v="0"/>
    <m/>
    <m/>
    <n v="4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62"/>
    <d v="2023-06-22T12:37:58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64"/>
    <d v="2023-06-22T12:37:58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42"/>
    <d v="2023-06-22T12:37:5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32"/>
    <d v="2023-06-22T12:37:58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02"/>
    <d v="2023-06-22T12:37:58"/>
    <n v="0"/>
    <m/>
    <m/>
    <n v="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71"/>
    <d v="2023-06-22T12:37:58"/>
    <n v="0"/>
    <m/>
    <m/>
    <n v="6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03"/>
    <d v="2023-06-22T12:37:5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72"/>
    <d v="2023-06-22T12:37:58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75"/>
    <d v="2023-06-22T12:37:5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67"/>
    <d v="2023-06-22T12:37:5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73"/>
    <d v="2023-06-22T12:37:58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54"/>
    <d v="2023-06-22T12:38:1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92"/>
    <d v="2023-06-22T12:38:14"/>
    <n v="0"/>
    <m/>
    <m/>
    <n v="1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55"/>
    <d v="2023-06-22T12:38:14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56"/>
    <d v="2023-06-22T12:38:14"/>
    <n v="0"/>
    <m/>
    <m/>
    <n v="1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58"/>
    <d v="2023-06-22T12:38:14"/>
    <n v="0"/>
    <m/>
    <m/>
    <n v="17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59"/>
    <d v="2023-06-22T12:38:14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95"/>
    <d v="2023-06-22T12:38:14"/>
    <n v="0"/>
    <m/>
    <m/>
    <n v="7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27"/>
    <d v="2023-06-22T12:38:1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61"/>
    <d v="2023-06-22T12:38:14"/>
    <n v="0"/>
    <m/>
    <m/>
    <n v="1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102"/>
    <d v="2023-06-22T12:38:14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13"/>
    <d v="2023-06-22T12:38:14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134"/>
    <d v="2023-06-22T12:38:1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135"/>
    <d v="2023-06-22T12:38:1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5"/>
    <d v="2023-06-22T12:38:14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6"/>
    <d v="2023-06-22T12:38:14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12"/>
    <d v="2023-06-22T12:38:1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187"/>
    <d v="2023-06-22T12:38:30"/>
    <n v="43"/>
    <m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13"/>
    <d v="2023-06-22T12:38:30"/>
    <n v="68"/>
    <m/>
    <n v="68"/>
    <m/>
    <n v="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126"/>
    <d v="2023-06-22T12:38:30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16"/>
    <d v="2023-06-22T12:38:30"/>
    <n v="74"/>
    <m/>
    <n v="74"/>
    <m/>
    <n v="7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19"/>
    <d v="2023-06-22T12:38:30"/>
    <n v="115"/>
    <m/>
    <n v="115"/>
    <m/>
    <n v="1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20"/>
    <d v="2023-06-22T12:38:30"/>
    <n v="34"/>
    <m/>
    <n v="34"/>
    <m/>
    <n v="3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21"/>
    <d v="2023-06-22T12:38:30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83"/>
    <d v="2023-06-22T12:38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43"/>
    <d v="2023-06-22T12:38:30"/>
    <n v="57"/>
    <m/>
    <n v="57"/>
    <m/>
    <n v="5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44"/>
    <d v="2023-06-22T12:38:30"/>
    <n v="286"/>
    <m/>
    <n v="2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0"/>
    <d v="2023-06-22T12:38:30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1"/>
    <d v="2023-06-22T12:38:3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2"/>
    <d v="2023-06-22T12:38:3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3"/>
    <d v="2023-06-22T12:38:30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4"/>
    <d v="2023-06-22T12:38:30"/>
    <n v="43"/>
    <n v="0"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6"/>
    <d v="2023-06-22T12:38:30"/>
    <n v="123"/>
    <n v="0"/>
    <n v="1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8"/>
    <d v="2023-06-22T12:38:30"/>
    <n v="57"/>
    <n v="0"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9"/>
    <d v="2023-06-22T12:38:30"/>
    <n v="74"/>
    <n v="0"/>
    <n v="7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10"/>
    <d v="2023-06-22T12:38:30"/>
    <n v="115"/>
    <n v="0"/>
    <n v="1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5"/>
    <x v="0"/>
    <x v="0"/>
    <x v="12"/>
    <d v="2023-06-22T12:38:30"/>
    <n v="1"/>
    <n v="1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13"/>
    <d v="2023-06-22T12:38:48"/>
    <n v="229"/>
    <m/>
    <n v="229"/>
    <m/>
    <n v="2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126"/>
    <d v="2023-06-22T12:38:48"/>
    <n v="160"/>
    <m/>
    <n v="160"/>
    <m/>
    <n v="1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78"/>
    <d v="2023-06-22T12:38:48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15"/>
    <d v="2023-06-22T12:38:4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16"/>
    <d v="2023-06-22T12:38:48"/>
    <n v="260"/>
    <m/>
    <n v="260"/>
    <m/>
    <n v="26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19"/>
    <d v="2023-06-22T12:38:48"/>
    <n v="128"/>
    <m/>
    <n v="128"/>
    <m/>
    <n v="1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20"/>
    <d v="2023-06-22T12:38:48"/>
    <n v="218"/>
    <m/>
    <n v="218"/>
    <m/>
    <n v="2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21"/>
    <d v="2023-06-22T12:38:4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83"/>
    <d v="2023-06-22T12:38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23"/>
    <d v="2023-06-22T12:38:4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43"/>
    <d v="2023-06-22T12:38:4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44"/>
    <d v="2023-06-22T12:38:48"/>
    <n v="895"/>
    <m/>
    <n v="89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0"/>
    <d v="2023-06-22T12:38:48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1"/>
    <d v="2023-06-22T12:38:48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2"/>
    <d v="2023-06-22T12:38:4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3"/>
    <d v="2023-06-22T12:38:48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6"/>
    <d v="2023-06-22T12:38:48"/>
    <n v="411"/>
    <n v="0"/>
    <n v="4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7"/>
    <d v="2023-06-22T12:38:4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8"/>
    <d v="2023-06-22T12:38:4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9"/>
    <d v="2023-06-22T12:38:48"/>
    <n v="260"/>
    <n v="0"/>
    <n v="2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10"/>
    <d v="2023-06-22T12:38:48"/>
    <n v="128"/>
    <n v="0"/>
    <n v="1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12"/>
    <d v="2023-06-22T12:38:48"/>
    <n v="69"/>
    <n v="9"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7"/>
    <x v="0"/>
    <x v="1"/>
    <x v="129"/>
    <d v="2023-06-22T12:38:48"/>
    <n v="36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08"/>
    <d v="2023-06-22T12:39:04"/>
    <n v="5"/>
    <m/>
    <n v="5"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77"/>
    <d v="2023-06-22T12:39:04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3"/>
    <d v="2023-06-22T12:39:04"/>
    <n v="58"/>
    <m/>
    <n v="58"/>
    <m/>
    <n v="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26"/>
    <d v="2023-06-22T12:39:04"/>
    <n v="120"/>
    <m/>
    <n v="120"/>
    <m/>
    <n v="1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78"/>
    <d v="2023-06-22T12:39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6"/>
    <d v="2023-06-22T12:39:04"/>
    <n v="133"/>
    <m/>
    <n v="133"/>
    <m/>
    <n v="13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9"/>
    <d v="2023-06-22T12:39:04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20"/>
    <d v="2023-06-22T12:39:04"/>
    <n v="235"/>
    <m/>
    <n v="235"/>
    <m/>
    <n v="2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43"/>
    <d v="2023-06-22T12:39:04"/>
    <n v="78"/>
    <m/>
    <n v="78"/>
    <m/>
    <n v="78"/>
    <n v="7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44"/>
    <d v="2023-06-22T12:39:04"/>
    <n v="343"/>
    <m/>
    <n v="3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0"/>
    <d v="2023-06-22T12:39:04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11"/>
    <d v="2023-06-22T12:39:04"/>
    <n v="5"/>
    <m/>
    <n v="5"/>
    <m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16"/>
    <d v="2023-06-22T12:39:04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19"/>
    <d v="2023-06-22T12:39:0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21"/>
    <d v="2023-06-22T12:39:04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22"/>
    <d v="2023-06-22T12:39:0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23"/>
    <d v="2023-06-22T12:39:0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6"/>
    <d v="2023-06-22T12:39:04"/>
    <n v="180"/>
    <n v="0"/>
    <n v="18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8"/>
    <d v="2023-06-22T12:39:04"/>
    <n v="78"/>
    <n v="0"/>
    <n v="7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9"/>
    <d v="2023-06-22T12:39:04"/>
    <n v="133"/>
    <n v="0"/>
    <n v="1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0"/>
    <d v="2023-06-22T12:39:04"/>
    <n v="51"/>
    <n v="0"/>
    <n v="5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2"/>
    <d v="2023-06-22T12:39:04"/>
    <n v="44"/>
    <n v="13"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29"/>
    <d v="2023-06-22T12:39:04"/>
    <n v="1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8"/>
    <x v="5"/>
    <x v="11"/>
    <x v="144"/>
    <d v="2023-06-22T12:39:04"/>
    <n v="28"/>
    <n v="4"/>
    <n v="2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130"/>
    <d v="2023-06-22T12:39:20"/>
    <n v="0"/>
    <m/>
    <m/>
    <n v="5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9"/>
    <x v="4"/>
    <x v="79"/>
    <x v="30"/>
    <d v="2023-06-22T12:39:20"/>
    <n v="0"/>
    <m/>
    <m/>
    <n v="5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38"/>
    <d v="2023-06-22T12:40:06"/>
    <n v="0"/>
    <m/>
    <m/>
    <n v="3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52"/>
    <d v="2023-06-22T12:40:06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53"/>
    <d v="2023-06-22T12:40:0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54"/>
    <d v="2023-06-22T12:40:06"/>
    <n v="0"/>
    <m/>
    <m/>
    <n v="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31"/>
    <d v="2023-06-22T12:40:06"/>
    <n v="0"/>
    <m/>
    <m/>
    <n v="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92"/>
    <d v="2023-06-22T12:40:06"/>
    <n v="0"/>
    <m/>
    <m/>
    <n v="5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91"/>
    <d v="2023-06-22T12:40:0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55"/>
    <d v="2023-06-22T12:40:06"/>
    <n v="0"/>
    <m/>
    <m/>
    <n v="37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56"/>
    <d v="2023-06-22T12:40:06"/>
    <n v="0"/>
    <m/>
    <m/>
    <n v="4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94"/>
    <d v="2023-06-22T12:40:06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57"/>
    <d v="2023-06-22T12:40:0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92"/>
    <d v="2023-06-22T12:40:06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58"/>
    <d v="2023-06-22T12:40:06"/>
    <n v="0"/>
    <m/>
    <m/>
    <n v="6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59"/>
    <d v="2023-06-22T12:40:06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95"/>
    <d v="2023-06-22T12:40:06"/>
    <n v="0"/>
    <m/>
    <m/>
    <n v="3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8"/>
    <d v="2023-06-22T12:40:0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60"/>
    <d v="2023-06-22T12:40:06"/>
    <n v="0"/>
    <m/>
    <m/>
    <n v="19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97"/>
    <d v="2023-06-22T12:40:06"/>
    <n v="0"/>
    <m/>
    <m/>
    <n v="1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98"/>
    <d v="2023-06-22T12:40:06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61"/>
    <d v="2023-06-22T12:40:06"/>
    <n v="0"/>
    <m/>
    <m/>
    <n v="48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62"/>
    <d v="2023-06-22T12:40:06"/>
    <n v="0"/>
    <m/>
    <m/>
    <n v="10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63"/>
    <d v="2023-06-22T12:40:06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64"/>
    <d v="2023-06-22T12:40:0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42"/>
    <d v="2023-06-22T12:40:06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32"/>
    <d v="2023-06-22T12:40:06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02"/>
    <d v="2023-06-22T12:40:06"/>
    <n v="0"/>
    <m/>
    <m/>
    <n v="1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71"/>
    <d v="2023-06-22T12:40:06"/>
    <n v="0"/>
    <m/>
    <m/>
    <n v="1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03"/>
    <d v="2023-06-22T12:40:06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04"/>
    <d v="2023-06-22T12:40:0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72"/>
    <d v="2023-06-22T12:40:06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73"/>
    <d v="2023-06-22T12:40:06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38"/>
    <d v="2023-06-22T12:40:06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75"/>
    <d v="2023-06-22T12:40:06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07"/>
    <d v="2023-06-22T12:40:06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19"/>
    <d v="2023-06-22T12:40:24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82"/>
    <d v="2023-06-22T12:40:2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20"/>
    <d v="2023-06-22T12:40:24"/>
    <n v="180"/>
    <m/>
    <n v="180"/>
    <m/>
    <n v="1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21"/>
    <d v="2023-06-22T12:40:24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83"/>
    <d v="2023-06-22T12:40:24"/>
    <n v="104"/>
    <m/>
    <n v="104"/>
    <m/>
    <n v="1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23"/>
    <d v="2023-06-22T12:40:2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43"/>
    <d v="2023-06-22T12:40:24"/>
    <n v="21"/>
    <m/>
    <n v="21"/>
    <m/>
    <n v="2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44"/>
    <d v="2023-06-22T12:40:24"/>
    <n v="398"/>
    <m/>
    <n v="3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3"/>
    <d v="2023-06-22T12:40:24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6"/>
    <d v="2023-06-22T12:40:24"/>
    <n v="213"/>
    <n v="0"/>
    <n v="2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8"/>
    <d v="2023-06-22T12:40:24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9"/>
    <d v="2023-06-22T12:40:24"/>
    <n v="101"/>
    <n v="0"/>
    <n v="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10"/>
    <d v="2023-06-22T12:40:24"/>
    <n v="55"/>
    <n v="0"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12"/>
    <d v="2023-06-22T12:40:24"/>
    <n v="30"/>
    <n v="17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129"/>
    <d v="2023-06-22T12:40:24"/>
    <n v="15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86"/>
    <d v="2023-06-22T12:40:24"/>
    <n v="16"/>
    <n v="3"/>
    <n v="12"/>
    <n v="1"/>
    <n v="16"/>
    <n v="1"/>
    <n v="15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29"/>
    <d v="2023-06-22T12:40:3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30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30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31"/>
    <d v="2023-06-22T12:40:39"/>
    <n v="0"/>
    <m/>
    <m/>
    <n v="2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24"/>
    <d v="2023-06-22T12:40:39"/>
    <n v="0"/>
    <m/>
    <m/>
    <n v="5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34"/>
    <d v="2023-06-22T12:40:39"/>
    <n v="0"/>
    <m/>
    <m/>
    <n v="2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35"/>
    <d v="2023-06-22T12:40:39"/>
    <n v="0"/>
    <m/>
    <m/>
    <n v="4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51"/>
    <d v="2023-06-22T12:40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38"/>
    <d v="2023-06-22T12:40:3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52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54"/>
    <d v="2023-06-22T12:40:39"/>
    <n v="0"/>
    <m/>
    <m/>
    <n v="5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31"/>
    <d v="2023-06-22T12:40:39"/>
    <n v="0"/>
    <m/>
    <m/>
    <n v="4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92"/>
    <d v="2023-06-22T12:40:39"/>
    <n v="0"/>
    <m/>
    <m/>
    <n v="4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55"/>
    <d v="2023-06-22T12:40:39"/>
    <n v="0"/>
    <m/>
    <m/>
    <n v="3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94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58"/>
    <d v="2023-06-22T12:40:39"/>
    <n v="0"/>
    <m/>
    <m/>
    <n v="56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59"/>
    <d v="2023-06-22T12:40:39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60"/>
    <d v="2023-06-22T12:40:39"/>
    <n v="0"/>
    <m/>
    <m/>
    <n v="3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98"/>
    <d v="2023-06-22T12:40:39"/>
    <n v="0"/>
    <m/>
    <m/>
    <n v="4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59"/>
    <d v="2023-06-22T12:40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61"/>
    <d v="2023-06-22T12:40:39"/>
    <n v="0"/>
    <m/>
    <m/>
    <n v="4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62"/>
    <d v="2023-06-22T12:40:39"/>
    <n v="0"/>
    <m/>
    <m/>
    <n v="16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64"/>
    <d v="2023-06-22T12:40:39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32"/>
    <d v="2023-06-22T12:40:39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02"/>
    <d v="2023-06-22T12:40:39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71"/>
    <d v="2023-06-22T12:40:39"/>
    <n v="0"/>
    <m/>
    <m/>
    <n v="1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04"/>
    <d v="2023-06-22T12:40:3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37"/>
    <d v="2023-06-22T12:40:3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72"/>
    <d v="2023-06-22T12:40:39"/>
    <n v="0"/>
    <m/>
    <m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74"/>
    <d v="2023-06-22T12:40:39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67"/>
    <d v="2023-06-22T12:40:39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73"/>
    <d v="2023-06-22T12:40:39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77"/>
    <d v="2023-06-22T12:40:39"/>
    <n v="68"/>
    <m/>
    <n v="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3"/>
    <d v="2023-06-22T12:40:39"/>
    <n v="168"/>
    <m/>
    <n v="168"/>
    <m/>
    <n v="16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5"/>
    <d v="2023-06-22T12:40:39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209"/>
    <d v="2023-06-22T12:40:39"/>
    <n v="2"/>
    <m/>
    <n v="2"/>
    <m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217"/>
    <d v="2023-06-22T12:40:39"/>
    <n v="24"/>
    <m/>
    <n v="24"/>
    <m/>
    <m/>
    <n v="2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205"/>
    <d v="2023-06-22T12:40:39"/>
    <n v="8"/>
    <m/>
    <n v="8"/>
    <m/>
    <m/>
    <n v="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206"/>
    <d v="2023-06-22T12:40:39"/>
    <n v="5"/>
    <m/>
    <n v="5"/>
    <m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6"/>
    <d v="2023-06-22T12:40:39"/>
    <n v="326"/>
    <m/>
    <n v="326"/>
    <m/>
    <n v="3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9"/>
    <d v="2023-06-22T12:40:39"/>
    <n v="147"/>
    <m/>
    <n v="147"/>
    <m/>
    <n v="14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20"/>
    <d v="2023-06-22T12:40:39"/>
    <n v="549"/>
    <m/>
    <n v="549"/>
    <m/>
    <n v="54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23"/>
    <d v="2023-06-22T12:40:3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43"/>
    <d v="2023-06-22T12:40:39"/>
    <n v="150"/>
    <m/>
    <n v="150"/>
    <m/>
    <n v="15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44"/>
    <d v="2023-06-22T12:40:39"/>
    <n v="746"/>
    <m/>
    <n v="746"/>
    <n v="7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0"/>
    <d v="2023-06-22T12:40:39"/>
    <n v="27"/>
    <m/>
    <n v="27"/>
    <n v="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"/>
    <d v="2023-06-22T12:40:39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2"/>
    <d v="2023-06-22T12:40:39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18"/>
    <d v="2023-06-22T12:40:39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19"/>
    <d v="2023-06-22T12:40:39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20"/>
    <d v="2023-06-22T12:40:39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6"/>
    <d v="2023-06-22T12:40:39"/>
    <n v="168"/>
    <n v="0"/>
    <n v="16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7"/>
    <d v="2023-06-22T12:40:39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84"/>
    <d v="2023-06-22T12:40:39"/>
    <n v="39"/>
    <n v="0"/>
    <n v="3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85"/>
    <d v="2023-06-22T12:40:39"/>
    <n v="39"/>
    <n v="4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8"/>
    <d v="2023-06-22T12:40:39"/>
    <n v="150"/>
    <n v="0"/>
    <n v="1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9"/>
    <d v="2023-06-22T12:40:39"/>
    <n v="326"/>
    <n v="0"/>
    <n v="3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0"/>
    <d v="2023-06-22T12:40:39"/>
    <n v="147"/>
    <n v="0"/>
    <n v="1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2"/>
    <d v="2023-06-22T12:40:39"/>
    <n v="47"/>
    <n v="7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5"/>
    <x v="4"/>
    <x v="80"/>
    <x v="129"/>
    <d v="2023-06-22T12:40:39"/>
    <n v="165"/>
    <n v="165"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29"/>
    <d v="2023-06-22T12:40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30"/>
    <d v="2023-06-22T12:40:55"/>
    <n v="0"/>
    <m/>
    <m/>
    <n v="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31"/>
    <d v="2023-06-22T12:40:55"/>
    <n v="0"/>
    <m/>
    <m/>
    <n v="8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24"/>
    <d v="2023-06-22T12:40:55"/>
    <n v="0"/>
    <m/>
    <m/>
    <n v="17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34"/>
    <d v="2023-06-22T12:40:55"/>
    <n v="0"/>
    <m/>
    <m/>
    <n v="1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35"/>
    <d v="2023-06-22T12:40:55"/>
    <n v="0"/>
    <m/>
    <m/>
    <n v="2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38"/>
    <d v="2023-06-22T12:40:55"/>
    <n v="0"/>
    <m/>
    <m/>
    <n v="1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54"/>
    <d v="2023-06-22T12:40:55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92"/>
    <d v="2023-06-22T12:40:55"/>
    <n v="0"/>
    <m/>
    <m/>
    <n v="22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21"/>
    <d v="2023-06-22T12:43:08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83"/>
    <d v="2023-06-22T12:43:0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44"/>
    <d v="2023-06-22T12:43:08"/>
    <n v="20"/>
    <m/>
    <n v="2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3"/>
    <d v="2023-06-22T12:43:08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6"/>
    <d v="2023-06-22T12:43:08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125"/>
    <d v="2023-06-22T12:43:08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147"/>
    <d v="2023-06-22T12:43:0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0"/>
    <x v="13"/>
    <x v="95"/>
    <x v="12"/>
    <d v="2023-06-22T12:43:08"/>
    <n v="10"/>
    <n v="2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29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31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24"/>
    <d v="2023-06-22T12:43:26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34"/>
    <d v="2023-06-22T12:43:2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35"/>
    <d v="2023-06-22T12:43:26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38"/>
    <d v="2023-06-22T12:43:26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92"/>
    <d v="2023-06-22T12:43:26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55"/>
    <d v="2023-06-22T12:43:26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56"/>
    <d v="2023-06-22T12:43:2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58"/>
    <d v="2023-06-22T12:43:26"/>
    <n v="0"/>
    <m/>
    <m/>
    <n v="1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95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61"/>
    <d v="2023-06-22T12:43:26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62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71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72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73"/>
    <d v="2023-06-22T12:43:2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13"/>
    <d v="2023-06-22T12:43:2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78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20"/>
    <d v="2023-06-22T12:43:26"/>
    <n v="66"/>
    <m/>
    <n v="66"/>
    <m/>
    <n v="6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21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44"/>
    <d v="2023-06-22T12:43:26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3"/>
    <d v="2023-06-22T12:43:2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6"/>
    <d v="2023-06-22T12:43:2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1"/>
    <x v="13"/>
    <x v="96"/>
    <x v="12"/>
    <d v="2023-06-22T12:43:26"/>
    <n v="28"/>
    <n v="5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197"/>
    <d v="2023-06-22T12:43:4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13"/>
    <d v="2023-06-22T12:43:44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129"/>
    <d v="2023-06-22T12:44:00"/>
    <n v="3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5"/>
    <x v="0"/>
    <x v="54"/>
    <x v="16"/>
    <d v="2023-06-22T12:44:17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5"/>
    <x v="0"/>
    <x v="54"/>
    <x v="19"/>
    <d v="2023-06-22T12:44:17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5"/>
    <x v="0"/>
    <x v="54"/>
    <x v="20"/>
    <d v="2023-06-22T12:44:17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5"/>
    <x v="0"/>
    <x v="54"/>
    <x v="3"/>
    <d v="2023-06-22T12:44:17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5"/>
    <x v="0"/>
    <x v="54"/>
    <x v="9"/>
    <d v="2023-06-22T12:44:17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5"/>
    <x v="0"/>
    <x v="54"/>
    <x v="10"/>
    <d v="2023-06-22T12:44:17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6"/>
    <x v="0"/>
    <x v="55"/>
    <x v="16"/>
    <d v="2023-06-22T12:44:35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6"/>
    <x v="0"/>
    <x v="55"/>
    <x v="19"/>
    <d v="2023-06-22T12:44:35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6"/>
    <x v="0"/>
    <x v="55"/>
    <x v="153"/>
    <d v="2023-06-22T12:44:35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6"/>
    <x v="0"/>
    <x v="55"/>
    <x v="82"/>
    <d v="2023-06-22T12:44:35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6"/>
    <x v="0"/>
    <x v="55"/>
    <x v="20"/>
    <d v="2023-06-22T12:44:35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6"/>
    <x v="0"/>
    <x v="55"/>
    <x v="9"/>
    <d v="2023-06-22T12:44:35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6"/>
    <x v="0"/>
    <x v="55"/>
    <x v="10"/>
    <d v="2023-06-22T12:44:35"/>
    <n v="25"/>
    <n v="0"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7"/>
    <x v="0"/>
    <x v="56"/>
    <x v="16"/>
    <d v="2023-06-22T12:44:53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7"/>
    <x v="0"/>
    <x v="56"/>
    <x v="19"/>
    <d v="2023-06-22T12:44:5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7"/>
    <x v="0"/>
    <x v="56"/>
    <x v="20"/>
    <d v="2023-06-22T12:44:53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7"/>
    <x v="0"/>
    <x v="56"/>
    <x v="43"/>
    <d v="2023-06-22T12:44:5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7"/>
    <x v="0"/>
    <x v="56"/>
    <x v="8"/>
    <d v="2023-06-22T12:44:5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7"/>
    <x v="0"/>
    <x v="56"/>
    <x v="9"/>
    <d v="2023-06-22T12:44:53"/>
    <n v="11"/>
    <n v="0"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7"/>
    <x v="0"/>
    <x v="56"/>
    <x v="10"/>
    <d v="2023-06-22T12:44:53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9"/>
    <x v="0"/>
    <x v="57"/>
    <x v="126"/>
    <d v="2023-06-22T12:45:0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9"/>
    <x v="0"/>
    <x v="57"/>
    <x v="16"/>
    <d v="2023-06-22T12:45:0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9"/>
    <x v="0"/>
    <x v="57"/>
    <x v="82"/>
    <d v="2023-06-22T12:45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9"/>
    <x v="0"/>
    <x v="57"/>
    <x v="20"/>
    <d v="2023-06-22T12:45:08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9"/>
    <x v="0"/>
    <x v="57"/>
    <x v="21"/>
    <d v="2023-06-22T12:45:08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9"/>
    <x v="0"/>
    <x v="57"/>
    <x v="43"/>
    <d v="2023-06-22T12:45:08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9"/>
    <x v="0"/>
    <x v="57"/>
    <x v="3"/>
    <d v="2023-06-22T12:45:0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9"/>
    <x v="0"/>
    <x v="57"/>
    <x v="6"/>
    <d v="2023-06-22T12:45:0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9"/>
    <x v="0"/>
    <x v="57"/>
    <x v="8"/>
    <d v="2023-06-22T12:45:08"/>
    <n v="15"/>
    <n v="0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9"/>
    <x v="0"/>
    <x v="57"/>
    <x v="9"/>
    <d v="2023-06-22T12:45:08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2"/>
    <x v="0"/>
    <x v="58"/>
    <x v="16"/>
    <d v="2023-06-22T12:45:26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2"/>
    <x v="0"/>
    <x v="58"/>
    <x v="19"/>
    <d v="2023-06-22T12:45:2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2"/>
    <x v="0"/>
    <x v="58"/>
    <x v="9"/>
    <d v="2023-06-22T12:45:26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2"/>
    <x v="0"/>
    <x v="58"/>
    <x v="10"/>
    <d v="2023-06-22T12:45:26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78"/>
    <d v="2023-06-22T12:45:4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16"/>
    <d v="2023-06-22T12:45:43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19"/>
    <d v="2023-06-22T12:45:43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20"/>
    <d v="2023-06-22T12:45:43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21"/>
    <d v="2023-06-22T12:45:4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83"/>
    <d v="2023-06-22T12:45:4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44"/>
    <d v="2023-06-22T12:45:43"/>
    <n v="45"/>
    <m/>
    <n v="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3"/>
    <d v="2023-06-22T12:45:4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6"/>
    <d v="2023-06-22T12:45:4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9"/>
    <d v="2023-06-22T12:45:43"/>
    <n v="16"/>
    <n v="0"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5"/>
    <x v="5"/>
    <x v="144"/>
    <x v="10"/>
    <d v="2023-06-22T12:45:43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7"/>
    <x v="5"/>
    <x v="13"/>
    <x v="110"/>
    <d v="2023-06-22T12:46:0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7"/>
    <x v="5"/>
    <x v="13"/>
    <x v="78"/>
    <d v="2023-06-22T12:46:00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7"/>
    <x v="5"/>
    <x v="13"/>
    <x v="16"/>
    <d v="2023-06-22T12:46:00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7"/>
    <x v="5"/>
    <x v="13"/>
    <x v="82"/>
    <d v="2023-06-22T12:46:00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7"/>
    <x v="5"/>
    <x v="13"/>
    <x v="44"/>
    <d v="2023-06-22T12:46:00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7"/>
    <x v="5"/>
    <x v="13"/>
    <x v="1"/>
    <d v="2023-06-22T12:46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7"/>
    <x v="5"/>
    <x v="13"/>
    <x v="2"/>
    <d v="2023-06-22T12:46:00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7"/>
    <x v="5"/>
    <x v="13"/>
    <x v="124"/>
    <d v="2023-06-22T12:46:0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7"/>
    <x v="5"/>
    <x v="13"/>
    <x v="6"/>
    <d v="2023-06-22T12:46:00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7"/>
    <x v="5"/>
    <x v="13"/>
    <x v="9"/>
    <d v="2023-06-22T12:46:00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8"/>
    <x v="5"/>
    <x v="14"/>
    <x v="126"/>
    <d v="2023-06-22T12:46:15"/>
    <n v="106"/>
    <m/>
    <n v="106"/>
    <m/>
    <n v="1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8"/>
    <x v="5"/>
    <x v="14"/>
    <x v="78"/>
    <d v="2023-06-22T12:46:1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8"/>
    <x v="5"/>
    <x v="14"/>
    <x v="16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8"/>
    <x v="5"/>
    <x v="14"/>
    <x v="20"/>
    <d v="2023-06-22T12:46:15"/>
    <n v="41"/>
    <m/>
    <n v="41"/>
    <m/>
    <n v="4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8"/>
    <x v="5"/>
    <x v="14"/>
    <x v="21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8"/>
    <x v="5"/>
    <x v="14"/>
    <x v="44"/>
    <d v="2023-06-22T12:46:15"/>
    <n v="57"/>
    <m/>
    <n v="5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8"/>
    <x v="5"/>
    <x v="14"/>
    <x v="0"/>
    <d v="2023-06-22T12:46:15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8"/>
    <x v="5"/>
    <x v="14"/>
    <x v="3"/>
    <d v="2023-06-22T12:46:1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8"/>
    <x v="5"/>
    <x v="14"/>
    <x v="6"/>
    <d v="2023-06-22T12:46:15"/>
    <n v="109"/>
    <n v="0"/>
    <n v="1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28"/>
    <x v="5"/>
    <x v="14"/>
    <x v="9"/>
    <d v="2023-06-22T12:46:15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78"/>
    <d v="2023-06-22T12:46:32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16"/>
    <d v="2023-06-22T12:46:32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19"/>
    <d v="2023-06-22T12:46:3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20"/>
    <d v="2023-06-22T12:46:32"/>
    <n v="42"/>
    <m/>
    <n v="42"/>
    <m/>
    <n v="4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21"/>
    <d v="2023-06-22T12:46:32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44"/>
    <d v="2023-06-22T12:46:32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0"/>
    <d v="2023-06-22T12:46:32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145"/>
    <d v="2023-06-22T12:46:32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3"/>
    <d v="2023-06-22T12:46:32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6"/>
    <d v="2023-06-22T12:46:32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9"/>
    <d v="2023-06-22T12:46:32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0"/>
    <x v="5"/>
    <x v="15"/>
    <x v="10"/>
    <d v="2023-06-22T12:46:3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78"/>
    <d v="2023-06-22T12:46:53"/>
    <n v="77"/>
    <m/>
    <n v="77"/>
    <m/>
    <n v="7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16"/>
    <d v="2023-06-22T12:46:53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82"/>
    <d v="2023-06-22T12:46:5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20"/>
    <d v="2023-06-22T12:46:53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21"/>
    <d v="2023-06-22T12:46:5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83"/>
    <d v="2023-06-22T12:46:5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23"/>
    <d v="2023-06-22T12:46:5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55"/>
    <d v="2023-06-22T12:40:55"/>
    <n v="0"/>
    <m/>
    <m/>
    <n v="1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56"/>
    <d v="2023-06-22T12:40:55"/>
    <n v="0"/>
    <m/>
    <m/>
    <n v="2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58"/>
    <d v="2023-06-22T12:40:55"/>
    <n v="0"/>
    <m/>
    <m/>
    <n v="2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59"/>
    <d v="2023-06-22T12:40:55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95"/>
    <d v="2023-06-22T12:40:55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28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60"/>
    <d v="2023-06-22T12:40:55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98"/>
    <d v="2023-06-22T12:40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61"/>
    <d v="2023-06-22T12:40:55"/>
    <n v="0"/>
    <m/>
    <m/>
    <n v="19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99"/>
    <d v="2023-06-22T12:40:5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63"/>
    <d v="2023-06-22T12:40:55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64"/>
    <d v="2023-06-22T12:40:5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42"/>
    <d v="2023-06-22T12:40:55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32"/>
    <d v="2023-06-22T12:40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68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02"/>
    <d v="2023-06-22T12:40:55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36"/>
    <d v="2023-06-22T12:40:5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71"/>
    <d v="2023-06-22T12:40:5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37"/>
    <d v="2023-04-19T16:55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38"/>
    <d v="2023-04-19T16:55:35"/>
    <n v="0"/>
    <m/>
    <m/>
    <n v="40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52"/>
    <d v="2023-04-19T16:55:35"/>
    <n v="0"/>
    <m/>
    <m/>
    <n v="6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53"/>
    <d v="2023-04-19T16:55:3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54"/>
    <d v="2023-04-19T16:55:35"/>
    <n v="0"/>
    <m/>
    <m/>
    <n v="6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03"/>
    <x v="2"/>
    <x v="145"/>
    <x v="131"/>
    <d v="2023-04-19T16:55:35"/>
    <n v="0"/>
    <m/>
    <m/>
    <n v="6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63"/>
    <d v="2023-06-22T12:36:06"/>
    <n v="143"/>
    <m/>
    <n v="1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64"/>
    <d v="2023-06-22T12:36:06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01"/>
    <d v="2023-06-22T12:36:06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02"/>
    <d v="2023-06-22T12:36:06"/>
    <n v="215"/>
    <m/>
    <n v="2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70"/>
    <d v="2023-06-22T12:36:06"/>
    <n v="144"/>
    <m/>
    <n v="1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03"/>
    <d v="2023-06-22T12:36:06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04"/>
    <d v="2023-06-22T12:36:06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72"/>
    <d v="2023-06-22T12:36:06"/>
    <n v="61"/>
    <m/>
    <n v="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05"/>
    <d v="2023-06-22T12:36:06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75"/>
    <d v="2023-06-22T12:36:06"/>
    <n v="15"/>
    <m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06"/>
    <d v="2023-06-22T12:36:06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08"/>
    <d v="2023-06-22T12:36:06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243"/>
    <d v="2023-06-22T12:36:06"/>
    <n v="31"/>
    <m/>
    <n v="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09"/>
    <d v="2023-06-22T12:36:06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10"/>
    <d v="2023-06-22T12:36:06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3"/>
    <d v="2023-06-22T12:36:06"/>
    <n v="158"/>
    <m/>
    <n v="158"/>
    <m/>
    <n v="15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78"/>
    <d v="2023-06-22T12:36:06"/>
    <n v="163"/>
    <m/>
    <n v="163"/>
    <m/>
    <n v="16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15"/>
    <d v="2023-06-22T12:36:06"/>
    <n v="463"/>
    <n v="0"/>
    <n v="46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4"/>
    <d v="2023-06-22T12:36:06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46"/>
    <d v="2023-06-22T12:36:06"/>
    <n v="3189"/>
    <n v="0"/>
    <n v="318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16"/>
    <d v="2023-06-22T12:36:06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17"/>
    <d v="2023-06-22T12:36:06"/>
    <n v="60"/>
    <n v="0"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18"/>
    <d v="2023-06-22T12:36:06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19"/>
    <d v="2023-06-22T12:36:06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20"/>
    <d v="2023-06-22T12:36:06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21"/>
    <d v="2023-06-22T12:36:06"/>
    <n v="8"/>
    <m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22"/>
    <d v="2023-06-22T12:36:06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23"/>
    <d v="2023-06-22T12:36:06"/>
    <n v="26"/>
    <m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24"/>
    <d v="2023-06-22T12:36:06"/>
    <n v="19"/>
    <n v="0"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6"/>
    <d v="2023-06-22T12:36:06"/>
    <n v="321"/>
    <n v="0"/>
    <n v="3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25"/>
    <d v="2023-06-22T12:36:0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7"/>
    <d v="2023-06-22T12:36:0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8"/>
    <d v="2023-06-22T12:36:06"/>
    <n v="60"/>
    <n v="0"/>
    <n v="6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9"/>
    <d v="2023-06-22T12:36:06"/>
    <n v="73"/>
    <n v="0"/>
    <n v="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20"/>
    <d v="2023-06-22T13:03:43"/>
    <n v="78"/>
    <m/>
    <n v="78"/>
    <m/>
    <n v="7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21"/>
    <d v="2023-06-22T13:03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43"/>
    <d v="2023-06-22T13:03:4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44"/>
    <d v="2023-06-22T13:03:43"/>
    <n v="18"/>
    <m/>
    <n v="18"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0"/>
    <d v="2023-06-22T13:03:43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3"/>
    <d v="2023-06-22T13:03:4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5"/>
    <d v="2023-06-22T13:03:4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6"/>
    <d v="2023-06-22T13:03:43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8"/>
    <d v="2023-06-22T13:03:43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6"/>
    <d v="2023-06-22T12:46:53"/>
    <n v="77"/>
    <n v="0"/>
    <n v="7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1"/>
    <x v="5"/>
    <x v="16"/>
    <x v="9"/>
    <d v="2023-06-22T12:46:53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13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78"/>
    <d v="2023-06-22T12:47:09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127"/>
    <d v="2023-06-22T12:47:0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16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19"/>
    <d v="2023-06-22T12:47:09"/>
    <n v="11"/>
    <m/>
    <n v="11"/>
    <m/>
    <n v="1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20"/>
    <d v="2023-06-22T12:47:09"/>
    <n v="108"/>
    <m/>
    <n v="108"/>
    <m/>
    <n v="10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21"/>
    <d v="2023-06-22T12:47:09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44"/>
    <d v="2023-06-22T12:47:09"/>
    <n v="59"/>
    <m/>
    <n v="5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3"/>
    <d v="2023-06-22T12:47:09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6"/>
    <d v="2023-06-22T12:47:09"/>
    <n v="64"/>
    <n v="0"/>
    <n v="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84"/>
    <d v="2023-06-22T12:47:0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32"/>
    <x v="5"/>
    <x v="17"/>
    <x v="85"/>
    <d v="2023-06-22T12:47:09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35"/>
    <d v="2023-06-22T12:35:34"/>
    <n v="0"/>
    <m/>
    <m/>
    <n v="68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90"/>
    <d v="2023-06-22T12:35:3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36"/>
    <d v="2023-06-22T12:35:34"/>
    <n v="0"/>
    <m/>
    <m/>
    <n v="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37"/>
    <d v="2023-06-22T12:35:34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38"/>
    <d v="2023-06-22T12:35:34"/>
    <n v="0"/>
    <m/>
    <m/>
    <n v="46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52"/>
    <d v="2023-06-22T12:35:3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53"/>
    <d v="2023-06-22T12:35:34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54"/>
    <d v="2023-06-22T12:35:34"/>
    <n v="0"/>
    <m/>
    <m/>
    <n v="1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92"/>
    <d v="2023-06-22T12:35:34"/>
    <n v="0"/>
    <m/>
    <m/>
    <n v="6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91"/>
    <d v="2023-06-22T12:35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42"/>
    <d v="2023-06-22T12:35:34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36"/>
    <d v="2023-06-22T12:35:3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55"/>
    <d v="2023-06-22T12:35:34"/>
    <n v="0"/>
    <m/>
    <m/>
    <n v="45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56"/>
    <d v="2023-06-22T12:35:34"/>
    <n v="0"/>
    <m/>
    <m/>
    <n v="7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37"/>
    <d v="2023-06-22T12:35:34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94"/>
    <d v="2023-06-22T12:35:34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57"/>
    <d v="2023-06-22T12:35:3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92"/>
    <d v="2023-06-22T12:35:3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58"/>
    <d v="2023-06-22T12:35:34"/>
    <n v="0"/>
    <m/>
    <m/>
    <n v="88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59"/>
    <d v="2023-06-22T12:35:34"/>
    <n v="0"/>
    <m/>
    <m/>
    <n v="5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95"/>
    <d v="2023-06-22T12:35:34"/>
    <n v="0"/>
    <m/>
    <m/>
    <n v="4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28"/>
    <d v="2023-06-22T12:35:34"/>
    <n v="0"/>
    <m/>
    <m/>
    <n v="5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60"/>
    <d v="2023-06-22T12:35:34"/>
    <n v="0"/>
    <m/>
    <m/>
    <n v="20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97"/>
    <d v="2023-06-22T12:35:34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61"/>
    <d v="2023-06-22T12:35:34"/>
    <n v="0"/>
    <m/>
    <m/>
    <n v="6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62"/>
    <d v="2023-06-22T12:35:34"/>
    <n v="0"/>
    <m/>
    <m/>
    <n v="3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63"/>
    <d v="2023-06-22T12:35:34"/>
    <n v="0"/>
    <m/>
    <m/>
    <n v="9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64"/>
    <d v="2023-06-22T12:35:34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42"/>
    <d v="2023-06-22T12:35:34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32"/>
    <d v="2023-06-22T12:35:34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02"/>
    <d v="2023-06-22T12:35:34"/>
    <n v="0"/>
    <m/>
    <m/>
    <n v="1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71"/>
    <d v="2023-06-22T12:35:34"/>
    <n v="0"/>
    <m/>
    <m/>
    <n v="29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03"/>
    <d v="2023-06-22T12:35:34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5"/>
    <x v="2"/>
    <x v="5"/>
    <x v="104"/>
    <d v="2023-06-22T12:35:34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77"/>
    <d v="2023-06-22T12:37:58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09"/>
    <d v="2023-06-22T12:37:58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3"/>
    <d v="2023-06-22T12:37:58"/>
    <n v="104"/>
    <m/>
    <n v="104"/>
    <m/>
    <n v="10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5"/>
    <d v="2023-06-22T12:37:5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6"/>
    <d v="2023-06-22T12:37:58"/>
    <n v="273"/>
    <m/>
    <n v="273"/>
    <m/>
    <n v="27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9"/>
    <d v="2023-06-22T12:37:58"/>
    <n v="56"/>
    <m/>
    <n v="56"/>
    <m/>
    <n v="5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0"/>
    <d v="2023-06-22T12:37:58"/>
    <n v="239"/>
    <m/>
    <n v="239"/>
    <m/>
    <n v="23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3"/>
    <d v="2023-06-22T12:37:5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43"/>
    <d v="2023-06-22T12:37:58"/>
    <n v="116"/>
    <m/>
    <n v="116"/>
    <m/>
    <n v="1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44"/>
    <d v="2023-06-22T12:37:58"/>
    <n v="8422"/>
    <m/>
    <n v="84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0"/>
    <d v="2023-06-22T12:37:58"/>
    <n v="187"/>
    <m/>
    <n v="18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"/>
    <d v="2023-06-22T12:37:58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"/>
    <d v="2023-06-22T12:37:58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3"/>
    <d v="2023-06-22T12:37:58"/>
    <n v="55"/>
    <m/>
    <n v="55"/>
    <m/>
    <n v="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13"/>
    <d v="2023-06-22T12:37:5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14"/>
    <d v="2023-06-22T12:37:58"/>
    <n v="18"/>
    <m/>
    <n v="1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15"/>
    <d v="2023-06-22T12:37:58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216"/>
    <d v="2023-06-22T12:37:58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6"/>
    <d v="2023-06-22T12:37:58"/>
    <n v="104"/>
    <n v="0"/>
    <n v="10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7"/>
    <d v="2023-06-22T12:37:58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8"/>
    <d v="2023-06-22T12:37:58"/>
    <n v="116"/>
    <n v="0"/>
    <n v="1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9"/>
    <d v="2023-06-22T12:37:58"/>
    <n v="273"/>
    <n v="0"/>
    <n v="27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0"/>
    <d v="2023-06-22T12:37:58"/>
    <n v="56"/>
    <n v="0"/>
    <n v="5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3"/>
    <x v="4"/>
    <x v="78"/>
    <x v="129"/>
    <d v="2023-06-22T12:37:58"/>
    <n v="27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130"/>
    <d v="2023-06-22T12:38:14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30"/>
    <d v="2023-06-22T12:38:14"/>
    <n v="0"/>
    <m/>
    <m/>
    <n v="8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31"/>
    <d v="2023-06-22T12:38:14"/>
    <n v="0"/>
    <m/>
    <m/>
    <n v="8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24"/>
    <d v="2023-06-22T12:38:14"/>
    <n v="0"/>
    <m/>
    <m/>
    <n v="7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32"/>
    <d v="2023-06-22T12:38:14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266"/>
    <d v="2023-06-22T12:38:1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34"/>
    <d v="2023-06-22T12:38:14"/>
    <n v="0"/>
    <m/>
    <m/>
    <n v="10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35"/>
    <d v="2023-06-22T12:38:14"/>
    <n v="0"/>
    <m/>
    <m/>
    <n v="1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38"/>
    <d v="2023-06-22T12:38:14"/>
    <n v="0"/>
    <m/>
    <m/>
    <n v="8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14"/>
    <x v="6"/>
    <x v="10"/>
    <x v="52"/>
    <d v="2023-06-22T12:38:14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40"/>
    <d v="2023-06-22T12:40:06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08"/>
    <d v="2023-06-22T12:40:06"/>
    <n v="0"/>
    <m/>
    <m/>
    <n v="2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41"/>
    <d v="2023-06-22T12:40:06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3"/>
    <d v="2023-06-22T12:40:06"/>
    <n v="128"/>
    <m/>
    <n v="128"/>
    <m/>
    <n v="128"/>
    <n v="12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26"/>
    <d v="2023-06-22T12:40:06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34"/>
    <d v="2023-06-22T12:4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35"/>
    <d v="2023-06-22T12:40:06"/>
    <n v="25"/>
    <m/>
    <n v="25"/>
    <m/>
    <n v="2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17"/>
    <d v="2023-06-22T12:40:06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04"/>
    <d v="2023-06-22T12:40:06"/>
    <n v="3"/>
    <m/>
    <n v="3"/>
    <n v="3"/>
    <m/>
    <n v="3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40"/>
    <d v="2023-06-22T12:40:06"/>
    <n v="2"/>
    <m/>
    <n v="2"/>
    <n v="2"/>
    <m/>
    <n v="2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41"/>
    <d v="2023-06-22T12:40:06"/>
    <n v="5"/>
    <m/>
    <n v="5"/>
    <n v="5"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11"/>
    <d v="2023-06-22T12:40:06"/>
    <n v="5"/>
    <m/>
    <n v="5"/>
    <n v="5"/>
    <m/>
    <n v="5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06"/>
    <d v="2023-06-22T12:40:06"/>
    <n v="4"/>
    <m/>
    <n v="4"/>
    <n v="4"/>
    <m/>
    <n v="4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6"/>
    <d v="2023-06-22T12:40:06"/>
    <n v="209"/>
    <m/>
    <n v="209"/>
    <m/>
    <n v="209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9"/>
    <d v="2023-06-22T12:40:06"/>
    <n v="294"/>
    <m/>
    <n v="294"/>
    <m/>
    <n v="29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93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02"/>
    <d v="2023-05-15T16:35:29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71"/>
    <d v="2023-05-15T16:35:29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03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04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75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06"/>
    <d v="2023-05-15T16:35:2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3"/>
    <d v="2023-05-15T16:35:29"/>
    <n v="18"/>
    <m/>
    <n v="18"/>
    <m/>
    <n v="18"/>
    <n v="18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5"/>
    <d v="2023-05-15T16:35:29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16"/>
    <d v="2023-05-15T16:35:2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20"/>
    <d v="2023-05-15T16:35:29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273"/>
    <x v="2"/>
    <x v="155"/>
    <x v="44"/>
    <d v="2023-05-15T16:35:29"/>
    <n v="86"/>
    <m/>
    <n v="8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20"/>
    <d v="2023-06-22T12:40:55"/>
    <n v="206"/>
    <m/>
    <n v="206"/>
    <m/>
    <n v="20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21"/>
    <d v="2023-06-22T12:40:5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23"/>
    <d v="2023-06-22T12:40:5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43"/>
    <d v="2023-06-22T12:40:55"/>
    <n v="37"/>
    <m/>
    <n v="37"/>
    <m/>
    <n v="3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3"/>
    <d v="2023-06-22T12:40:55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16"/>
    <d v="2023-06-22T12:40:55"/>
    <n v="43"/>
    <n v="0"/>
    <n v="4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17"/>
    <d v="2023-06-22T12:40:55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5"/>
    <d v="2023-06-22T12:40:55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24"/>
    <d v="2023-06-22T12:40:55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6"/>
    <d v="2023-06-22T12:40:55"/>
    <n v="126"/>
    <n v="0"/>
    <n v="1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25"/>
    <d v="2023-06-22T12:40:55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7"/>
    <d v="2023-06-22T12:40:5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84"/>
    <d v="2023-06-22T12:40:5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85"/>
    <d v="2023-06-22T12:40:55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8"/>
    <d v="2023-06-22T12:40:55"/>
    <n v="37"/>
    <n v="0"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9"/>
    <d v="2023-06-22T12:40:55"/>
    <n v="85"/>
    <n v="0"/>
    <n v="8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47"/>
    <d v="2023-06-22T12:40:5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0"/>
    <d v="2023-06-22T12:40:55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44"/>
    <d v="2023-06-22T12:40:55"/>
    <n v="4"/>
    <m/>
    <n v="2"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29"/>
    <d v="2023-06-22T12:41:1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30"/>
    <d v="2023-06-22T12:41:13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31"/>
    <d v="2023-06-22T12:41:13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24"/>
    <d v="2023-06-22T12:41:13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32"/>
    <d v="2023-06-22T12:41:1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26"/>
    <d v="2023-06-22T12:41:1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34"/>
    <d v="2023-06-22T12:41:1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35"/>
    <d v="2023-06-22T12:41:13"/>
    <n v="0"/>
    <m/>
    <m/>
    <n v="9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90"/>
    <d v="2023-06-22T12:41:1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37"/>
    <d v="2023-06-22T12:41:1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38"/>
    <d v="2023-06-22T12:41:13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52"/>
    <d v="2023-06-22T12:41:13"/>
    <n v="0"/>
    <m/>
    <m/>
    <n v="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54"/>
    <d v="2023-06-22T12:41:13"/>
    <n v="0"/>
    <m/>
    <m/>
    <n v="12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131"/>
    <d v="2023-06-22T12:41:13"/>
    <n v="0"/>
    <m/>
    <m/>
    <n v="1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00"/>
    <x v="4"/>
    <x v="81"/>
    <x v="92"/>
    <d v="2023-06-22T12:41:13"/>
    <n v="0"/>
    <m/>
    <m/>
    <n v="9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126"/>
    <d v="2023-06-22T12:43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16"/>
    <d v="2023-06-22T12:43:44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18"/>
    <d v="2023-06-22T12:43:4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82"/>
    <d v="2023-06-22T12:43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20"/>
    <d v="2023-06-22T12:43:44"/>
    <n v="51"/>
    <m/>
    <n v="51"/>
    <m/>
    <n v="5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21"/>
    <d v="2023-06-22T12:43:4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83"/>
    <d v="2023-06-22T12:43:4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44"/>
    <d v="2023-06-22T12:43:44"/>
    <n v="0"/>
    <m/>
    <m/>
    <n v="7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3"/>
    <d v="2023-06-22T12:43:4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6"/>
    <d v="2023-06-22T12:43:44"/>
    <n v="30"/>
    <n v="0"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9"/>
    <d v="2023-06-22T12:43:44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47"/>
    <d v="2023-06-22T12:43:4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12"/>
    <d v="2023-06-22T12:43:44"/>
    <n v="5"/>
    <n v="3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3"/>
    <x v="13"/>
    <x v="97"/>
    <x v="129"/>
    <d v="2023-06-22T12:43:44"/>
    <n v="2"/>
    <m/>
    <m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31"/>
    <d v="2023-06-22T12:44:0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24"/>
    <d v="2023-06-22T12:44:00"/>
    <n v="0"/>
    <m/>
    <m/>
    <n v="1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35"/>
    <d v="2023-06-22T12:44:00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91"/>
    <d v="2023-06-22T12:44:0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38"/>
    <d v="2023-06-22T12:44:00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92"/>
    <d v="2023-06-22T12:44:00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56"/>
    <d v="2023-06-22T12:44:00"/>
    <n v="0"/>
    <m/>
    <m/>
    <n v="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58"/>
    <d v="2023-06-22T12:44:00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95"/>
    <d v="2023-06-22T12:44:00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60"/>
    <d v="2023-06-22T12:44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61"/>
    <d v="2023-06-22T12:44:0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62"/>
    <d v="2023-06-22T12:44:0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70"/>
    <d v="2023-06-22T12:44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223"/>
    <d v="2023-06-22T12:44:00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13"/>
    <d v="2023-06-22T12:44:00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78"/>
    <d v="2023-06-22T12:44:00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44"/>
    <d v="2023-06-22T12:44:00"/>
    <n v="41"/>
    <m/>
    <n v="4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3"/>
    <d v="2023-06-22T12:44:0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6"/>
    <d v="2023-06-22T12:44:00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14"/>
    <x v="13"/>
    <x v="159"/>
    <x v="12"/>
    <d v="2023-06-22T12:44:00"/>
    <n v="14"/>
    <n v="5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20"/>
    <d v="2023-06-22T12:51:35"/>
    <n v="54"/>
    <m/>
    <n v="54"/>
    <m/>
    <n v="5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43"/>
    <d v="2023-06-22T12:51:3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44"/>
    <d v="2023-06-22T12:51:35"/>
    <n v="38"/>
    <m/>
    <n v="38"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2"/>
    <d v="2023-06-22T12:51:3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6"/>
    <d v="2023-06-22T12:51:35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8"/>
    <d v="2023-06-22T12:51:35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8"/>
    <x v="7"/>
    <x v="99"/>
    <x v="9"/>
    <d v="2023-06-22T12:51:3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31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24"/>
    <d v="2023-06-22T12:52:00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26"/>
    <d v="2023-06-22T12:52:0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197"/>
    <d v="2023-06-22T12:52:00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38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92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55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56"/>
    <d v="2023-06-22T12:52:0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58"/>
    <d v="2023-06-22T12:52:00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95"/>
    <d v="2023-06-22T12:52:00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60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61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140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232"/>
    <d v="2023-06-22T12:52:00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13"/>
    <d v="2023-06-22T12:52:00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16"/>
    <d v="2023-06-22T12:52:00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20"/>
    <d v="2023-06-22T12:52:00"/>
    <n v="18"/>
    <m/>
    <n v="18"/>
    <m/>
    <n v="1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44"/>
    <d v="2023-06-22T12:52:00"/>
    <n v="7"/>
    <m/>
    <n v="7"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6"/>
    <d v="2023-06-22T12:52:00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9"/>
    <x v="7"/>
    <x v="100"/>
    <x v="9"/>
    <d v="2023-06-22T12:52:00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126"/>
    <d v="2023-06-22T12:52:26"/>
    <n v="40"/>
    <m/>
    <n v="40"/>
    <m/>
    <n v="4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127"/>
    <d v="2023-06-22T12:52:2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16"/>
    <d v="2023-06-22T12:52:26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17"/>
    <d v="2023-06-22T12:52:26"/>
    <n v="23"/>
    <m/>
    <n v="23"/>
    <m/>
    <n v="2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146"/>
    <d v="2023-06-22T12:52:2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19"/>
    <d v="2023-06-22T12:52:26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82"/>
    <d v="2023-06-22T12:52:2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20"/>
    <d v="2023-06-22T12:52:26"/>
    <n v="144"/>
    <m/>
    <n v="144"/>
    <m/>
    <n v="1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21"/>
    <d v="2023-06-22T12:52:26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83"/>
    <d v="2023-06-22T12:52:2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3"/>
    <d v="2023-06-22T12:52:26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6"/>
    <d v="2023-06-22T12:52:26"/>
    <n v="40"/>
    <n v="0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84"/>
    <d v="2023-06-22T12:52:2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85"/>
    <d v="2023-06-22T12:52:2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9"/>
    <d v="2023-06-22T12:52:26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10"/>
    <d v="2023-06-22T12:52:26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158"/>
    <d v="2023-06-22T12:52:26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0"/>
    <x v="1"/>
    <x v="115"/>
    <x v="147"/>
    <d v="2023-06-22T12:52:26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1"/>
    <x v="1"/>
    <x v="116"/>
    <x v="78"/>
    <d v="2023-06-22T12:52:45"/>
    <n v="32"/>
    <m/>
    <n v="32"/>
    <m/>
    <n v="3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1"/>
    <x v="1"/>
    <x v="116"/>
    <x v="16"/>
    <d v="2023-06-22T12:52:4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1"/>
    <x v="1"/>
    <x v="116"/>
    <x v="17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1"/>
    <x v="1"/>
    <x v="116"/>
    <x v="150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1"/>
    <x v="1"/>
    <x v="116"/>
    <x v="20"/>
    <d v="2023-06-22T12:52:45"/>
    <n v="38"/>
    <m/>
    <n v="38"/>
    <m/>
    <n v="3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1"/>
    <x v="1"/>
    <x v="116"/>
    <x v="21"/>
    <d v="2023-06-22T12:52:45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1"/>
    <x v="1"/>
    <x v="116"/>
    <x v="3"/>
    <d v="2023-06-22T12:52:4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1"/>
    <x v="1"/>
    <x v="116"/>
    <x v="6"/>
    <d v="2023-06-22T12:52:45"/>
    <n v="32"/>
    <n v="0"/>
    <n v="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1"/>
    <x v="1"/>
    <x v="116"/>
    <x v="9"/>
    <d v="2023-06-22T12:52:45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1"/>
    <x v="1"/>
    <x v="116"/>
    <x v="158"/>
    <d v="2023-06-22T12:52:45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13"/>
    <d v="2023-06-22T12:53:08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127"/>
    <d v="2023-06-22T12:53:0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16"/>
    <d v="2023-06-22T12:53:08"/>
    <n v="35"/>
    <m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149"/>
    <d v="2023-06-22T12:53:08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23"/>
    <d v="2023-06-22T12:53:0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43"/>
    <d v="2023-06-22T12:53:0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3"/>
    <d v="2023-06-22T12:53:08"/>
    <n v="83"/>
    <m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6"/>
    <d v="2023-06-22T12:53:08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84"/>
    <d v="2023-06-22T12:53:08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85"/>
    <d v="2023-06-22T12:53:08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8"/>
    <d v="2023-06-22T12:53:08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9"/>
    <d v="2023-06-22T12:53:08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2"/>
    <x v="9"/>
    <x v="117"/>
    <x v="12"/>
    <d v="2023-06-22T12:53:08"/>
    <n v="5"/>
    <n v="1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3"/>
    <x v="9"/>
    <x v="118"/>
    <x v="16"/>
    <d v="2023-06-22T12:53:24"/>
    <n v="47"/>
    <m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3"/>
    <x v="9"/>
    <x v="118"/>
    <x v="153"/>
    <d v="2023-06-22T12:53:24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3"/>
    <x v="9"/>
    <x v="118"/>
    <x v="150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3"/>
    <x v="9"/>
    <x v="118"/>
    <x v="149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3"/>
    <x v="9"/>
    <x v="118"/>
    <x v="21"/>
    <d v="2023-06-22T12:53:24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3"/>
    <x v="9"/>
    <x v="118"/>
    <x v="43"/>
    <d v="2023-06-22T12:53:24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3"/>
    <x v="9"/>
    <x v="118"/>
    <x v="3"/>
    <d v="2023-06-22T12:53:24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3"/>
    <x v="9"/>
    <x v="118"/>
    <x v="8"/>
    <d v="2023-06-22T12:53:24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3"/>
    <x v="9"/>
    <x v="118"/>
    <x v="9"/>
    <d v="2023-06-22T12:53:24"/>
    <n v="47"/>
    <n v="0"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3"/>
    <x v="9"/>
    <x v="118"/>
    <x v="12"/>
    <d v="2023-06-22T12:53:24"/>
    <n v="20"/>
    <n v="5"/>
    <n v="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4"/>
    <x v="9"/>
    <x v="119"/>
    <x v="13"/>
    <d v="2023-06-22T12:53:4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4"/>
    <x v="9"/>
    <x v="119"/>
    <x v="16"/>
    <d v="2023-06-22T12:53:42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4"/>
    <x v="9"/>
    <x v="119"/>
    <x v="23"/>
    <d v="2023-06-22T12:53:42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4"/>
    <x v="9"/>
    <x v="119"/>
    <x v="43"/>
    <d v="2023-06-22T12:53:42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4"/>
    <x v="9"/>
    <x v="119"/>
    <x v="3"/>
    <d v="2023-06-22T12:53:42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4"/>
    <x v="9"/>
    <x v="119"/>
    <x v="6"/>
    <d v="2023-06-22T12:53:42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4"/>
    <x v="9"/>
    <x v="119"/>
    <x v="8"/>
    <d v="2023-06-22T12:53:42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4"/>
    <x v="9"/>
    <x v="119"/>
    <x v="9"/>
    <d v="2023-06-22T12:53:42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29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30"/>
    <d v="2023-06-22T12:53:57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30"/>
    <d v="2023-06-22T12:53:57"/>
    <n v="30"/>
    <m/>
    <n v="3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31"/>
    <d v="2023-06-22T12:53:57"/>
    <n v="47"/>
    <m/>
    <n v="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24"/>
    <d v="2023-06-22T12:53:57"/>
    <n v="52"/>
    <m/>
    <n v="5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32"/>
    <d v="2023-06-22T12:53:57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266"/>
    <d v="2023-06-22T12:53:5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88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26"/>
    <d v="2023-06-22T12:53:57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34"/>
    <d v="2023-06-22T12:53:57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35"/>
    <d v="2023-06-22T12:53:57"/>
    <n v="72"/>
    <m/>
    <n v="7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36"/>
    <d v="2023-06-22T12:53:57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38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54"/>
    <d v="2023-06-22T12:53:57"/>
    <n v="36"/>
    <m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92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55"/>
    <d v="2023-06-22T12:53:57"/>
    <n v="34"/>
    <m/>
    <n v="3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56"/>
    <d v="2023-06-22T12:53:57"/>
    <n v="65"/>
    <m/>
    <n v="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58"/>
    <d v="2023-06-22T12:53:57"/>
    <n v="91"/>
    <m/>
    <n v="9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59"/>
    <d v="2023-06-22T12:53:57"/>
    <n v="16"/>
    <m/>
    <n v="1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95"/>
    <d v="2023-06-22T12:53:57"/>
    <n v="9"/>
    <m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27"/>
    <d v="2023-06-22T12:53:57"/>
    <n v="4"/>
    <m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28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60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54"/>
    <d v="2023-06-22T12:53:57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61"/>
    <d v="2023-06-22T12:53:57"/>
    <n v="55"/>
    <m/>
    <n v="5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62"/>
    <d v="2023-06-22T12:53:57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63"/>
    <d v="2023-06-22T12:53:57"/>
    <n v="12"/>
    <m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64"/>
    <d v="2023-06-22T12:53:57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65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02"/>
    <d v="2023-06-22T12:53:57"/>
    <n v="27"/>
    <m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71"/>
    <d v="2023-06-22T12:53:57"/>
    <n v="11"/>
    <m/>
    <n v="1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37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55"/>
    <x v="9"/>
    <x v="51"/>
    <x v="186"/>
    <d v="2023-06-22T12:53:57"/>
    <n v="1"/>
    <m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70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103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72"/>
    <d v="2023-06-22T12:58:3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106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13"/>
    <d v="2023-06-22T12:58:3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78"/>
    <d v="2023-06-22T12:58:3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16"/>
    <d v="2023-06-22T12:58:33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19"/>
    <d v="2023-06-22T12:58:33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82"/>
    <d v="2023-06-22T12:58:33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20"/>
    <d v="2023-06-22T12:58:33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43"/>
    <d v="2023-06-22T12:58:33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44"/>
    <d v="2023-06-22T12:58:33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0"/>
    <d v="2023-06-22T12:58:3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3"/>
    <d v="2023-06-22T12:58:33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6"/>
    <d v="2023-06-22T12:58:33"/>
    <n v="12"/>
    <n v="0"/>
    <n v="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8"/>
    <d v="2023-06-22T12:58:33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9"/>
    <d v="2023-06-22T12:58:33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10"/>
    <d v="2023-06-22T12:58:33"/>
    <n v="9"/>
    <n v="0"/>
    <n v="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9"/>
    <x v="10"/>
    <x v="26"/>
    <x v="12"/>
    <d v="2023-06-22T12:58:33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31"/>
    <d v="2023-06-22T12:58:52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24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34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35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50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38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92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55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56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58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95"/>
    <d v="2023-06-22T12:58:52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60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61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62"/>
    <d v="2023-06-22T12:58:52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16"/>
    <d v="2023-06-22T12:58:52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20"/>
    <d v="2023-06-22T12:58:52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44"/>
    <d v="2023-06-22T12:58:52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3"/>
    <d v="2023-06-22T12:58:52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0"/>
    <x v="10"/>
    <x v="27"/>
    <x v="9"/>
    <d v="2023-06-22T12:58:52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29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130"/>
    <d v="2023-06-22T12:59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31"/>
    <d v="2023-06-22T12:59:1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24"/>
    <d v="2023-06-22T12:59:1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26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34"/>
    <d v="2023-06-22T12:59:11"/>
    <n v="0"/>
    <m/>
    <m/>
    <n v="1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35"/>
    <d v="2023-06-22T12:59:1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50"/>
    <d v="2023-06-22T12:59:11"/>
    <n v="0"/>
    <m/>
    <m/>
    <n v="3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38"/>
    <d v="2023-06-22T12:59:1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54"/>
    <d v="2023-06-22T12:59:1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92"/>
    <d v="2023-06-22T12:59:11"/>
    <n v="0"/>
    <m/>
    <m/>
    <n v="3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55"/>
    <d v="2023-06-22T12:59:11"/>
    <n v="0"/>
    <m/>
    <m/>
    <n v="2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56"/>
    <d v="2023-06-22T12:59:11"/>
    <n v="0"/>
    <m/>
    <m/>
    <n v="5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58"/>
    <d v="2023-06-22T12:59:11"/>
    <n v="0"/>
    <m/>
    <m/>
    <n v="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59"/>
    <d v="2023-06-22T12:59:11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95"/>
    <d v="2023-06-22T12:59:11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60"/>
    <d v="2023-06-22T12:59:11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61"/>
    <d v="2023-06-22T12:59:11"/>
    <n v="0"/>
    <m/>
    <m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62"/>
    <d v="2023-06-22T12:59:11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63"/>
    <d v="2023-06-22T12:59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102"/>
    <d v="2023-06-22T12:59:1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70"/>
    <d v="2023-06-22T12:59:11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72"/>
    <d v="2023-06-22T12:59:11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73"/>
    <d v="2023-06-22T12:59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138"/>
    <d v="2023-06-22T12:59:11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13"/>
    <d v="2023-06-22T12:59:1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126"/>
    <d v="2023-06-22T12:59:11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16"/>
    <d v="2023-06-22T12:59:11"/>
    <n v="35"/>
    <m/>
    <n v="35"/>
    <m/>
    <n v="3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19"/>
    <d v="2023-06-22T12:59:11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149"/>
    <d v="2023-06-22T12:59:11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20"/>
    <d v="2023-06-22T12:59:11"/>
    <n v="72"/>
    <m/>
    <n v="72"/>
    <m/>
    <n v="7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43"/>
    <d v="2023-06-22T12:59:11"/>
    <n v="27"/>
    <m/>
    <n v="27"/>
    <m/>
    <n v="2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44"/>
    <d v="2023-06-22T12:59:11"/>
    <n v="0"/>
    <m/>
    <m/>
    <n v="6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0"/>
    <d v="2023-06-22T12:59:11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3"/>
    <d v="2023-06-22T12:59:11"/>
    <n v="9"/>
    <m/>
    <n v="9"/>
    <m/>
    <n v="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6"/>
    <d v="2023-06-22T12:59:11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8"/>
    <d v="2023-06-22T12:59:11"/>
    <n v="27"/>
    <n v="0"/>
    <n v="2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9"/>
    <d v="2023-06-22T12:59:11"/>
    <n v="35"/>
    <n v="0"/>
    <n v="3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10"/>
    <d v="2023-06-22T12:59:1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1"/>
    <x v="10"/>
    <x v="28"/>
    <x v="12"/>
    <d v="2023-06-22T12:59:11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29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31"/>
    <d v="2023-06-22T12:59:28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24"/>
    <d v="2023-06-22T12:59:28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34"/>
    <d v="2023-06-22T12:59:28"/>
    <n v="0"/>
    <m/>
    <m/>
    <n v="2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35"/>
    <d v="2023-06-22T12:59:28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50"/>
    <d v="2023-06-22T12:59:28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38"/>
    <d v="2023-06-22T12:59:28"/>
    <n v="0"/>
    <m/>
    <m/>
    <n v="3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92"/>
    <d v="2023-06-22T12:59:28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55"/>
    <d v="2023-06-22T12:59:28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56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58"/>
    <d v="2023-06-22T12:59:28"/>
    <n v="0"/>
    <m/>
    <m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59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95"/>
    <d v="2023-06-22T12:59:28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60"/>
    <d v="2023-06-22T12:59:28"/>
    <n v="0"/>
    <m/>
    <m/>
    <n v="3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61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62"/>
    <d v="2023-06-22T12:59:28"/>
    <n v="0"/>
    <m/>
    <m/>
    <n v="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63"/>
    <d v="2023-06-22T12:59:28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64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102"/>
    <d v="2023-06-22T12:59:28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70"/>
    <d v="2023-06-22T12:59:2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72"/>
    <d v="2023-06-22T12:59:28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73"/>
    <d v="2023-06-22T12:59:28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13"/>
    <d v="2023-06-22T12:59:28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78"/>
    <d v="2023-06-22T12:59:28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16"/>
    <d v="2023-06-22T12:59:28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19"/>
    <d v="2023-06-22T12:59:28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20"/>
    <d v="2023-06-22T12:59:28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43"/>
    <d v="2023-06-22T12:59:28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44"/>
    <d v="2023-06-22T12:59:28"/>
    <n v="0"/>
    <m/>
    <m/>
    <n v="4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0"/>
    <d v="2023-06-22T12:59:28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3"/>
    <d v="2023-06-22T12:59:28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6"/>
    <d v="2023-06-22T12:59:28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8"/>
    <d v="2023-06-22T12:59:28"/>
    <n v="13"/>
    <n v="0"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9"/>
    <d v="2023-06-22T12:59:28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10"/>
    <d v="2023-06-22T12:59:28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2"/>
    <x v="10"/>
    <x v="29"/>
    <x v="12"/>
    <d v="2023-06-22T12:59:28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130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31"/>
    <d v="2023-06-22T12:59:48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24"/>
    <d v="2023-06-22T12:59:48"/>
    <n v="0"/>
    <m/>
    <m/>
    <n v="4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34"/>
    <d v="2023-06-22T12:59:48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73"/>
    <x v="10"/>
    <x v="30"/>
    <x v="35"/>
    <d v="2023-06-22T12:59:48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55"/>
    <d v="2023-06-22T13:03:25"/>
    <n v="0"/>
    <m/>
    <m/>
    <n v="2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56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58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95"/>
    <d v="2023-06-22T13:03:25"/>
    <n v="0"/>
    <m/>
    <m/>
    <n v="2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60"/>
    <d v="2023-06-22T13:03:2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61"/>
    <d v="2023-06-22T13:03:2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102"/>
    <d v="2023-06-22T13:03:2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140"/>
    <d v="2023-06-22T13:03:2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232"/>
    <d v="2023-06-22T13:03:2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141"/>
    <d v="2023-06-22T13:03:25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142"/>
    <d v="2023-06-22T13:03:2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13"/>
    <d v="2023-06-22T13:03:25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78"/>
    <d v="2023-06-22T13:03:25"/>
    <n v="26"/>
    <m/>
    <n v="26"/>
    <m/>
    <n v="2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16"/>
    <d v="2023-06-22T13:03:25"/>
    <n v="24"/>
    <m/>
    <n v="24"/>
    <m/>
    <n v="2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19"/>
    <d v="2023-06-22T13:03:2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20"/>
    <d v="2023-06-22T13:03:25"/>
    <n v="61"/>
    <m/>
    <n v="61"/>
    <m/>
    <n v="6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21"/>
    <d v="2023-06-22T13:03:2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43"/>
    <d v="2023-06-22T13:03:25"/>
    <n v="17"/>
    <m/>
    <n v="17"/>
    <m/>
    <n v="1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44"/>
    <d v="2023-06-22T13:03:25"/>
    <n v="28"/>
    <m/>
    <n v="28"/>
    <n v="2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3"/>
    <d v="2023-06-22T13:03:25"/>
    <n v="36"/>
    <m/>
    <n v="36"/>
    <m/>
    <n v="3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6"/>
    <d v="2023-06-22T13:03:25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8"/>
    <d v="2023-06-22T13:03:25"/>
    <n v="17"/>
    <n v="0"/>
    <n v="1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9"/>
    <d v="2023-06-22T13:03:25"/>
    <n v="24"/>
    <n v="0"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5"/>
    <x v="7"/>
    <x v="101"/>
    <x v="10"/>
    <d v="2023-06-22T13:03:25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130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31"/>
    <d v="2023-06-22T13:03:4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24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26"/>
    <d v="2023-06-22T13:03:43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197"/>
    <d v="2023-06-22T13:03:43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38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92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55"/>
    <d v="2023-06-22T13:03:43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56"/>
    <d v="2023-06-22T13:03:43"/>
    <n v="0"/>
    <m/>
    <m/>
    <n v="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58"/>
    <d v="2023-06-22T13:03:43"/>
    <n v="0"/>
    <m/>
    <m/>
    <n v="1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59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95"/>
    <d v="2023-06-22T13:03:43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60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61"/>
    <d v="2023-06-22T13:03:43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63"/>
    <d v="2023-06-22T13:03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102"/>
    <d v="2023-06-22T13:03:43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71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73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140"/>
    <d v="2023-06-22T13:03:4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232"/>
    <d v="2023-06-22T13:03:43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141"/>
    <d v="2023-06-22T13:03:43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142"/>
    <d v="2023-06-22T13:03:43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13"/>
    <d v="2023-06-22T13:03:43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126"/>
    <d v="2023-06-22T13:03:43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78"/>
    <d v="2023-06-22T13:03:43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79"/>
    <d v="2023-06-22T13:03:43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16"/>
    <d v="2023-06-22T13:03:43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82"/>
    <d v="2023-06-22T12:35:4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20"/>
    <d v="2023-06-22T12:35:49"/>
    <n v="171"/>
    <m/>
    <n v="171"/>
    <m/>
    <n v="17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21"/>
    <d v="2023-06-22T12:35:49"/>
    <n v="80"/>
    <m/>
    <n v="80"/>
    <m/>
    <n v="8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83"/>
    <d v="2023-06-22T12:35:4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23"/>
    <d v="2023-06-22T12:35:4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43"/>
    <d v="2023-06-22T12:35:49"/>
    <n v="22"/>
    <m/>
    <n v="22"/>
    <m/>
    <n v="2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44"/>
    <d v="2023-06-22T12:35:49"/>
    <n v="398"/>
    <m/>
    <n v="3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0"/>
    <d v="2023-06-22T12:35:49"/>
    <n v="5"/>
    <m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3"/>
    <d v="2023-06-22T12:35:49"/>
    <n v="30"/>
    <m/>
    <n v="30"/>
    <m/>
    <n v="3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111"/>
    <d v="2023-06-22T12:35:4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5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6"/>
    <d v="2023-06-22T12:35:49"/>
    <n v="23"/>
    <n v="0"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84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85"/>
    <d v="2023-06-22T12:35:49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8"/>
    <d v="2023-06-22T12:35:49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9"/>
    <d v="2023-06-22T12:35:49"/>
    <n v="165"/>
    <n v="0"/>
    <n v="16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12"/>
    <d v="2023-06-22T12:35:49"/>
    <n v="4"/>
    <n v="2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54"/>
    <d v="2023-06-22T12:36:06"/>
    <n v="115"/>
    <m/>
    <n v="11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92"/>
    <d v="2023-06-22T12:36:06"/>
    <n v="871"/>
    <m/>
    <n v="87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93"/>
    <d v="2023-06-22T12:36:06"/>
    <n v="3"/>
    <m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55"/>
    <d v="2023-06-22T12:36:06"/>
    <n v="684"/>
    <m/>
    <n v="68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56"/>
    <d v="2023-06-22T12:36:06"/>
    <n v="1128"/>
    <m/>
    <n v="11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94"/>
    <d v="2023-06-22T12:36:06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58"/>
    <d v="2023-06-22T12:36:06"/>
    <n v="1312"/>
    <m/>
    <n v="131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37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38"/>
    <d v="2023-06-22T12:40:55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76"/>
    <d v="2023-06-22T12:40:55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39"/>
    <d v="2023-06-22T12:40:55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40"/>
    <d v="2023-06-22T12:40:55"/>
    <n v="37"/>
    <m/>
    <n v="37"/>
    <n v="3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42"/>
    <d v="2023-06-22T12:40:55"/>
    <n v="6"/>
    <m/>
    <n v="6"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10"/>
    <d v="2023-06-22T12:40:55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3"/>
    <d v="2023-06-22T12:40:55"/>
    <n v="44"/>
    <m/>
    <n v="44"/>
    <m/>
    <n v="4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78"/>
    <d v="2023-06-22T12:40:55"/>
    <n v="82"/>
    <m/>
    <n v="82"/>
    <m/>
    <n v="8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79"/>
    <d v="2023-06-22T12:40:55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4"/>
    <d v="2023-06-22T12:40:55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5"/>
    <d v="2023-06-22T12:40:55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27"/>
    <d v="2023-06-22T12:40:55"/>
    <n v="1"/>
    <m/>
    <n v="1"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6"/>
    <d v="2023-06-22T12:40:55"/>
    <n v="85"/>
    <m/>
    <n v="85"/>
    <m/>
    <n v="8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8"/>
    <d v="2023-06-22T12:40:55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6"/>
    <x v="7"/>
    <x v="12"/>
    <x v="19"/>
    <d v="2023-06-22T12:40:55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6"/>
    <x v="3"/>
    <x v="6"/>
    <x v="86"/>
    <d v="2023-06-22T12:35:49"/>
    <n v="84"/>
    <n v="20"/>
    <n v="59"/>
    <n v="5"/>
    <n v="84"/>
    <n v="4"/>
    <n v="80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29"/>
    <d v="2023-06-22T12:36:06"/>
    <n v="33"/>
    <m/>
    <n v="3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31"/>
    <d v="2023-06-22T12:36:06"/>
    <n v="529"/>
    <m/>
    <n v="5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24"/>
    <d v="2023-06-22T12:36:06"/>
    <n v="1085"/>
    <m/>
    <n v="108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32"/>
    <d v="2023-06-22T12:36:06"/>
    <n v="131"/>
    <m/>
    <n v="13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87"/>
    <d v="2023-06-22T12:36:06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26"/>
    <d v="2023-06-22T12:36:06"/>
    <n v="1290"/>
    <m/>
    <n v="12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34"/>
    <d v="2023-06-22T12:36:06"/>
    <n v="645"/>
    <m/>
    <n v="64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88"/>
    <d v="2023-06-22T12:36:06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89"/>
    <d v="2023-06-22T12:36:06"/>
    <n v="100"/>
    <m/>
    <n v="10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35"/>
    <d v="2023-06-22T12:36:06"/>
    <n v="1094"/>
    <m/>
    <n v="109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90"/>
    <d v="2023-06-22T12:36:06"/>
    <n v="50"/>
    <m/>
    <n v="5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36"/>
    <d v="2023-06-22T12:36:06"/>
    <n v="83"/>
    <m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91"/>
    <d v="2023-06-22T12:36:06"/>
    <n v="921"/>
    <m/>
    <n v="9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38"/>
    <d v="2023-06-22T12:36:06"/>
    <n v="690"/>
    <m/>
    <n v="6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0"/>
    <x v="0"/>
    <x v="62"/>
    <x v="15"/>
    <d v="2023-05-15T16:23:16"/>
    <n v="2"/>
    <m/>
    <n v="2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0"/>
    <x v="0"/>
    <x v="62"/>
    <x v="16"/>
    <d v="2023-05-15T16:23:16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0"/>
    <x v="0"/>
    <x v="62"/>
    <x v="20"/>
    <d v="2023-05-15T16:23:16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0"/>
    <x v="0"/>
    <x v="62"/>
    <x v="145"/>
    <d v="2023-05-15T16:23:1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0"/>
    <x v="0"/>
    <x v="62"/>
    <x v="4"/>
    <d v="2023-05-15T16:23:16"/>
    <n v="5"/>
    <n v="0"/>
    <n v="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0"/>
    <x v="0"/>
    <x v="62"/>
    <x v="7"/>
    <d v="2023-05-15T16:23:16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0"/>
    <x v="0"/>
    <x v="62"/>
    <x v="9"/>
    <d v="2023-05-15T16:23:16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31"/>
    <d v="2023-05-15T16:23:35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24"/>
    <d v="2023-05-15T16:23:35"/>
    <n v="0"/>
    <m/>
    <m/>
    <n v="1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511"/>
    <x v="11"/>
    <x v="46"/>
    <x v="32"/>
    <d v="2023-05-15T16:23:35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7"/>
    <x v="1"/>
    <x v="150"/>
    <x v="9"/>
    <d v="2023-05-15T16:16:43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7"/>
    <x v="1"/>
    <x v="150"/>
    <x v="158"/>
    <d v="2023-05-15T16:16:43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8"/>
    <x v="1"/>
    <x v="126"/>
    <x v="16"/>
    <d v="2023-05-15T16:17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8"/>
    <x v="1"/>
    <x v="126"/>
    <x v="17"/>
    <d v="2023-05-15T16:17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8"/>
    <x v="1"/>
    <x v="126"/>
    <x v="82"/>
    <d v="2023-05-15T16:17:04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8"/>
    <x v="1"/>
    <x v="126"/>
    <x v="20"/>
    <d v="2023-05-15T16:17:04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8"/>
    <x v="1"/>
    <x v="126"/>
    <x v="21"/>
    <d v="2023-05-15T16:17:04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8"/>
    <x v="1"/>
    <x v="126"/>
    <x v="3"/>
    <d v="2023-05-15T16:17:04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8"/>
    <x v="1"/>
    <x v="126"/>
    <x v="9"/>
    <d v="2023-05-15T16:17:04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98"/>
    <x v="1"/>
    <x v="126"/>
    <x v="158"/>
    <d v="2023-05-15T16:17:04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56"/>
    <d v="2023-05-15T16:07:04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57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58"/>
    <d v="2023-05-15T16:07:04"/>
    <n v="0"/>
    <m/>
    <m/>
    <n v="5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59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95"/>
    <d v="2023-05-15T16:07:04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105467"/>
    <x v="10"/>
    <x v="24"/>
    <x v="28"/>
    <d v="2023-05-15T16:07:04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6"/>
    <x v="7"/>
    <x v="103"/>
    <x v="9"/>
    <d v="2023-06-22T13:03:43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30"/>
    <d v="2023-06-22T13:04:01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31"/>
    <d v="2023-06-22T13:04:01"/>
    <n v="0"/>
    <m/>
    <m/>
    <n v="3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24"/>
    <d v="2023-06-22T13:04:01"/>
    <n v="0"/>
    <m/>
    <m/>
    <n v="4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26"/>
    <d v="2023-06-22T13:04:01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197"/>
    <d v="2023-06-22T13:04:01"/>
    <n v="0"/>
    <m/>
    <m/>
    <n v="4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38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87"/>
    <x v="7"/>
    <x v="104"/>
    <x v="92"/>
    <d v="2023-06-22T13:04:01"/>
    <n v="0"/>
    <m/>
    <m/>
    <n v="4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5"/>
    <x v="8"/>
    <x v="141"/>
    <x v="43"/>
    <d v="2023-06-22T12:57:18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5"/>
    <x v="8"/>
    <x v="141"/>
    <x v="3"/>
    <d v="2023-06-22T12:57:18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5"/>
    <x v="8"/>
    <x v="141"/>
    <x v="6"/>
    <d v="2023-06-22T12:57:18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5"/>
    <x v="8"/>
    <x v="141"/>
    <x v="8"/>
    <d v="2023-06-22T12:57:18"/>
    <n v="14"/>
    <n v="0"/>
    <n v="1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5"/>
    <x v="8"/>
    <x v="141"/>
    <x v="10"/>
    <d v="2023-06-22T12:57:18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5"/>
    <x v="8"/>
    <x v="141"/>
    <x v="11"/>
    <d v="2023-06-22T12:57:18"/>
    <n v="2"/>
    <m/>
    <n v="1"/>
    <m/>
    <m/>
    <m/>
    <n v="1"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5"/>
    <x v="8"/>
    <x v="141"/>
    <x v="12"/>
    <d v="2023-06-22T12:57:18"/>
    <n v="6"/>
    <m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6"/>
    <x v="8"/>
    <x v="142"/>
    <x v="13"/>
    <d v="2023-06-22T12:57:36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6"/>
    <x v="8"/>
    <x v="142"/>
    <x v="16"/>
    <d v="2023-06-22T12:57:36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6"/>
    <x v="8"/>
    <x v="142"/>
    <x v="20"/>
    <d v="2023-06-22T12:57:36"/>
    <n v="13"/>
    <m/>
    <n v="13"/>
    <m/>
    <n v="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6"/>
    <x v="8"/>
    <x v="142"/>
    <x v="21"/>
    <d v="2023-06-22T12:57:3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66"/>
    <x v="8"/>
    <x v="142"/>
    <x v="6"/>
    <d v="2023-06-22T12:57:36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92"/>
    <d v="2023-06-22T12:34:59"/>
    <n v="0"/>
    <m/>
    <m/>
    <n v="44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191"/>
    <d v="2023-06-22T12:34:59"/>
    <n v="0"/>
    <m/>
    <m/>
    <n v="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55"/>
    <d v="2023-06-22T12:34:59"/>
    <n v="0"/>
    <m/>
    <m/>
    <n v="3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56"/>
    <d v="2023-06-22T12:34:59"/>
    <n v="0"/>
    <m/>
    <m/>
    <n v="64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237"/>
    <d v="2023-06-22T12:34:5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94"/>
    <d v="2023-06-22T12:34:59"/>
    <n v="0"/>
    <m/>
    <m/>
    <n v="4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58"/>
    <d v="2023-06-22T12:34:59"/>
    <n v="0"/>
    <m/>
    <m/>
    <n v="64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3"/>
    <x v="2"/>
    <x v="145"/>
    <x v="59"/>
    <d v="2023-06-22T12:34:59"/>
    <n v="0"/>
    <m/>
    <m/>
    <n v="5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0"/>
    <s v="5"/>
    <n v="2023"/>
    <s v="200366"/>
    <x v="7"/>
    <x v="111"/>
    <x v="3"/>
    <d v="2023-05-15T16:35:53"/>
    <n v="5"/>
    <m/>
    <n v="5"/>
    <m/>
    <n v="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0"/>
    <d v="2023-04-18T15:27:11"/>
    <n v="2"/>
    <m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1"/>
    <d v="2023-04-18T15:27:11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2"/>
    <d v="2023-04-18T15:27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3"/>
    <d v="2023-04-18T15:27:11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6"/>
    <d v="2023-04-18T15:27:11"/>
    <n v="42"/>
    <n v="0"/>
    <n v="4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9"/>
    <d v="2023-04-18T15:27:11"/>
    <n v="36"/>
    <n v="0"/>
    <n v="3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5"/>
    <x v="5"/>
    <x v="19"/>
    <x v="12"/>
    <d v="2023-04-18T15:27:11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6"/>
    <x v="5"/>
    <x v="20"/>
    <x v="78"/>
    <d v="2023-04-18T15:27:29"/>
    <n v="29"/>
    <m/>
    <n v="29"/>
    <m/>
    <n v="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6"/>
    <x v="5"/>
    <x v="20"/>
    <x v="19"/>
    <d v="2023-04-18T15:27:29"/>
    <n v="3"/>
    <m/>
    <n v="3"/>
    <m/>
    <n v="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6"/>
    <x v="5"/>
    <x v="20"/>
    <x v="20"/>
    <d v="2023-04-18T15:27:29"/>
    <n v="12"/>
    <m/>
    <n v="12"/>
    <m/>
    <n v="1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6"/>
    <x v="5"/>
    <x v="20"/>
    <x v="44"/>
    <d v="2023-04-18T15:27:29"/>
    <n v="25"/>
    <m/>
    <n v="25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6"/>
    <x v="5"/>
    <x v="20"/>
    <x v="3"/>
    <d v="2023-04-18T15:27:29"/>
    <n v="15"/>
    <m/>
    <n v="15"/>
    <m/>
    <n v="1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6"/>
    <x v="5"/>
    <x v="20"/>
    <x v="6"/>
    <d v="2023-04-18T15:27:29"/>
    <n v="29"/>
    <n v="0"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36"/>
    <x v="5"/>
    <x v="20"/>
    <x v="10"/>
    <d v="2023-04-18T15:27:29"/>
    <n v="3"/>
    <n v="0"/>
    <n v="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59"/>
    <d v="2023-06-22T12:35:14"/>
    <n v="0"/>
    <m/>
    <m/>
    <n v="1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95"/>
    <d v="2023-06-22T12:35:14"/>
    <n v="0"/>
    <m/>
    <m/>
    <n v="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28"/>
    <d v="2023-06-22T12:35:14"/>
    <n v="0"/>
    <m/>
    <m/>
    <n v="1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60"/>
    <d v="2023-06-22T12:35:14"/>
    <n v="0"/>
    <m/>
    <m/>
    <n v="2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97"/>
    <d v="2023-06-22T12:35:14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4"/>
    <x v="2"/>
    <x v="146"/>
    <x v="98"/>
    <d v="2023-06-22T12:35:14"/>
    <n v="0"/>
    <m/>
    <m/>
    <n v="73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36"/>
    <d v="2023-06-22T13:18:49"/>
    <n v="0"/>
    <m/>
    <m/>
    <n v="10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55"/>
    <d v="2023-06-22T13:18:49"/>
    <n v="0"/>
    <m/>
    <m/>
    <n v="25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56"/>
    <d v="2023-06-22T13:18:49"/>
    <n v="0"/>
    <m/>
    <m/>
    <n v="4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237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94"/>
    <d v="2023-06-22T13:18:4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57"/>
    <d v="2023-06-22T13:18:4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192"/>
    <d v="2023-06-22T13:18:49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58"/>
    <d v="2023-06-22T13:18:49"/>
    <n v="0"/>
    <m/>
    <m/>
    <n v="46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59"/>
    <d v="2023-06-22T13:18:49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200494"/>
    <x v="2"/>
    <x v="129"/>
    <x v="95"/>
    <d v="2023-06-22T13:18:49"/>
    <n v="0"/>
    <m/>
    <m/>
    <n v="24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9"/>
    <d v="2023-06-22T12:34:27"/>
    <n v="264"/>
    <n v="0"/>
    <n v="26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0"/>
    <d v="2023-06-22T12:34:27"/>
    <n v="101"/>
    <n v="0"/>
    <n v="10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2"/>
    <d v="2023-06-22T12:34:27"/>
    <n v="41"/>
    <n v="1"/>
    <n v="4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29"/>
    <d v="2023-06-22T12:34:42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130"/>
    <d v="2023-06-22T12:34:42"/>
    <n v="232"/>
    <m/>
    <n v="23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31"/>
    <d v="2023-06-22T12:34:42"/>
    <n v="228"/>
    <m/>
    <n v="2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32"/>
    <d v="2023-06-22T12:34:42"/>
    <n v="13"/>
    <m/>
    <n v="1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34"/>
    <d v="2023-06-22T12:34:42"/>
    <n v="290"/>
    <m/>
    <n v="29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35"/>
    <d v="2023-06-22T12:34:42"/>
    <n v="499"/>
    <m/>
    <n v="49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2"/>
    <x v="4"/>
    <x v="77"/>
    <x v="38"/>
    <d v="2023-06-22T12:34:42"/>
    <n v="83"/>
    <m/>
    <n v="8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206"/>
    <d v="2023-06-22T12:49:11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16"/>
    <d v="2023-06-22T12:49:11"/>
    <n v="28"/>
    <m/>
    <n v="28"/>
    <m/>
    <n v="2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153"/>
    <d v="2023-06-22T12:49:11"/>
    <n v="7"/>
    <m/>
    <n v="7"/>
    <m/>
    <n v="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20"/>
    <d v="2023-06-22T12:49:11"/>
    <n v="67"/>
    <m/>
    <n v="67"/>
    <m/>
    <n v="67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21"/>
    <d v="2023-06-22T12:49:11"/>
    <n v="14"/>
    <m/>
    <n v="14"/>
    <m/>
    <n v="1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83"/>
    <d v="2023-06-22T12:49:11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44"/>
    <d v="2023-06-22T12:49:11"/>
    <n v="19"/>
    <m/>
    <n v="1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202"/>
    <d v="2023-06-22T12:49:1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5"/>
    <d v="2023-06-22T12:49:11"/>
    <n v="6"/>
    <n v="0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6"/>
    <d v="2023-06-22T12:49:11"/>
    <n v="22"/>
    <n v="0"/>
    <n v="2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125"/>
    <d v="2023-06-22T12:49:11"/>
    <n v="2"/>
    <n v="0"/>
    <n v="2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84"/>
    <d v="2023-06-22T12:49:11"/>
    <n v="10"/>
    <n v="0"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85"/>
    <d v="2023-06-22T12:49:11"/>
    <n v="10"/>
    <m/>
    <n v="10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0"/>
    <x v="12"/>
    <x v="74"/>
    <x v="9"/>
    <d v="2023-06-22T12:49:11"/>
    <n v="28"/>
    <n v="0"/>
    <n v="2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31"/>
    <d v="2023-06-22T12:49:30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34"/>
    <d v="2023-06-22T12:49:30"/>
    <n v="0"/>
    <m/>
    <m/>
    <n v="3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441"/>
    <x v="8"/>
    <x v="21"/>
    <x v="92"/>
    <d v="2023-06-22T12:49:30"/>
    <n v="0"/>
    <m/>
    <m/>
    <n v="3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63"/>
    <d v="2023-04-18T13:12:07"/>
    <n v="0"/>
    <m/>
    <m/>
    <n v="1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64"/>
    <d v="2023-04-18T13:12:0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65"/>
    <d v="2023-04-18T13:12:07"/>
    <n v="0"/>
    <m/>
    <m/>
    <n v="7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42"/>
    <d v="2023-04-18T13:12:0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5"/>
    <s v="5"/>
    <n v="2023"/>
    <s v="105480"/>
    <x v="11"/>
    <x v="37"/>
    <x v="102"/>
    <d v="2023-04-18T13:12:07"/>
    <n v="0"/>
    <m/>
    <m/>
    <n v="18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60"/>
    <d v="2023-04-18T15:38:39"/>
    <n v="0"/>
    <m/>
    <m/>
    <n v="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61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62"/>
    <d v="2023-04-18T15:38:39"/>
    <n v="0"/>
    <m/>
    <m/>
    <n v="6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64"/>
    <d v="2023-04-18T15:38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70"/>
    <d v="2023-04-18T15:38:39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78"/>
    <d v="2023-04-18T15:38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16"/>
    <d v="2023-04-18T15:38:39"/>
    <n v="8"/>
    <m/>
    <n v="8"/>
    <m/>
    <n v="8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20"/>
    <d v="2023-04-18T15:38:39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21"/>
    <d v="2023-04-18T15:38:39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43"/>
    <d v="2023-04-18T15:38:39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44"/>
    <d v="2023-04-18T15:38:39"/>
    <n v="0"/>
    <m/>
    <m/>
    <n v="9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6"/>
    <d v="2023-04-18T15:38:39"/>
    <n v="1"/>
    <n v="0"/>
    <n v="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8"/>
    <d v="2023-04-18T15:38:39"/>
    <n v="4"/>
    <n v="0"/>
    <n v="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0"/>
    <x v="10"/>
    <x v="27"/>
    <x v="9"/>
    <d v="2023-04-18T15:38:39"/>
    <n v="8"/>
    <n v="0"/>
    <n v="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71"/>
    <x v="10"/>
    <x v="28"/>
    <x v="29"/>
    <d v="2023-04-18T15:39:02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60"/>
    <d v="2023-04-19T17:06:46"/>
    <n v="0"/>
    <m/>
    <m/>
    <n v="185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3"/>
    <s v="5"/>
    <n v="2023"/>
    <s v="105323"/>
    <x v="2"/>
    <x v="113"/>
    <x v="97"/>
    <d v="2023-04-19T17:06:46"/>
    <n v="0"/>
    <m/>
    <m/>
    <n v="12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59"/>
    <d v="2023-06-22T12:36:06"/>
    <n v="129"/>
    <m/>
    <n v="1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95"/>
    <d v="2023-06-22T12:36:06"/>
    <n v="198"/>
    <m/>
    <n v="198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96"/>
    <d v="2023-06-22T12:36:06"/>
    <n v="23"/>
    <m/>
    <n v="23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28"/>
    <d v="2023-06-22T12:36:06"/>
    <n v="54"/>
    <m/>
    <n v="5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60"/>
    <d v="2023-06-22T12:36:06"/>
    <n v="329"/>
    <m/>
    <n v="3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98"/>
    <d v="2023-06-22T12:36:06"/>
    <n v="29"/>
    <m/>
    <n v="2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61"/>
    <d v="2023-06-22T12:36:06"/>
    <n v="747"/>
    <m/>
    <n v="74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62"/>
    <d v="2023-06-22T12:36:06"/>
    <n v="361"/>
    <m/>
    <n v="36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99"/>
    <d v="2023-06-22T12:36:06"/>
    <n v="37"/>
    <m/>
    <n v="37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7"/>
    <x v="5"/>
    <x v="8"/>
    <x v="100"/>
    <d v="2023-06-22T12:36:06"/>
    <n v="24"/>
    <m/>
    <n v="2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155"/>
    <d v="2023-04-18T15:49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71"/>
    <d v="2023-04-18T15:49:16"/>
    <n v="0"/>
    <m/>
    <m/>
    <n v="2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72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218"/>
    <d v="2023-04-18T15:49:16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13"/>
    <d v="2023-04-18T15:49:16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78"/>
    <d v="2023-04-18T15:49:16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15"/>
    <d v="2023-04-18T15:49:1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16"/>
    <d v="2023-04-18T15:49:16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153"/>
    <d v="2023-04-18T15:49:16"/>
    <n v="4"/>
    <m/>
    <n v="4"/>
    <m/>
    <n v="4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150"/>
    <d v="2023-04-18T15:49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149"/>
    <d v="2023-04-18T15:49:16"/>
    <n v="2"/>
    <m/>
    <n v="2"/>
    <m/>
    <n v="2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82"/>
    <d v="2023-04-18T15:49:16"/>
    <n v="6"/>
    <m/>
    <n v="6"/>
    <m/>
    <n v="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20"/>
    <d v="2023-04-18T15:49:16"/>
    <n v="20"/>
    <m/>
    <n v="20"/>
    <m/>
    <n v="2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4"/>
    <s v="5"/>
    <n v="2023"/>
    <s v="105499"/>
    <x v="4"/>
    <x v="83"/>
    <x v="21"/>
    <d v="2023-04-18T15:49:16"/>
    <n v="10"/>
    <m/>
    <n v="10"/>
    <m/>
    <n v="10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73"/>
    <d v="2023-06-22T12:34:27"/>
    <n v="0"/>
    <m/>
    <m/>
    <n v="3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10"/>
    <d v="2023-06-22T12:34:27"/>
    <n v="19"/>
    <m/>
    <n v="19"/>
    <m/>
    <n v="1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3"/>
    <d v="2023-06-22T12:34:27"/>
    <n v="236"/>
    <n v="0"/>
    <n v="236"/>
    <n v="0"/>
    <n v="23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26"/>
    <d v="2023-06-22T12:34:27"/>
    <n v="223"/>
    <n v="0"/>
    <n v="223"/>
    <n v="0"/>
    <n v="223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34"/>
    <d v="2023-06-22T12:34:27"/>
    <n v="24"/>
    <n v="0"/>
    <n v="24"/>
    <n v="0"/>
    <n v="2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35"/>
    <d v="2023-06-22T12:34:27"/>
    <n v="20"/>
    <n v="0"/>
    <n v="20"/>
    <n v="0"/>
    <n v="2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5"/>
    <d v="2023-06-22T12:34:27"/>
    <n v="5"/>
    <n v="0"/>
    <n v="5"/>
    <n v="0"/>
    <n v="5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27"/>
    <d v="2023-06-22T12:34:27"/>
    <n v="38"/>
    <n v="0"/>
    <n v="38"/>
    <n v="38"/>
    <n v="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01"/>
    <x v="4"/>
    <x v="76"/>
    <x v="16"/>
    <d v="2023-06-22T12:34:27"/>
    <n v="264"/>
    <n v="0"/>
    <n v="264"/>
    <n v="0"/>
    <n v="264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30"/>
    <d v="2023-06-22T12:40:06"/>
    <n v="7"/>
    <m/>
    <n v="7"/>
    <m/>
    <n v="7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80"/>
    <d v="2023-06-22T12:40:06"/>
    <n v="1"/>
    <m/>
    <n v="1"/>
    <m/>
    <n v="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82"/>
    <d v="2023-06-22T12:40:06"/>
    <n v="129"/>
    <m/>
    <n v="129"/>
    <m/>
    <n v="129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0"/>
    <d v="2023-06-22T12:40:06"/>
    <n v="455"/>
    <m/>
    <n v="455"/>
    <m/>
    <n v="455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22"/>
    <d v="2023-06-22T12:40:06"/>
    <n v="16"/>
    <m/>
    <n v="16"/>
    <m/>
    <n v="16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43"/>
    <d v="2023-06-22T12:40:06"/>
    <n v="221"/>
    <m/>
    <n v="221"/>
    <m/>
    <n v="221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45"/>
    <d v="2023-06-22T12:40:06"/>
    <n v="110"/>
    <m/>
    <n v="110"/>
    <m/>
    <n v="110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48"/>
    <d v="2023-06-22T12:40:06"/>
    <n v="46"/>
    <m/>
    <n v="46"/>
    <m/>
    <n v="46"/>
    <n v="0"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5"/>
    <d v="2023-06-22T12:40:06"/>
    <n v="26"/>
    <n v="0"/>
    <n v="2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6"/>
    <d v="2023-06-22T12:40:06"/>
    <n v="179"/>
    <n v="0"/>
    <n v="17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84"/>
    <d v="2023-06-22T12:40:06"/>
    <n v="21"/>
    <n v="0"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85"/>
    <d v="2023-06-22T12:40:06"/>
    <n v="21"/>
    <m/>
    <n v="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8"/>
    <d v="2023-06-22T12:40:06"/>
    <n v="221"/>
    <n v="0"/>
    <n v="221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9"/>
    <d v="2023-06-22T12:40:06"/>
    <n v="209"/>
    <n v="0"/>
    <n v="209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0"/>
    <d v="2023-06-22T12:40:06"/>
    <n v="294"/>
    <n v="0"/>
    <n v="29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1"/>
    <d v="2023-06-22T12:40:06"/>
    <n v="9"/>
    <n v="3"/>
    <n v="6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3"/>
    <x v="2"/>
    <x v="113"/>
    <x v="12"/>
    <d v="2023-06-22T12:40:06"/>
    <n v="52"/>
    <n v="8"/>
    <n v="44"/>
    <m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126"/>
    <d v="2023-06-22T12:40:24"/>
    <n v="213"/>
    <m/>
    <n v="213"/>
    <m/>
    <n v="213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2"/>
    <s v="5"/>
    <n v="2023"/>
    <s v="105324"/>
    <x v="0"/>
    <x v="53"/>
    <x v="16"/>
    <d v="2023-06-22T12:40:24"/>
    <n v="101"/>
    <m/>
    <n v="101"/>
    <m/>
    <n v="101"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29"/>
    <d v="2023-07-14T15:57:57"/>
    <n v="0"/>
    <m/>
    <m/>
    <n v="4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  <r>
    <x v="1"/>
    <s v="5"/>
    <n v="2023"/>
    <s v="105306"/>
    <x v="3"/>
    <x v="6"/>
    <x v="30"/>
    <d v="2023-07-14T15:57:57"/>
    <n v="0"/>
    <m/>
    <m/>
    <n v="1"/>
    <m/>
    <m/>
    <m/>
    <m/>
    <m/>
    <m/>
    <m/>
    <m/>
    <m/>
    <m/>
    <m/>
    <m/>
    <m/>
    <m/>
    <m/>
    <m/>
    <m/>
    <m/>
    <m/>
    <m/>
    <m/>
    <m/>
    <x v="0"/>
    <x v="0"/>
    <x v="0"/>
    <x v="0"/>
    <x v="0"/>
    <x v="0"/>
    <x v="0"/>
    <x v="0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AY315" firstHeaderRow="0" firstDataRow="1" firstDataCol="1" rowPageCount="3" colPageCount="1"/>
  <pivotFields count="58">
    <pivotField axis="axisPage" showAll="0">
      <items count="7">
        <item x="5"/>
        <item x="3"/>
        <item x="4"/>
        <item x="0"/>
        <item x="2"/>
        <item x="1"/>
        <item t="default"/>
      </items>
    </pivotField>
    <pivotField showAll="0"/>
    <pivotField showAll="0"/>
    <pivotField showAll="0"/>
    <pivotField axis="axisPage" showAll="0">
      <items count="15">
        <item x="4"/>
        <item x="2"/>
        <item x="6"/>
        <item x="3"/>
        <item x="10"/>
        <item x="7"/>
        <item x="1"/>
        <item x="11"/>
        <item x="9"/>
        <item x="0"/>
        <item x="8"/>
        <item x="5"/>
        <item x="12"/>
        <item x="13"/>
        <item t="default"/>
      </items>
    </pivotField>
    <pivotField axis="axisPage" showAll="0">
      <items count="161">
        <item x="75"/>
        <item x="76"/>
        <item x="77"/>
        <item x="145"/>
        <item x="146"/>
        <item x="5"/>
        <item x="6"/>
        <item x="8"/>
        <item x="73"/>
        <item x="4"/>
        <item x="147"/>
        <item x="9"/>
        <item x="52"/>
        <item x="78"/>
        <item x="10"/>
        <item x="0"/>
        <item x="1"/>
        <item x="11"/>
        <item x="79"/>
        <item x="112"/>
        <item x="2"/>
        <item x="113"/>
        <item x="53"/>
        <item x="80"/>
        <item x="12"/>
        <item x="81"/>
        <item x="82"/>
        <item x="7"/>
        <item x="148"/>
        <item x="149"/>
        <item x="94"/>
        <item x="95"/>
        <item x="96"/>
        <item x="97"/>
        <item x="159"/>
        <item x="54"/>
        <item x="55"/>
        <item x="56"/>
        <item x="57"/>
        <item x="58"/>
        <item x="144"/>
        <item x="13"/>
        <item x="14"/>
        <item x="15"/>
        <item x="16"/>
        <item x="17"/>
        <item x="18"/>
        <item x="134"/>
        <item x="19"/>
        <item x="20"/>
        <item x="59"/>
        <item x="60"/>
        <item x="74"/>
        <item x="21"/>
        <item x="114"/>
        <item x="107"/>
        <item x="108"/>
        <item x="109"/>
        <item x="110"/>
        <item x="98"/>
        <item x="99"/>
        <item x="100"/>
        <item x="115"/>
        <item x="116"/>
        <item x="117"/>
        <item x="118"/>
        <item x="119"/>
        <item x="51"/>
        <item x="120"/>
        <item x="22"/>
        <item x="23"/>
        <item x="135"/>
        <item x="136"/>
        <item x="137"/>
        <item x="138"/>
        <item x="139"/>
        <item x="140"/>
        <item x="141"/>
        <item x="142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21"/>
        <item x="122"/>
        <item x="123"/>
        <item x="101"/>
        <item x="103"/>
        <item x="104"/>
        <item x="124"/>
        <item x="39"/>
        <item x="143"/>
        <item x="40"/>
        <item x="41"/>
        <item x="125"/>
        <item x="105"/>
        <item x="150"/>
        <item x="126"/>
        <item x="83"/>
        <item x="42"/>
        <item x="43"/>
        <item x="102"/>
        <item x="106"/>
        <item x="44"/>
        <item x="127"/>
        <item x="61"/>
        <item x="128"/>
        <item x="45"/>
        <item x="62"/>
        <item x="46"/>
        <item x="84"/>
        <item x="85"/>
        <item x="86"/>
        <item x="63"/>
        <item x="72"/>
        <item x="87"/>
        <item x="88"/>
        <item x="151"/>
        <item x="153"/>
        <item x="154"/>
        <item x="3"/>
        <item x="64"/>
        <item x="89"/>
        <item x="65"/>
        <item x="152"/>
        <item x="90"/>
        <item x="91"/>
        <item x="92"/>
        <item x="66"/>
        <item x="155"/>
        <item x="111"/>
        <item x="67"/>
        <item x="93"/>
        <item x="129"/>
        <item x="130"/>
        <item x="47"/>
        <item x="68"/>
        <item x="131"/>
        <item x="48"/>
        <item x="69"/>
        <item x="49"/>
        <item x="132"/>
        <item x="70"/>
        <item x="71"/>
        <item x="156"/>
        <item x="133"/>
        <item x="157"/>
        <item x="158"/>
        <item x="50"/>
        <item t="default"/>
      </items>
    </pivotField>
    <pivotField axis="axisRow" showAll="0">
      <items count="310">
        <item x="45"/>
        <item x="112"/>
        <item x="114"/>
        <item x="115"/>
        <item x="4"/>
        <item x="46"/>
        <item x="116"/>
        <item x="117"/>
        <item x="182"/>
        <item x="5"/>
        <item x="124"/>
        <item x="6"/>
        <item x="183"/>
        <item x="125"/>
        <item x="231"/>
        <item x="7"/>
        <item x="84"/>
        <item x="184"/>
        <item x="85"/>
        <item x="9"/>
        <item x="158"/>
        <item x="147"/>
        <item x="47"/>
        <item x="10"/>
        <item x="151"/>
        <item x="11"/>
        <item x="8"/>
        <item x="113"/>
        <item x="129"/>
        <item x="202"/>
        <item x="143"/>
        <item x="128"/>
        <item x="12"/>
        <item x="144"/>
        <item x="185"/>
        <item x="283"/>
        <item x="86"/>
        <item x="256"/>
        <item x="118"/>
        <item x="213"/>
        <item x="119"/>
        <item x="214"/>
        <item x="120"/>
        <item x="215"/>
        <item x="121"/>
        <item x="122"/>
        <item x="216"/>
        <item x="123"/>
        <item x="16"/>
        <item x="17"/>
        <item x="146"/>
        <item x="153"/>
        <item x="150"/>
        <item x="230"/>
        <item x="149"/>
        <item x="179"/>
        <item x="180"/>
        <item x="82"/>
        <item x="20"/>
        <item x="21"/>
        <item x="19"/>
        <item x="83"/>
        <item x="22"/>
        <item x="23"/>
        <item x="43"/>
        <item x="18"/>
        <item x="40"/>
        <item x="41"/>
        <item x="66"/>
        <item x="42"/>
        <item x="297"/>
        <item x="300"/>
        <item x="301"/>
        <item x="29"/>
        <item x="208"/>
        <item x="130"/>
        <item x="30"/>
        <item x="254"/>
        <item x="260"/>
        <item x="31"/>
        <item x="152"/>
        <item x="291"/>
        <item x="24"/>
        <item x="25"/>
        <item x="32"/>
        <item x="266"/>
        <item x="188"/>
        <item x="33"/>
        <item x="87"/>
        <item x="220"/>
        <item x="221"/>
        <item x="307"/>
        <item x="51"/>
        <item x="36"/>
        <item x="91"/>
        <item x="37"/>
        <item x="38"/>
        <item x="39"/>
        <item x="190"/>
        <item x="52"/>
        <item x="53"/>
        <item x="302"/>
        <item x="289"/>
        <item x="288"/>
        <item x="257"/>
        <item x="92"/>
        <item x="191"/>
        <item x="245"/>
        <item x="242"/>
        <item x="93"/>
        <item x="236"/>
        <item x="233"/>
        <item x="55"/>
        <item x="308"/>
        <item x="56"/>
        <item x="237"/>
        <item x="292"/>
        <item x="94"/>
        <item x="57"/>
        <item x="192"/>
        <item x="58"/>
        <item x="59"/>
        <item x="246"/>
        <item x="234"/>
        <item x="271"/>
        <item x="219"/>
        <item x="264"/>
        <item x="95"/>
        <item x="96"/>
        <item x="28"/>
        <item x="284"/>
        <item x="97"/>
        <item x="98"/>
        <item x="159"/>
        <item x="54"/>
        <item x="131"/>
        <item x="261"/>
        <item x="27"/>
        <item x="60"/>
        <item x="154"/>
        <item x="61"/>
        <item x="212"/>
        <item x="62"/>
        <item x="99"/>
        <item x="100"/>
        <item x="272"/>
        <item x="274"/>
        <item x="282"/>
        <item x="275"/>
        <item x="64"/>
        <item x="155"/>
        <item x="303"/>
        <item x="65"/>
        <item x="63"/>
        <item x="278"/>
        <item x="67"/>
        <item x="132"/>
        <item x="193"/>
        <item x="101"/>
        <item x="68"/>
        <item x="69"/>
        <item x="102"/>
        <item x="290"/>
        <item x="136"/>
        <item x="265"/>
        <item x="195"/>
        <item x="70"/>
        <item x="222"/>
        <item x="71"/>
        <item x="280"/>
        <item x="273"/>
        <item x="103"/>
        <item x="104"/>
        <item x="235"/>
        <item x="286"/>
        <item x="137"/>
        <item x="72"/>
        <item x="133"/>
        <item x="186"/>
        <item x="258"/>
        <item x="74"/>
        <item x="218"/>
        <item x="238"/>
        <item x="138"/>
        <item x="203"/>
        <item x="156"/>
        <item x="194"/>
        <item x="73"/>
        <item x="105"/>
        <item x="44"/>
        <item x="0"/>
        <item x="239"/>
        <item x="75"/>
        <item x="106"/>
        <item x="187"/>
        <item x="223"/>
        <item x="262"/>
        <item x="76"/>
        <item x="263"/>
        <item x="279"/>
        <item x="293"/>
        <item x="259"/>
        <item x="48"/>
        <item x="244"/>
        <item x="189"/>
        <item x="294"/>
        <item x="26"/>
        <item x="306"/>
        <item x="34"/>
        <item x="88"/>
        <item x="89"/>
        <item x="49"/>
        <item x="287"/>
        <item x="35"/>
        <item x="197"/>
        <item x="50"/>
        <item x="90"/>
        <item x="267"/>
        <item x="198"/>
        <item x="224"/>
        <item x="277"/>
        <item x="139"/>
        <item x="140"/>
        <item x="160"/>
        <item x="225"/>
        <item x="253"/>
        <item x="281"/>
        <item x="161"/>
        <item x="162"/>
        <item x="163"/>
        <item x="164"/>
        <item x="250"/>
        <item x="165"/>
        <item x="166"/>
        <item x="251"/>
        <item x="304"/>
        <item x="167"/>
        <item x="199"/>
        <item x="168"/>
        <item x="169"/>
        <item x="170"/>
        <item x="252"/>
        <item x="305"/>
        <item x="171"/>
        <item x="172"/>
        <item x="173"/>
        <item x="174"/>
        <item x="107"/>
        <item x="232"/>
        <item x="108"/>
        <item x="77"/>
        <item x="141"/>
        <item x="243"/>
        <item x="109"/>
        <item x="285"/>
        <item x="142"/>
        <item x="145"/>
        <item x="255"/>
        <item x="1"/>
        <item x="2"/>
        <item x="148"/>
        <item x="3"/>
        <item x="111"/>
        <item x="181"/>
        <item x="201"/>
        <item x="200"/>
        <item x="175"/>
        <item x="176"/>
        <item x="249"/>
        <item x="110"/>
        <item x="209"/>
        <item x="217"/>
        <item x="204"/>
        <item x="240"/>
        <item x="207"/>
        <item x="241"/>
        <item x="295"/>
        <item x="296"/>
        <item x="276"/>
        <item x="210"/>
        <item x="80"/>
        <item x="127"/>
        <item x="211"/>
        <item x="205"/>
        <item x="206"/>
        <item x="248"/>
        <item x="81"/>
        <item x="196"/>
        <item x="157"/>
        <item x="13"/>
        <item x="126"/>
        <item x="134"/>
        <item x="135"/>
        <item x="247"/>
        <item x="79"/>
        <item x="268"/>
        <item x="269"/>
        <item x="270"/>
        <item x="78"/>
        <item x="177"/>
        <item x="299"/>
        <item x="14"/>
        <item x="178"/>
        <item x="15"/>
        <item x="228"/>
        <item x="298"/>
        <item x="227"/>
        <item x="226"/>
        <item x="229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>
      <items count="2">
        <item x="0"/>
        <item t="default"/>
      </items>
    </pivotField>
    <pivotField dataField="1" showAll="0">
      <items count="2">
        <item x="0"/>
        <item t="default"/>
      </items>
    </pivotField>
    <pivotField dataField="1" showAll="0">
      <items count="2">
        <item x="0"/>
        <item t="default"/>
      </items>
    </pivotField>
    <pivotField dataField="1" showAll="0">
      <items count="2">
        <item x="0"/>
        <item t="default"/>
      </items>
    </pivotField>
    <pivotField dataField="1" showAll="0">
      <items count="2">
        <item x="0"/>
        <item t="default"/>
      </items>
    </pivotField>
    <pivotField dataField="1" showAll="0">
      <items count="2">
        <item x="0"/>
        <item t="default"/>
      </items>
    </pivotField>
    <pivotField dataField="1" showAll="0">
      <items count="2">
        <item x="0"/>
        <item t="default"/>
      </items>
    </pivotField>
    <pivotField dataField="1" showAll="0">
      <items count="2">
        <item x="0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6"/>
  </rowFields>
  <rowItems count="3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 t="grand">
      <x/>
    </i>
  </rowItems>
  <colFields count="1">
    <field x="-2"/>
  </colFields>
  <colItems count="5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  <i i="41">
      <x v="41"/>
    </i>
    <i i="42">
      <x v="42"/>
    </i>
    <i i="43">
      <x v="43"/>
    </i>
    <i i="44">
      <x v="44"/>
    </i>
    <i i="45">
      <x v="45"/>
    </i>
    <i i="46">
      <x v="46"/>
    </i>
    <i i="47">
      <x v="47"/>
    </i>
    <i i="48">
      <x v="48"/>
    </i>
    <i i="49">
      <x v="49"/>
    </i>
  </colItems>
  <pageFields count="3">
    <pageField fld="4" hier="-1"/>
    <pageField fld="5" hier="-1"/>
    <pageField fld="0" hier="-1"/>
  </pageFields>
  <dataFields count="50">
    <dataField name="Suma de Col01" fld="8" baseField="6" baseItem="0"/>
    <dataField name="Suma de Col02" fld="9" baseField="6" baseItem="0"/>
    <dataField name="Suma de Col03" fld="10" baseField="6" baseItem="0"/>
    <dataField name="Suma de Col04" fld="11" baseField="6" baseItem="0"/>
    <dataField name="Suma de Col05" fld="12" baseField="6" baseItem="0"/>
    <dataField name="Suma de Col06" fld="13" baseField="6" baseItem="0"/>
    <dataField name="Suma de Col07" fld="14" baseField="6" baseItem="0"/>
    <dataField name="Suma de Col08" fld="15" baseField="6" baseItem="0"/>
    <dataField name="Suma de Col09" fld="16" baseField="6" baseItem="0"/>
    <dataField name="Suma de Col10" fld="17" baseField="6" baseItem="0"/>
    <dataField name="Suma de Col11" fld="18" baseField="6" baseItem="0"/>
    <dataField name="Suma de Col12" fld="19" baseField="6" baseItem="0"/>
    <dataField name="Suma de Col13" fld="20" baseField="6" baseItem="0"/>
    <dataField name="Suma de Col14" fld="21" baseField="6" baseItem="0"/>
    <dataField name="Suma de Col15" fld="22" baseField="6" baseItem="0"/>
    <dataField name="Suma de Col16" fld="23" baseField="6" baseItem="0"/>
    <dataField name="Suma de Col17" fld="24" baseField="6" baseItem="0"/>
    <dataField name="Suma de Col18" fld="25" baseField="6" baseItem="0"/>
    <dataField name="Suma de Col19" fld="26" baseField="6" baseItem="0"/>
    <dataField name="Suma de Col20" fld="27" baseField="6" baseItem="0"/>
    <dataField name="Suma de Col21" fld="28" baseField="6" baseItem="0"/>
    <dataField name="Suma de Col22" fld="29" baseField="6" baseItem="0"/>
    <dataField name="Suma de Col23" fld="30" baseField="6" baseItem="0"/>
    <dataField name="Suma de Col24" fld="31" baseField="6" baseItem="0"/>
    <dataField name="Suma de Col25" fld="32" baseField="6" baseItem="0"/>
    <dataField name="Suma de Col26" fld="33" baseField="6" baseItem="0"/>
    <dataField name="Suma de Col27" fld="34" baseField="6" baseItem="0"/>
    <dataField name="Suma de Col28" fld="35" baseField="6" baseItem="0"/>
    <dataField name="Suma de Col29" fld="36" baseField="6" baseItem="0"/>
    <dataField name="Suma de Col30" fld="37" baseField="6" baseItem="0"/>
    <dataField name="Suma de Col31" fld="38" baseField="6" baseItem="0"/>
    <dataField name="Suma de Col32" fld="39" baseField="6" baseItem="0"/>
    <dataField name="Suma de Col33" fld="40" baseField="6" baseItem="0"/>
    <dataField name="Suma de Col34" fld="41" baseField="6" baseItem="0"/>
    <dataField name="Suma de Col35" fld="42" baseField="6" baseItem="0"/>
    <dataField name="Suma de Col36" fld="43" baseField="6" baseItem="0"/>
    <dataField name="Suma de Col37" fld="44" baseField="6" baseItem="0"/>
    <dataField name="Suma de Col38" fld="45" baseField="6" baseItem="0"/>
    <dataField name="Suma de Col39" fld="46" baseField="6" baseItem="0"/>
    <dataField name="Suma de Col40" fld="47" baseField="6" baseItem="0"/>
    <dataField name="Suma de Col41" fld="48" baseField="6" baseItem="0"/>
    <dataField name="Suma de col42" fld="49" baseField="6" baseItem="0"/>
    <dataField name="Suma de col43" fld="50" baseField="6" baseItem="0"/>
    <dataField name="Suma de col44" fld="51" baseField="6" baseItem="0"/>
    <dataField name="Suma de col45" fld="52" baseField="6" baseItem="0"/>
    <dataField name="Suma de col46" fld="53" baseField="6" baseItem="0"/>
    <dataField name="Suma de col47" fld="54" baseField="6" baseItem="0"/>
    <dataField name="Suma de col48" fld="55" baseField="6" baseItem="0"/>
    <dataField name="Suma de col49" fld="56" baseField="6" baseItem="0"/>
    <dataField name="Suma de col50" fld="57" baseField="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AI43"/>
  <sheetViews>
    <sheetView showGridLines="0" workbookViewId="0">
      <selection sqref="A1:B1"/>
    </sheetView>
  </sheetViews>
  <sheetFormatPr baseColWidth="10" defaultColWidth="11.42578125" defaultRowHeight="12" customHeight="1" x14ac:dyDescent="0.15"/>
  <cols>
    <col min="1" max="1" width="54.140625" style="11" customWidth="1"/>
    <col min="2" max="2" width="60.7109375" style="1" customWidth="1"/>
    <col min="3" max="6" width="3.7109375" style="1" customWidth="1"/>
    <col min="7" max="8" width="3.5703125" style="1" customWidth="1"/>
    <col min="9" max="9" width="14" style="1" customWidth="1"/>
    <col min="10" max="13" width="11.85546875" style="1" customWidth="1"/>
    <col min="14" max="26" width="14.5703125" style="1" customWidth="1"/>
    <col min="27" max="27" width="21.140625" style="1" hidden="1" customWidth="1"/>
    <col min="28" max="28" width="68.42578125" style="1" hidden="1" customWidth="1"/>
    <col min="29" max="29" width="28.85546875" style="1" hidden="1" customWidth="1"/>
    <col min="30" max="30" width="14.5703125" style="1" hidden="1" customWidth="1"/>
    <col min="31" max="31" width="7.28515625" style="1" hidden="1" customWidth="1"/>
    <col min="32" max="32" width="20" style="1" hidden="1" customWidth="1"/>
    <col min="33" max="33" width="33.5703125" style="1" hidden="1" customWidth="1"/>
    <col min="34" max="34" width="14.5703125" style="1" hidden="1" customWidth="1"/>
    <col min="35" max="35" width="11.85546875" style="1" hidden="1" customWidth="1"/>
    <col min="36" max="36" width="11.85546875" style="1" customWidth="1"/>
    <col min="37" max="16384" width="11.42578125" style="1"/>
  </cols>
  <sheetData>
    <row r="1" spans="1:33" ht="51" customHeight="1" x14ac:dyDescent="0.2">
      <c r="A1" s="429"/>
      <c r="B1" s="430"/>
      <c r="C1" s="431" t="s">
        <v>355</v>
      </c>
      <c r="D1" s="432"/>
      <c r="E1" s="432"/>
      <c r="F1" s="432"/>
      <c r="G1" s="433"/>
      <c r="H1" s="18"/>
    </row>
    <row r="2" spans="1:33" ht="18" customHeight="1" x14ac:dyDescent="0.2">
      <c r="A2" s="168" t="s">
        <v>356</v>
      </c>
      <c r="B2" s="169"/>
      <c r="C2" s="29"/>
      <c r="D2" s="30"/>
      <c r="E2" s="30"/>
      <c r="F2" s="30"/>
      <c r="G2" s="31"/>
      <c r="H2" s="32"/>
      <c r="I2" s="422" t="str">
        <f>IF(OR(NOMBRE!C2="",NOMBRE!D2="",NOMBRE!E2="",NOMBRE!F2="",NOMBRE!G2=""),"Falta Cód. Com.","")</f>
        <v>Falta Cód. Com.</v>
      </c>
      <c r="J2" s="422"/>
      <c r="K2" s="423"/>
      <c r="L2" s="423"/>
      <c r="M2" s="423"/>
      <c r="N2" s="423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AC2" s="2"/>
      <c r="AG2" s="17">
        <f>IF(I2&gt;"",1,0)</f>
        <v>1</v>
      </c>
    </row>
    <row r="3" spans="1:33" ht="18" customHeight="1" x14ac:dyDescent="0.2">
      <c r="A3" s="168" t="s">
        <v>417</v>
      </c>
      <c r="B3" s="169"/>
      <c r="C3" s="29"/>
      <c r="D3" s="30"/>
      <c r="E3" s="30"/>
      <c r="F3" s="30"/>
      <c r="G3" s="30"/>
      <c r="H3" s="31"/>
      <c r="I3" s="422" t="str">
        <f>IF(OR(NOMBRE!C3="",NOMBRE!D3="",NOMBRE!E3="",NOMBRE!F3="",NOMBRE!G3="",NOMBRE!H3=""),"Falta Cód. Est.","")</f>
        <v>Falta Cód. Est.</v>
      </c>
      <c r="J3" s="422"/>
      <c r="K3" s="423"/>
      <c r="L3" s="423"/>
      <c r="M3" s="423"/>
      <c r="N3" s="423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AC3" s="2"/>
      <c r="AG3" s="17">
        <f>IF(I3&gt;"",1,0)</f>
        <v>1</v>
      </c>
    </row>
    <row r="4" spans="1:33" ht="18" customHeight="1" x14ac:dyDescent="0.2">
      <c r="A4" s="168" t="s">
        <v>416</v>
      </c>
      <c r="B4" s="169"/>
      <c r="C4" s="32"/>
      <c r="D4" s="33"/>
      <c r="E4" s="33"/>
      <c r="F4" s="33"/>
      <c r="G4" s="33"/>
      <c r="H4" s="33"/>
      <c r="I4" s="23" t="str">
        <f>IF(OR(NOMBRE!B4=""),"Falta Tipo. Est.","")</f>
        <v>Falta Tipo. Est.</v>
      </c>
      <c r="J4" s="23"/>
      <c r="K4" s="24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19"/>
      <c r="AA4" s="19"/>
      <c r="AC4" s="2"/>
      <c r="AG4" s="17">
        <f>IF(I4&gt;"",1,0)</f>
        <v>1</v>
      </c>
    </row>
    <row r="5" spans="1:33" ht="18" customHeight="1" x14ac:dyDescent="0.2">
      <c r="A5" s="168" t="s">
        <v>357</v>
      </c>
      <c r="B5" s="169"/>
      <c r="C5" s="32"/>
      <c r="D5" s="33"/>
      <c r="E5" s="33"/>
      <c r="F5" s="33"/>
      <c r="G5" s="33"/>
      <c r="H5" s="33"/>
      <c r="I5" s="23" t="str">
        <f>IF(OR(NOMBRE!B5=""),"Falta Dependencia. Est.","")</f>
        <v>Falta Dependencia. Est.</v>
      </c>
      <c r="J5" s="23"/>
      <c r="K5" s="24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19"/>
      <c r="AA5" s="19"/>
      <c r="AC5" s="2"/>
      <c r="AG5" s="17">
        <f>IF(I5&gt;"",1,0)</f>
        <v>1</v>
      </c>
    </row>
    <row r="6" spans="1:33" ht="18" customHeight="1" x14ac:dyDescent="0.2">
      <c r="A6" s="168" t="s">
        <v>358</v>
      </c>
      <c r="B6" s="169" t="s">
        <v>115</v>
      </c>
      <c r="C6" s="34">
        <v>0</v>
      </c>
      <c r="D6" s="31">
        <v>6</v>
      </c>
      <c r="E6" s="35"/>
      <c r="F6" s="35"/>
      <c r="G6" s="35"/>
      <c r="H6" s="35"/>
      <c r="I6" s="23" t="str">
        <f>IF(OR(NOMBRE!C6="",NOMBRE!D6=""),"Falta Cód. Mes.","")</f>
        <v/>
      </c>
      <c r="J6" s="23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AC6" s="2"/>
      <c r="AG6" s="17">
        <f>IF(I6&gt;"",1,0)</f>
        <v>0</v>
      </c>
    </row>
    <row r="7" spans="1:33" ht="18" customHeight="1" x14ac:dyDescent="0.2">
      <c r="A7" s="168" t="s">
        <v>359</v>
      </c>
      <c r="B7" s="170">
        <v>2023</v>
      </c>
      <c r="AG7" s="20">
        <f>SUM(AG2:AG6)</f>
        <v>4</v>
      </c>
    </row>
    <row r="8" spans="1:33" ht="12" customHeight="1" x14ac:dyDescent="0.15">
      <c r="A8" s="3"/>
      <c r="B8" s="4"/>
      <c r="G8" s="1" t="s">
        <v>1145</v>
      </c>
    </row>
    <row r="9" spans="1:33" ht="24" customHeight="1" x14ac:dyDescent="0.15">
      <c r="A9" s="434" t="s">
        <v>1239</v>
      </c>
      <c r="B9" s="435"/>
    </row>
    <row r="10" spans="1:33" ht="12" customHeight="1" x14ac:dyDescent="0.2">
      <c r="A10" s="5"/>
      <c r="B10" s="6"/>
    </row>
    <row r="11" spans="1:33" ht="27.75" customHeight="1" x14ac:dyDescent="0.2">
      <c r="A11" s="7" t="s">
        <v>360</v>
      </c>
      <c r="B11" s="8"/>
      <c r="L11" s="21"/>
      <c r="M11" s="21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AA11" s="27" t="s">
        <v>361</v>
      </c>
      <c r="AB11" s="27" t="s">
        <v>378</v>
      </c>
      <c r="AC11" s="171" t="s">
        <v>109</v>
      </c>
    </row>
    <row r="12" spans="1:33" ht="21" customHeight="1" x14ac:dyDescent="0.2">
      <c r="A12" s="10" t="s">
        <v>110</v>
      </c>
      <c r="B12" s="8"/>
      <c r="L12" s="21"/>
      <c r="M12" s="21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AA12" s="27" t="s">
        <v>111</v>
      </c>
      <c r="AB12" s="27" t="s">
        <v>379</v>
      </c>
      <c r="AC12" s="171" t="s">
        <v>122</v>
      </c>
    </row>
    <row r="13" spans="1:33" ht="21" customHeight="1" x14ac:dyDescent="0.2">
      <c r="A13"/>
      <c r="B13" s="22"/>
      <c r="L13" s="21"/>
      <c r="M13" s="21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AA13" s="27" t="s">
        <v>112</v>
      </c>
      <c r="AB13" s="27" t="s">
        <v>380</v>
      </c>
      <c r="AC13" s="171" t="s">
        <v>1206</v>
      </c>
    </row>
    <row r="14" spans="1:33" ht="21" customHeight="1" x14ac:dyDescent="0.15">
      <c r="A14" s="424" t="s">
        <v>354</v>
      </c>
      <c r="B14" s="425"/>
      <c r="L14" s="21"/>
      <c r="M14" s="21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AA14" s="27" t="s">
        <v>113</v>
      </c>
      <c r="AB14" s="27" t="s">
        <v>1207</v>
      </c>
      <c r="AC14" s="172"/>
    </row>
    <row r="15" spans="1:33" ht="21" customHeight="1" x14ac:dyDescent="0.15">
      <c r="L15" s="21"/>
      <c r="M15" s="21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AA15" s="27" t="s">
        <v>114</v>
      </c>
      <c r="AB15" s="27" t="s">
        <v>381</v>
      </c>
      <c r="AC15" s="172"/>
    </row>
    <row r="16" spans="1:33" ht="21" customHeight="1" x14ac:dyDescent="0.15">
      <c r="L16" s="21"/>
      <c r="M16" s="21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AA16" s="27" t="s">
        <v>115</v>
      </c>
      <c r="AB16" s="27" t="s">
        <v>1208</v>
      </c>
      <c r="AC16" s="172"/>
    </row>
    <row r="17" spans="2:29" ht="21" customHeight="1" x14ac:dyDescent="0.15">
      <c r="B17" s="426" t="s">
        <v>1102</v>
      </c>
      <c r="L17" s="21"/>
      <c r="M17" s="21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AA17" s="27" t="s">
        <v>116</v>
      </c>
      <c r="AB17" s="27" t="s">
        <v>382</v>
      </c>
      <c r="AC17" s="172"/>
    </row>
    <row r="18" spans="2:29" ht="21" customHeight="1" x14ac:dyDescent="0.15">
      <c r="B18" s="427"/>
      <c r="I18" s="12"/>
      <c r="J18" s="12"/>
      <c r="L18" s="21"/>
      <c r="M18" s="21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AA18" s="27" t="s">
        <v>117</v>
      </c>
      <c r="AB18" s="27" t="s">
        <v>383</v>
      </c>
      <c r="AC18" s="172"/>
    </row>
    <row r="19" spans="2:29" ht="40.5" customHeight="1" x14ac:dyDescent="0.15">
      <c r="B19" s="428"/>
      <c r="I19" s="12"/>
      <c r="J19" s="12"/>
      <c r="L19" s="21"/>
      <c r="M19" s="21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AA19" s="27" t="s">
        <v>118</v>
      </c>
      <c r="AB19" s="27" t="s">
        <v>418</v>
      </c>
      <c r="AC19" s="172"/>
    </row>
    <row r="20" spans="2:29" ht="21" customHeight="1" x14ac:dyDescent="0.15">
      <c r="I20" s="12"/>
      <c r="J20" s="12"/>
      <c r="L20" s="21"/>
      <c r="M20" s="21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AA20" s="27" t="s">
        <v>35</v>
      </c>
      <c r="AB20" s="27" t="s">
        <v>419</v>
      </c>
      <c r="AC20" s="172"/>
    </row>
    <row r="21" spans="2:29" ht="21" customHeight="1" x14ac:dyDescent="0.15">
      <c r="I21" s="12"/>
      <c r="J21" s="12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AA21" s="27" t="s">
        <v>36</v>
      </c>
      <c r="AB21" s="27" t="s">
        <v>384</v>
      </c>
      <c r="AC21" s="172"/>
    </row>
    <row r="22" spans="2:29" ht="21" customHeight="1" x14ac:dyDescent="0.15">
      <c r="I22" s="12"/>
      <c r="J22" s="12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AA22" s="27" t="s">
        <v>37</v>
      </c>
      <c r="AB22" s="27" t="s">
        <v>385</v>
      </c>
      <c r="AC22" s="172"/>
    </row>
    <row r="23" spans="2:29" ht="17.25" customHeight="1" x14ac:dyDescent="0.15">
      <c r="I23" s="12"/>
      <c r="J23" s="12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AA23" s="173"/>
      <c r="AB23" s="27" t="s">
        <v>1183</v>
      </c>
      <c r="AC23" s="172"/>
    </row>
    <row r="24" spans="2:29" ht="18.75" customHeight="1" x14ac:dyDescent="0.15">
      <c r="I24" s="12"/>
      <c r="J24" s="12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AA24" s="173"/>
      <c r="AB24" s="27" t="s">
        <v>1184</v>
      </c>
      <c r="AC24" s="172"/>
    </row>
    <row r="25" spans="2:29" ht="18" customHeight="1" x14ac:dyDescent="0.15">
      <c r="I25" s="12"/>
      <c r="J25" s="1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AA25" s="173"/>
      <c r="AB25" s="27" t="s">
        <v>386</v>
      </c>
      <c r="AC25" s="172"/>
    </row>
    <row r="26" spans="2:29" ht="19.5" customHeight="1" x14ac:dyDescent="0.15"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AA26" s="173"/>
      <c r="AB26" s="27" t="s">
        <v>387</v>
      </c>
      <c r="AC26" s="172"/>
    </row>
    <row r="27" spans="2:29" ht="19.5" customHeight="1" x14ac:dyDescent="0.15"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AA27" s="173"/>
      <c r="AB27" s="27" t="s">
        <v>388</v>
      </c>
      <c r="AC27" s="172"/>
    </row>
    <row r="28" spans="2:29" ht="18.75" customHeight="1" x14ac:dyDescent="0.15"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AA28" s="173"/>
      <c r="AB28" s="27" t="s">
        <v>1209</v>
      </c>
      <c r="AC28" s="172"/>
    </row>
    <row r="29" spans="2:29" ht="18.75" customHeight="1" x14ac:dyDescent="0.15"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AA29" s="173"/>
      <c r="AB29" s="27" t="s">
        <v>1210</v>
      </c>
      <c r="AC29" s="172"/>
    </row>
    <row r="30" spans="2:29" ht="18.75" customHeight="1" x14ac:dyDescent="0.2"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AA30"/>
      <c r="AB30" s="27" t="s">
        <v>1211</v>
      </c>
      <c r="AC30" s="174"/>
    </row>
    <row r="31" spans="2:29" ht="12" customHeight="1" x14ac:dyDescent="0.2"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AA31"/>
      <c r="AB31" s="27" t="s">
        <v>1212</v>
      </c>
      <c r="AC31" s="174"/>
    </row>
    <row r="32" spans="2:29" ht="12" customHeight="1" x14ac:dyDescent="0.2"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AA32"/>
      <c r="AB32" s="27" t="s">
        <v>1213</v>
      </c>
      <c r="AC32" s="174"/>
    </row>
    <row r="33" spans="14:29" ht="12" customHeight="1" x14ac:dyDescent="0.2"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AA33"/>
      <c r="AB33" s="27" t="s">
        <v>1214</v>
      </c>
      <c r="AC33" s="174"/>
    </row>
    <row r="34" spans="14:29" ht="12" customHeight="1" x14ac:dyDescent="0.2"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AA34"/>
      <c r="AB34" s="27" t="s">
        <v>1215</v>
      </c>
      <c r="AC34" s="174"/>
    </row>
    <row r="35" spans="14:29" ht="12" customHeight="1" x14ac:dyDescent="0.15"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AA35" s="175"/>
      <c r="AB35" s="27" t="s">
        <v>1216</v>
      </c>
      <c r="AC35" s="171"/>
    </row>
    <row r="36" spans="14:29" ht="12" customHeight="1" x14ac:dyDescent="0.15"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AA36" s="175"/>
      <c r="AB36" s="27" t="s">
        <v>1217</v>
      </c>
      <c r="AC36" s="171"/>
    </row>
    <row r="37" spans="14:29" ht="12" customHeight="1" x14ac:dyDescent="0.15"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AA37" s="175"/>
      <c r="AB37" s="27" t="s">
        <v>1218</v>
      </c>
      <c r="AC37" s="171"/>
    </row>
    <row r="38" spans="14:29" ht="12" customHeight="1" x14ac:dyDescent="0.15">
      <c r="AA38" s="175"/>
      <c r="AB38" s="27" t="s">
        <v>1219</v>
      </c>
      <c r="AC38" s="171"/>
    </row>
    <row r="39" spans="14:29" ht="12" customHeight="1" x14ac:dyDescent="0.15">
      <c r="AA39" s="175"/>
      <c r="AB39" s="27" t="s">
        <v>415</v>
      </c>
      <c r="AC39" s="175"/>
    </row>
    <row r="40" spans="14:29" ht="12" customHeight="1" x14ac:dyDescent="0.15">
      <c r="AA40" s="175"/>
      <c r="AB40" s="27" t="s">
        <v>1182</v>
      </c>
      <c r="AC40" s="175"/>
    </row>
    <row r="41" spans="14:29" ht="12" customHeight="1" x14ac:dyDescent="0.15">
      <c r="AA41" s="175"/>
      <c r="AB41" s="27" t="s">
        <v>1181</v>
      </c>
      <c r="AC41" s="175"/>
    </row>
    <row r="42" spans="14:29" ht="12" customHeight="1" x14ac:dyDescent="0.15">
      <c r="AA42" s="175"/>
      <c r="AB42" s="27" t="s">
        <v>1220</v>
      </c>
      <c r="AC42" s="175"/>
    </row>
    <row r="43" spans="14:29" ht="12" customHeight="1" x14ac:dyDescent="0.15">
      <c r="AA43" s="175"/>
      <c r="AB43" s="27"/>
      <c r="AC43" s="175"/>
    </row>
  </sheetData>
  <customSheetViews>
    <customSheetView guid="{BEFC15B6-B1B6-4991-889C-1D838D99FFD7}" scale="80" showGridLines="0" hiddenColumns="1">
      <selection activeCell="I13" sqref="I13"/>
      <pageMargins left="0.75" right="0.75" top="1" bottom="1" header="0" footer="0"/>
      <pageSetup paperSize="9" orientation="portrait" r:id="rId1"/>
      <headerFooter alignWithMargins="0"/>
    </customSheetView>
  </customSheetViews>
  <mergeCells count="7">
    <mergeCell ref="I2:N2"/>
    <mergeCell ref="I3:N3"/>
    <mergeCell ref="A14:B14"/>
    <mergeCell ref="B17:B19"/>
    <mergeCell ref="A1:B1"/>
    <mergeCell ref="C1:G1"/>
    <mergeCell ref="A9:B9"/>
  </mergeCells>
  <phoneticPr fontId="13" type="noConversion"/>
  <dataValidations xWindow="677" yWindow="284" count="21">
    <dataValidation type="whole" allowBlank="1" showInputMessage="1" showErrorMessage="1" promptTitle="DIGITO SERVICIO DE SALUD:" prompt="Primer: Entre 0 y 2" sqref="C4:C5" xr:uid="{00000000-0002-0000-0000-000000000000}">
      <formula1>0</formula1>
      <formula2>2</formula2>
    </dataValidation>
    <dataValidation type="whole" allowBlank="1" showInputMessage="1" showErrorMessage="1" promptTitle="DIGITO SERVICIO DE SALUD:" prompt="Segundo: Entre 0 y 9" sqref="D4:D5" xr:uid="{00000000-0002-0000-0000-000001000000}">
      <formula1>0</formula1>
      <formula2>9</formula2>
    </dataValidation>
    <dataValidation type="whole" allowBlank="1" showInputMessage="1" showErrorMessage="1" promptTitle="DIGITO ESTABLECIMIENTO:" prompt="Segundo: Entre 0 y 9" sqref="F4:F5" xr:uid="{00000000-0002-0000-0000-000002000000}">
      <formula1>0</formula1>
      <formula2>9</formula2>
    </dataValidation>
    <dataValidation type="whole" allowBlank="1" showInputMessage="1" showErrorMessage="1" promptTitle="DIGITO ESTABLECIMIENTO:" prompt="Tercer: Entre 0 y 9" sqref="G4:H5 H1" xr:uid="{00000000-0002-0000-0000-000003000000}">
      <formula1>0</formula1>
      <formula2>9</formula2>
    </dataValidation>
    <dataValidation type="whole" allowBlank="1" showInputMessage="1" showErrorMessage="1" promptTitle="DIGITO ESTABLECIMIENTO:" prompt="Primero: Entre 0 y 9" sqref="E4:E5" xr:uid="{00000000-0002-0000-0000-000004000000}">
      <formula1>0</formula1>
      <formula2>9</formula2>
    </dataValidation>
    <dataValidation type="whole" allowBlank="1" showInputMessage="1" showErrorMessage="1" promptTitle="CODIGO MES:" prompt="Segundo: Entre 0 y 9" sqref="D6" xr:uid="{00000000-0002-0000-0000-000005000000}">
      <formula1>0</formula1>
      <formula2>9</formula2>
    </dataValidation>
    <dataValidation type="whole" allowBlank="1" showInputMessage="1" showErrorMessage="1" promptTitle="CODIGO MES:" prompt="Primer: Entre 0 y 1" sqref="C6" xr:uid="{00000000-0002-0000-0000-000006000000}">
      <formula1>0</formula1>
      <formula2>1</formula2>
    </dataValidation>
    <dataValidation type="whole" allowBlank="1" showInputMessage="1" showErrorMessage="1" promptTitle="CÓDIGO ESTABLECIMIENTO/ESTRATEGI" prompt="Primer: Entre 1 y 9" sqref="C3" xr:uid="{00000000-0002-0000-0000-000007000000}">
      <formula1>1</formula1>
      <formula2>9</formula2>
    </dataValidation>
    <dataValidation type="whole" allowBlank="1" showInputMessage="1" showErrorMessage="1" promptTitle="CÓDIGO ESTABLECIMIENTO/ESTRATEGI" prompt="Segundo: Entre 0 y 9" sqref="D3" xr:uid="{00000000-0002-0000-0000-000008000000}">
      <formula1>0</formula1>
      <formula2>9</formula2>
    </dataValidation>
    <dataValidation type="whole" allowBlank="1" showInputMessage="1" showErrorMessage="1" promptTitle="CÓDIGO ESTABLECIMIENTO/ESTRATEGI" prompt="Tercer: Entre 0 y 9" sqref="E3" xr:uid="{00000000-0002-0000-0000-000009000000}">
      <formula1>0</formula1>
      <formula2>9</formula2>
    </dataValidation>
    <dataValidation type="whole" allowBlank="1" showInputMessage="1" showErrorMessage="1" promptTitle="CÓDIGO ESTABLECIMIENTO/ESTRATEGI" prompt="Cuarto: Entre 0 y 9" sqref="F3" xr:uid="{00000000-0002-0000-0000-00000A000000}">
      <formula1>0</formula1>
      <formula2>9</formula2>
    </dataValidation>
    <dataValidation type="whole" allowBlank="1" showInputMessage="1" showErrorMessage="1" promptTitle="CÓDIGO ESTABLECIMIENTO/ESTRATEGI" prompt="Quinto: Entre 0 y 9" sqref="G3" xr:uid="{00000000-0002-0000-0000-00000B000000}">
      <formula1>0</formula1>
      <formula2>9</formula2>
    </dataValidation>
    <dataValidation type="whole" allowBlank="1" showInputMessage="1" showErrorMessage="1" promptTitle="CÓDIGO ESTABLECIMIENTO/ESTRATEGI" prompt="Sexto: Entre 0 y 9" sqref="H3" xr:uid="{00000000-0002-0000-0000-00000C000000}">
      <formula1>0</formula1>
      <formula2>9</formula2>
    </dataValidation>
    <dataValidation type="whole" allowBlank="1" showInputMessage="1" showErrorMessage="1" promptTitle="DÍGITO REGIÓN:" prompt="Primer: Entre 0 y 1" sqref="C2" xr:uid="{00000000-0002-0000-0000-00000D000000}">
      <formula1>0</formula1>
      <formula2>1</formula2>
    </dataValidation>
    <dataValidation type="whole" allowBlank="1" showInputMessage="1" showErrorMessage="1" promptTitle="DÍGITO COMUNA:" prompt="Primer: Entre 1 y 7" sqref="E2" xr:uid="{00000000-0002-0000-0000-00000E000000}">
      <formula1>1</formula1>
      <formula2>7</formula2>
    </dataValidation>
    <dataValidation type="whole" allowBlank="1" showInputMessage="1" showErrorMessage="1" promptTitle="DÍGITO REGIÓN:" prompt="Segundo: Entre 0 y 9" sqref="D2" xr:uid="{00000000-0002-0000-0000-00000F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10000000}">
      <formula1>0</formula1>
      <formula2>9</formula2>
    </dataValidation>
    <dataValidation type="whole" allowBlank="1" showInputMessage="1" showErrorMessage="1" promptTitle="DÍGITO COMUNA:" prompt="Tercer: Entre 0 y 9" sqref="G2" xr:uid="{00000000-0002-0000-0000-000011000000}">
      <formula1>0</formula1>
      <formula2>9</formula2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 xr:uid="{00000000-0002-0000-0000-000012000000}">
      <formula1>$AC$11:$AC$13</formula1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 xr:uid="{00000000-0002-0000-0000-000013000000}">
      <formula1>$AA$11:$AA$22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 xr:uid="{00000000-0002-0000-0000-000014000000}">
      <formula1>$AB$11:$AB$37</formula1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X122"/>
  <sheetViews>
    <sheetView showGridLines="0" topLeftCell="B1" zoomScale="80" zoomScaleNormal="80" workbookViewId="0">
      <selection activeCell="E94" sqref="E94"/>
    </sheetView>
  </sheetViews>
  <sheetFormatPr baseColWidth="10" defaultColWidth="11.42578125" defaultRowHeight="12.75" x14ac:dyDescent="0.2"/>
  <cols>
    <col min="1" max="1" width="13.5703125" style="45" hidden="1" customWidth="1"/>
    <col min="2" max="2" width="36.42578125" style="45" customWidth="1"/>
    <col min="3" max="3" width="45.140625" style="45" customWidth="1"/>
    <col min="4" max="4" width="22.5703125" style="45" customWidth="1"/>
    <col min="5" max="5" width="17.7109375" style="45" customWidth="1"/>
    <col min="6" max="6" width="17.5703125" style="45" customWidth="1"/>
    <col min="7" max="7" width="18.28515625" style="45" customWidth="1"/>
    <col min="8" max="8" width="12" style="45" customWidth="1"/>
    <col min="9" max="9" width="13.7109375" style="45" customWidth="1"/>
    <col min="10" max="19" width="11.42578125" style="45"/>
    <col min="20" max="20" width="0" style="45" hidden="1" customWidth="1"/>
    <col min="21" max="22" width="11.42578125" style="45" hidden="1" customWidth="1"/>
    <col min="23" max="23" width="12" style="45" hidden="1" customWidth="1"/>
    <col min="24" max="24" width="11.85546875" style="45" hidden="1" customWidth="1"/>
    <col min="25" max="31" width="36" style="45" customWidth="1"/>
    <col min="32" max="16384" width="11.42578125" style="45"/>
  </cols>
  <sheetData>
    <row r="1" spans="1:8" x14ac:dyDescent="0.2">
      <c r="B1" s="46" t="s">
        <v>1146</v>
      </c>
    </row>
    <row r="2" spans="1:8" x14ac:dyDescent="0.2">
      <c r="B2" s="46" t="str">
        <f>CONCATENATE("COMUNA: ",NOMBRE!B2,"  ","( ",NOMBRE!C2,NOMBRE!D2,NOMBRE!E2,NOMBRE!F2,NOMBRE!G2," )")</f>
        <v>COMUNA:   (  )</v>
      </c>
    </row>
    <row r="3" spans="1:8" x14ac:dyDescent="0.2">
      <c r="B3" s="46" t="str">
        <f>CONCATENATE("ESTABLECIMIENTO/ESTRATEGIA: ",NOMBRE!B3,"  ","( ",NOMBRE!C3,NOMBRE!D3,NOMBRE!E3,NOMBRE!F3,NOMBRE!G3,NOMBRE!H3," )")</f>
        <v>ESTABLECIMIENTO/ESTRATEGIA:   (  )</v>
      </c>
    </row>
    <row r="4" spans="1:8" x14ac:dyDescent="0.2">
      <c r="B4" s="46" t="str">
        <f>CONCATENATE("MES: ",NOMBRE!B6,"  ","( ",NOMBRE!C6,NOMBRE!D6," )")</f>
        <v>MES: JUNIO  ( 06 )</v>
      </c>
    </row>
    <row r="5" spans="1:8" x14ac:dyDescent="0.2">
      <c r="B5" s="46" t="str">
        <f>CONCATENATE("AÑO: ",NOMBRE!B7)</f>
        <v>AÑO: 2023</v>
      </c>
    </row>
    <row r="8" spans="1:8" ht="29.25" customHeight="1" x14ac:dyDescent="0.2">
      <c r="B8" s="436" t="s">
        <v>1237</v>
      </c>
      <c r="C8" s="436"/>
      <c r="D8" s="436"/>
      <c r="E8" s="436"/>
      <c r="F8" s="436"/>
      <c r="G8" s="436"/>
    </row>
    <row r="9" spans="1:8" s="329" customFormat="1" ht="28.5" customHeight="1" x14ac:dyDescent="0.2">
      <c r="B9" s="436"/>
      <c r="C9" s="436"/>
      <c r="D9" s="436"/>
      <c r="E9" s="436"/>
      <c r="F9" s="436"/>
      <c r="G9" s="436"/>
    </row>
    <row r="10" spans="1:8" ht="26.25" customHeight="1" x14ac:dyDescent="0.2">
      <c r="B10" s="469" t="s">
        <v>1034</v>
      </c>
      <c r="C10" s="469"/>
      <c r="D10" s="469"/>
    </row>
    <row r="11" spans="1:8" ht="12.75" customHeight="1" x14ac:dyDescent="0.2">
      <c r="B11" s="457" t="s">
        <v>1035</v>
      </c>
      <c r="C11" s="478"/>
      <c r="D11" s="479"/>
      <c r="E11" s="450" t="s">
        <v>121</v>
      </c>
      <c r="F11" s="450" t="s">
        <v>1036</v>
      </c>
      <c r="G11" s="453" t="s">
        <v>1193</v>
      </c>
    </row>
    <row r="12" spans="1:8" ht="21.75" customHeight="1" x14ac:dyDescent="0.2">
      <c r="B12" s="459"/>
      <c r="C12" s="480"/>
      <c r="D12" s="460"/>
      <c r="E12" s="452"/>
      <c r="F12" s="452" t="s">
        <v>1027</v>
      </c>
      <c r="G12" s="454" t="s">
        <v>1027</v>
      </c>
    </row>
    <row r="13" spans="1:8" ht="20.25" customHeight="1" x14ac:dyDescent="0.2">
      <c r="A13" s="344"/>
      <c r="B13" s="38" t="s">
        <v>1037</v>
      </c>
      <c r="C13" s="461"/>
      <c r="D13" s="462"/>
      <c r="E13" s="103">
        <f>SUM(F13:G13)</f>
        <v>293186</v>
      </c>
      <c r="F13" s="104">
        <f>SUM(F14:F16,F18:F19,F24:F25)</f>
        <v>876</v>
      </c>
      <c r="G13" s="104">
        <f>SUM(G14:G16,G18:G19,G24:G25)</f>
        <v>292310</v>
      </c>
      <c r="H13" s="372" t="s">
        <v>1267</v>
      </c>
    </row>
    <row r="14" spans="1:8" ht="17.25" customHeight="1" x14ac:dyDescent="0.2">
      <c r="A14" s="412" t="s">
        <v>1309</v>
      </c>
      <c r="B14" s="39" t="s">
        <v>278</v>
      </c>
      <c r="C14" s="483" t="s">
        <v>1038</v>
      </c>
      <c r="D14" s="484"/>
      <c r="E14" s="105">
        <f>IFERROR(VLOOKUP($A14,Filtro!$A$5:$AY$315,2,FALSE),0)</f>
        <v>43488</v>
      </c>
      <c r="F14" s="105">
        <f>IFERROR(VLOOKUP($A14,Filtro!$A$5:$AY$315,3,FALSE),0)</f>
        <v>0</v>
      </c>
      <c r="G14" s="105">
        <f>IFERROR(VLOOKUP($A14,Filtro!$A$5:$AY$315,4,FALSE),0)</f>
        <v>43488</v>
      </c>
      <c r="H14" s="45">
        <v>14</v>
      </c>
    </row>
    <row r="15" spans="1:8" ht="17.25" customHeight="1" x14ac:dyDescent="0.2">
      <c r="A15" s="412" t="s">
        <v>1374</v>
      </c>
      <c r="B15" s="40" t="s">
        <v>279</v>
      </c>
      <c r="C15" s="463" t="s">
        <v>1039</v>
      </c>
      <c r="D15" s="464"/>
      <c r="E15" s="105">
        <f>IFERROR(VLOOKUP($A15,Filtro!$A$5:$AY$315,2,FALSE),0)</f>
        <v>149835</v>
      </c>
      <c r="F15" s="105">
        <f>IFERROR(VLOOKUP($A15,Filtro!$A$5:$AY$315,3,FALSE),0)</f>
        <v>0</v>
      </c>
      <c r="G15" s="105">
        <f>IFERROR(VLOOKUP($A15,Filtro!$A$5:$AY$315,4,FALSE),0)</f>
        <v>149835</v>
      </c>
      <c r="H15" s="45">
        <v>15</v>
      </c>
    </row>
    <row r="16" spans="1:8" ht="17.25" customHeight="1" x14ac:dyDescent="0.2">
      <c r="A16" s="412" t="s">
        <v>1375</v>
      </c>
      <c r="B16" s="40" t="s">
        <v>280</v>
      </c>
      <c r="C16" s="463" t="s">
        <v>281</v>
      </c>
      <c r="D16" s="464"/>
      <c r="E16" s="105">
        <f>IFERROR(VLOOKUP($A16,Filtro!$A$5:$AY$315,2,FALSE),0)</f>
        <v>29033</v>
      </c>
      <c r="F16" s="105">
        <f>IFERROR(VLOOKUP($A16,Filtro!$A$5:$AY$315,3,FALSE),0)</f>
        <v>0</v>
      </c>
      <c r="G16" s="105">
        <f>IFERROR(VLOOKUP($A16,Filtro!$A$5:$AY$315,4,FALSE),0)</f>
        <v>29033</v>
      </c>
      <c r="H16" s="45">
        <v>16</v>
      </c>
    </row>
    <row r="17" spans="1:8" ht="17.25" customHeight="1" x14ac:dyDescent="0.2">
      <c r="A17" s="343"/>
      <c r="B17" s="40" t="s">
        <v>282</v>
      </c>
      <c r="C17" s="463" t="s">
        <v>1040</v>
      </c>
      <c r="D17" s="464"/>
      <c r="E17" s="106"/>
      <c r="F17" s="106"/>
      <c r="G17" s="106"/>
      <c r="H17" s="45">
        <v>17</v>
      </c>
    </row>
    <row r="18" spans="1:8" ht="17.25" customHeight="1" x14ac:dyDescent="0.2">
      <c r="A18" s="412" t="s">
        <v>1376</v>
      </c>
      <c r="B18" s="40" t="s">
        <v>283</v>
      </c>
      <c r="C18" s="463" t="s">
        <v>1041</v>
      </c>
      <c r="D18" s="464"/>
      <c r="E18" s="105">
        <f>IFERROR(VLOOKUP($A18,Filtro!$A$5:$AY$315,2,FALSE),0)</f>
        <v>1545</v>
      </c>
      <c r="F18" s="105">
        <f>IFERROR(VLOOKUP($A18,Filtro!$A$5:$AY$315,3,FALSE),0)</f>
        <v>0</v>
      </c>
      <c r="G18" s="105">
        <f>IFERROR(VLOOKUP($A18,Filtro!$A$5:$AY$315,4,FALSE),0)</f>
        <v>1545</v>
      </c>
      <c r="H18" s="45">
        <v>18</v>
      </c>
    </row>
    <row r="19" spans="1:8" ht="17.25" customHeight="1" x14ac:dyDescent="0.2">
      <c r="A19" s="412" t="s">
        <v>1377</v>
      </c>
      <c r="B19" s="41" t="s">
        <v>284</v>
      </c>
      <c r="C19" s="463" t="s">
        <v>1042</v>
      </c>
      <c r="D19" s="464"/>
      <c r="E19" s="105">
        <f>IFERROR(VLOOKUP($A19,Filtro!$A$5:$AY$315,2,FALSE),0)</f>
        <v>10834</v>
      </c>
      <c r="F19" s="105">
        <f>IFERROR(VLOOKUP($A19,Filtro!$A$5:$AY$315,3,FALSE),0)</f>
        <v>0</v>
      </c>
      <c r="G19" s="105">
        <f>IFERROR(VLOOKUP($A19,Filtro!$A$5:$AY$315,4,FALSE),0)</f>
        <v>10834</v>
      </c>
      <c r="H19" s="45">
        <v>19</v>
      </c>
    </row>
    <row r="20" spans="1:8" ht="17.25" customHeight="1" x14ac:dyDescent="0.2">
      <c r="A20" s="343"/>
      <c r="B20" s="41"/>
      <c r="C20" s="463" t="s">
        <v>285</v>
      </c>
      <c r="D20" s="464"/>
      <c r="E20" s="106"/>
      <c r="F20" s="106"/>
      <c r="G20" s="106"/>
      <c r="H20" s="45">
        <v>20</v>
      </c>
    </row>
    <row r="21" spans="1:8" ht="17.25" customHeight="1" x14ac:dyDescent="0.2">
      <c r="A21" s="343"/>
      <c r="B21" s="41"/>
      <c r="C21" s="463" t="s">
        <v>1043</v>
      </c>
      <c r="D21" s="464"/>
      <c r="E21" s="106"/>
      <c r="F21" s="106"/>
      <c r="G21" s="106"/>
      <c r="H21" s="45">
        <v>21</v>
      </c>
    </row>
    <row r="22" spans="1:8" ht="17.25" customHeight="1" x14ac:dyDescent="0.2">
      <c r="A22" s="343"/>
      <c r="B22" s="41"/>
      <c r="C22" s="463" t="s">
        <v>286</v>
      </c>
      <c r="D22" s="464"/>
      <c r="E22" s="106"/>
      <c r="F22" s="106"/>
      <c r="G22" s="106"/>
      <c r="H22" s="45">
        <v>22</v>
      </c>
    </row>
    <row r="23" spans="1:8" ht="17.25" customHeight="1" x14ac:dyDescent="0.2">
      <c r="A23" s="343"/>
      <c r="B23" s="42" t="s">
        <v>287</v>
      </c>
      <c r="C23" s="485" t="s">
        <v>1044</v>
      </c>
      <c r="D23" s="486"/>
      <c r="E23" s="106"/>
      <c r="F23" s="106"/>
      <c r="G23" s="106"/>
      <c r="H23" s="45">
        <v>23</v>
      </c>
    </row>
    <row r="24" spans="1:8" ht="17.25" customHeight="1" x14ac:dyDescent="0.2">
      <c r="A24" s="412" t="s">
        <v>1275</v>
      </c>
      <c r="B24" s="42" t="s">
        <v>288</v>
      </c>
      <c r="C24" s="485" t="s">
        <v>289</v>
      </c>
      <c r="D24" s="486"/>
      <c r="E24" s="105">
        <f>IFERROR(VLOOKUP($A24,Filtro!$A$5:$AY$315,2,FALSE),0)</f>
        <v>1384</v>
      </c>
      <c r="F24" s="105">
        <f>IFERROR(VLOOKUP($A24,Filtro!$A$5:$AY$315,3,FALSE),0)</f>
        <v>0</v>
      </c>
      <c r="G24" s="105">
        <f>IFERROR(VLOOKUP($A24,Filtro!$A$5:$AY$315,4,FALSE),0)</f>
        <v>1384</v>
      </c>
      <c r="H24" s="45">
        <v>24</v>
      </c>
    </row>
    <row r="25" spans="1:8" ht="17.25" customHeight="1" x14ac:dyDescent="0.2">
      <c r="A25" s="412" t="s">
        <v>1310</v>
      </c>
      <c r="B25" s="43" t="s">
        <v>290</v>
      </c>
      <c r="C25" s="472" t="s">
        <v>291</v>
      </c>
      <c r="D25" s="473"/>
      <c r="E25" s="105">
        <f>IFERROR(VLOOKUP($A25,Filtro!$A$5:$AY$315,2,FALSE),0)</f>
        <v>57067</v>
      </c>
      <c r="F25" s="105">
        <f>IFERROR(VLOOKUP($A25,Filtro!$A$5:$AY$315,3,FALSE),0)</f>
        <v>876</v>
      </c>
      <c r="G25" s="105">
        <f>IFERROR(VLOOKUP($A25,Filtro!$A$5:$AY$315,4,FALSE),0)</f>
        <v>56191</v>
      </c>
      <c r="H25" s="45">
        <v>25</v>
      </c>
    </row>
    <row r="26" spans="1:8" ht="17.25" customHeight="1" x14ac:dyDescent="0.2">
      <c r="A26" s="343"/>
      <c r="B26" s="38" t="s">
        <v>1045</v>
      </c>
      <c r="C26" s="461"/>
      <c r="D26" s="462"/>
      <c r="E26" s="104">
        <f>SUM(F26:G26)</f>
        <v>21021</v>
      </c>
      <c r="F26" s="104">
        <f>SUM(F27+F28+F44)</f>
        <v>19229</v>
      </c>
      <c r="G26" s="104">
        <f>SUM(G27+G28)</f>
        <v>1792</v>
      </c>
      <c r="H26" s="45">
        <v>26</v>
      </c>
    </row>
    <row r="27" spans="1:8" ht="17.25" customHeight="1" x14ac:dyDescent="0.2">
      <c r="A27" s="412" t="s">
        <v>1378</v>
      </c>
      <c r="B27" s="149" t="s">
        <v>1046</v>
      </c>
      <c r="C27" s="474" t="s">
        <v>1047</v>
      </c>
      <c r="D27" s="475"/>
      <c r="E27" s="107">
        <f>IFERROR(VLOOKUP($A27,Filtro!$A$5:$AY$315,2,FALSE),0)</f>
        <v>20422</v>
      </c>
      <c r="F27" s="105">
        <f>IFERROR(VLOOKUP($A27,Filtro!$A$5:$AY$315,3,FALSE),0)</f>
        <v>19170</v>
      </c>
      <c r="G27" s="105">
        <f>IFERROR(VLOOKUP($A27,Filtro!$A$5:$AY$315,4,FALSE),0)</f>
        <v>1252</v>
      </c>
      <c r="H27" s="45">
        <v>27</v>
      </c>
    </row>
    <row r="28" spans="1:8" ht="17.25" customHeight="1" x14ac:dyDescent="0.2">
      <c r="A28" s="412" t="s">
        <v>1379</v>
      </c>
      <c r="B28" s="150"/>
      <c r="C28" s="476" t="s">
        <v>1190</v>
      </c>
      <c r="D28" s="477"/>
      <c r="E28" s="107">
        <f>IFERROR(VLOOKUP($A28,Filtro!$A$5:$AY$315,2,FALSE),0)</f>
        <v>599</v>
      </c>
      <c r="F28" s="105">
        <f>IFERROR(VLOOKUP($A28,Filtro!$A$5:$AY$315,3,FALSE),0)</f>
        <v>59</v>
      </c>
      <c r="G28" s="105">
        <f>IFERROR(VLOOKUP($A28,Filtro!$A$5:$AY$315,4,FALSE),0)</f>
        <v>540</v>
      </c>
      <c r="H28" s="45">
        <v>28</v>
      </c>
    </row>
    <row r="29" spans="1:8" ht="17.25" customHeight="1" x14ac:dyDescent="0.2">
      <c r="A29" s="412" t="s">
        <v>1401</v>
      </c>
      <c r="B29" s="152"/>
      <c r="C29" s="465" t="s">
        <v>1191</v>
      </c>
      <c r="D29" s="466"/>
      <c r="E29" s="108">
        <f>IFERROR(VLOOKUP($A29,Filtro!$A$5:$AY$315,2,FALSE),0)</f>
        <v>47</v>
      </c>
      <c r="F29" s="108">
        <f>IFERROR(VLOOKUP($A29,Filtro!$A$5:$AY$315,3,FALSE),0)</f>
        <v>0</v>
      </c>
      <c r="G29" s="108">
        <f>IFERROR(VLOOKUP($A29,Filtro!$A$5:$AY$315,4,FALSE),0)</f>
        <v>47</v>
      </c>
      <c r="H29" s="45">
        <v>29</v>
      </c>
    </row>
    <row r="30" spans="1:8" ht="17.25" customHeight="1" x14ac:dyDescent="0.2">
      <c r="A30" s="413" t="s">
        <v>1506</v>
      </c>
      <c r="B30" s="450"/>
      <c r="C30" s="510" t="s">
        <v>1189</v>
      </c>
      <c r="D30" s="281" t="s">
        <v>1187</v>
      </c>
      <c r="E30" s="105">
        <f>IFERROR(VLOOKUP($A30,Filtro!$A$5:$AY$315,2,FALSE),0)</f>
        <v>13</v>
      </c>
      <c r="F30" s="147">
        <f>IFERROR(VLOOKUP($A30,Filtro!$A$5:$AY$315,3,FALSE),0)</f>
        <v>0</v>
      </c>
      <c r="G30" s="349">
        <f>IFERROR(VLOOKUP($A30,Filtro!$A$5:$AY$315,4,FALSE),0)</f>
        <v>13</v>
      </c>
      <c r="H30" s="45">
        <v>30</v>
      </c>
    </row>
    <row r="31" spans="1:8" ht="17.25" customHeight="1" x14ac:dyDescent="0.2">
      <c r="A31" s="413" t="s">
        <v>1380</v>
      </c>
      <c r="B31" s="451"/>
      <c r="C31" s="482"/>
      <c r="D31" s="282" t="s">
        <v>1188</v>
      </c>
      <c r="E31" s="108">
        <f>IFERROR(VLOOKUP($A31,Filtro!$A$5:$AY$315,2,FALSE),0)</f>
        <v>339</v>
      </c>
      <c r="F31" s="151">
        <f>IFERROR(VLOOKUP($A31,Filtro!$A$5:$AY$315,3,FALSE),0)</f>
        <v>0</v>
      </c>
      <c r="G31" s="350">
        <f>IFERROR(VLOOKUP($A31,Filtro!$A$5:$AY$315,4,FALSE),0)</f>
        <v>339</v>
      </c>
      <c r="H31" s="45">
        <v>31</v>
      </c>
    </row>
    <row r="32" spans="1:8" ht="17.25" customHeight="1" x14ac:dyDescent="0.2">
      <c r="A32" s="413" t="s">
        <v>1464</v>
      </c>
      <c r="B32" s="451"/>
      <c r="C32" s="481" t="s">
        <v>1175</v>
      </c>
      <c r="D32" s="281" t="s">
        <v>1187</v>
      </c>
      <c r="E32" s="110">
        <f>IFERROR(VLOOKUP($A32,Filtro!$A$5:$AY$315,2,FALSE),0)</f>
        <v>49</v>
      </c>
      <c r="F32" s="147">
        <f>IFERROR(VLOOKUP($A32,Filtro!$A$5:$AY$315,3,FALSE),0)</f>
        <v>0</v>
      </c>
      <c r="G32" s="351">
        <f>IFERROR(VLOOKUP($A32,Filtro!$A$5:$AY$315,4,FALSE),0)</f>
        <v>49</v>
      </c>
      <c r="H32" s="45">
        <v>32</v>
      </c>
    </row>
    <row r="33" spans="1:8" ht="17.25" customHeight="1" x14ac:dyDescent="0.2">
      <c r="A33" s="413" t="s">
        <v>1381</v>
      </c>
      <c r="B33" s="451"/>
      <c r="C33" s="482"/>
      <c r="D33" s="282" t="s">
        <v>1188</v>
      </c>
      <c r="E33" s="108">
        <f>IFERROR(VLOOKUP($A33,Filtro!$A$5:$AY$315,2,FALSE),0)</f>
        <v>646</v>
      </c>
      <c r="F33" s="146">
        <f>IFERROR(VLOOKUP($A33,Filtro!$A$5:$AY$315,3,FALSE),0)</f>
        <v>0</v>
      </c>
      <c r="G33" s="350">
        <f>IFERROR(VLOOKUP($A33,Filtro!$A$5:$AY$315,4,FALSE),0)</f>
        <v>646</v>
      </c>
      <c r="H33" s="45">
        <v>33</v>
      </c>
    </row>
    <row r="34" spans="1:8" ht="17.25" customHeight="1" x14ac:dyDescent="0.2">
      <c r="A34" s="413" t="s">
        <v>1465</v>
      </c>
      <c r="B34" s="451"/>
      <c r="C34" s="481" t="s">
        <v>1176</v>
      </c>
      <c r="D34" s="281" t="s">
        <v>1187</v>
      </c>
      <c r="E34" s="110">
        <f>IFERROR(VLOOKUP($A34,Filtro!$A$5:$AY$315,2,FALSE),0)</f>
        <v>97</v>
      </c>
      <c r="F34" s="147">
        <f>IFERROR(VLOOKUP($A34,Filtro!$A$5:$AY$315,3,FALSE),0)</f>
        <v>0</v>
      </c>
      <c r="G34" s="351">
        <f>IFERROR(VLOOKUP($A34,Filtro!$A$5:$AY$315,4,FALSE),0)</f>
        <v>97</v>
      </c>
      <c r="H34" s="45">
        <v>34</v>
      </c>
    </row>
    <row r="35" spans="1:8" ht="17.25" customHeight="1" x14ac:dyDescent="0.2">
      <c r="A35" s="413" t="s">
        <v>1382</v>
      </c>
      <c r="B35" s="451"/>
      <c r="C35" s="482"/>
      <c r="D35" s="282" t="s">
        <v>1188</v>
      </c>
      <c r="E35" s="108">
        <f>IFERROR(VLOOKUP($A35,Filtro!$A$5:$AY$315,2,FALSE),0)</f>
        <v>127</v>
      </c>
      <c r="F35" s="146">
        <f>IFERROR(VLOOKUP($A35,Filtro!$A$5:$AY$315,3,FALSE),0)</f>
        <v>0</v>
      </c>
      <c r="G35" s="350">
        <f>IFERROR(VLOOKUP($A35,Filtro!$A$5:$AY$315,4,FALSE),0)</f>
        <v>127</v>
      </c>
      <c r="H35" s="45">
        <v>35</v>
      </c>
    </row>
    <row r="36" spans="1:8" ht="17.25" customHeight="1" x14ac:dyDescent="0.2">
      <c r="A36" s="413" t="s">
        <v>1466</v>
      </c>
      <c r="B36" s="451"/>
      <c r="C36" s="481" t="s">
        <v>1177</v>
      </c>
      <c r="D36" s="281" t="s">
        <v>1187</v>
      </c>
      <c r="E36" s="110">
        <f>IFERROR(VLOOKUP($A36,Filtro!$A$5:$AY$315,2,FALSE),0)</f>
        <v>84</v>
      </c>
      <c r="F36" s="147">
        <f>IFERROR(VLOOKUP($A36,Filtro!$A$5:$AY$315,3,FALSE),0)</f>
        <v>0</v>
      </c>
      <c r="G36" s="351">
        <f>IFERROR(VLOOKUP($A36,Filtro!$A$5:$AY$315,4,FALSE),0)</f>
        <v>84</v>
      </c>
      <c r="H36" s="45">
        <v>36</v>
      </c>
    </row>
    <row r="37" spans="1:8" ht="17.25" customHeight="1" x14ac:dyDescent="0.2">
      <c r="A37" s="413" t="s">
        <v>1383</v>
      </c>
      <c r="B37" s="451"/>
      <c r="C37" s="482"/>
      <c r="D37" s="282" t="s">
        <v>1188</v>
      </c>
      <c r="E37" s="108">
        <f>IFERROR(VLOOKUP($A37,Filtro!$A$5:$AY$315,2,FALSE),0)</f>
        <v>218</v>
      </c>
      <c r="F37" s="146">
        <f>IFERROR(VLOOKUP($A37,Filtro!$A$5:$AY$315,3,FALSE),0)</f>
        <v>0</v>
      </c>
      <c r="G37" s="350">
        <f>IFERROR(VLOOKUP($A37,Filtro!$A$5:$AY$315,4,FALSE),0)</f>
        <v>218</v>
      </c>
      <c r="H37" s="45">
        <v>37</v>
      </c>
    </row>
    <row r="38" spans="1:8" ht="17.25" customHeight="1" x14ac:dyDescent="0.2">
      <c r="A38" s="344"/>
      <c r="B38" s="451"/>
      <c r="C38" s="470" t="s">
        <v>1180</v>
      </c>
      <c r="D38" s="281" t="s">
        <v>1187</v>
      </c>
      <c r="E38" s="110">
        <f>SUM(E30+E32+E34+E36)</f>
        <v>243</v>
      </c>
      <c r="F38" s="147"/>
      <c r="G38" s="147"/>
      <c r="H38" s="45">
        <v>38</v>
      </c>
    </row>
    <row r="39" spans="1:8" ht="18.600000000000001" customHeight="1" x14ac:dyDescent="0.2">
      <c r="A39" s="344"/>
      <c r="B39" s="451"/>
      <c r="C39" s="471"/>
      <c r="D39" s="282" t="s">
        <v>1188</v>
      </c>
      <c r="E39" s="108">
        <f>SUM(E31+E33+E35+E37)</f>
        <v>1330</v>
      </c>
      <c r="F39" s="146"/>
      <c r="G39" s="146"/>
      <c r="H39" s="45">
        <v>39</v>
      </c>
    </row>
    <row r="40" spans="1:8" ht="17.25" customHeight="1" x14ac:dyDescent="0.2">
      <c r="A40" s="413" t="s">
        <v>1614</v>
      </c>
      <c r="B40" s="451"/>
      <c r="C40" s="481" t="s">
        <v>1178</v>
      </c>
      <c r="D40" s="281" t="s">
        <v>1187</v>
      </c>
      <c r="E40" s="110">
        <f>IFERROR(VLOOKUP($A40,Filtro!$A$5:$AY$315,2,FALSE),0)</f>
        <v>0</v>
      </c>
      <c r="F40" s="147">
        <f>IFERROR(VLOOKUP($A40,Filtro!$A$5:$AY$315,3,FALSE),0)</f>
        <v>0</v>
      </c>
      <c r="G40" s="351">
        <f>IFERROR(VLOOKUP($A40,Filtro!$A$5:$AY$315,4,FALSE),0)</f>
        <v>0</v>
      </c>
      <c r="H40" s="45">
        <v>40</v>
      </c>
    </row>
    <row r="41" spans="1:8" ht="17.25" customHeight="1" x14ac:dyDescent="0.2">
      <c r="A41" s="413" t="s">
        <v>1384</v>
      </c>
      <c r="B41" s="451"/>
      <c r="C41" s="482"/>
      <c r="D41" s="282" t="s">
        <v>1188</v>
      </c>
      <c r="E41" s="109">
        <f>IFERROR(VLOOKUP($A41,Filtro!$A$5:$AY$315,2,FALSE),0)</f>
        <v>187</v>
      </c>
      <c r="F41" s="146">
        <f>IFERROR(VLOOKUP($A41,Filtro!$A$5:$AY$315,3,FALSE),0)</f>
        <v>0</v>
      </c>
      <c r="G41" s="350">
        <f>IFERROR(VLOOKUP($A41,Filtro!$A$5:$AY$315,4,FALSE),0)</f>
        <v>187</v>
      </c>
      <c r="H41" s="45">
        <v>41</v>
      </c>
    </row>
    <row r="42" spans="1:8" ht="17.25" customHeight="1" x14ac:dyDescent="0.2">
      <c r="A42" s="413" t="s">
        <v>1467</v>
      </c>
      <c r="B42" s="451"/>
      <c r="C42" s="481" t="s">
        <v>1179</v>
      </c>
      <c r="D42" s="281" t="s">
        <v>1187</v>
      </c>
      <c r="E42" s="110">
        <f>IFERROR(VLOOKUP($A42,Filtro!$A$5:$AY$315,2,FALSE),0)</f>
        <v>92</v>
      </c>
      <c r="F42" s="334">
        <f>IFERROR(VLOOKUP($A42,Filtro!$A$5:$AY$315,3,FALSE),0)</f>
        <v>0</v>
      </c>
      <c r="G42" s="351">
        <f>IFERROR(VLOOKUP($A42,Filtro!$A$5:$AY$315,4,FALSE),0)</f>
        <v>92</v>
      </c>
      <c r="H42" s="45">
        <v>42</v>
      </c>
    </row>
    <row r="43" spans="1:8" ht="17.25" customHeight="1" x14ac:dyDescent="0.2">
      <c r="A43" s="413" t="s">
        <v>1385</v>
      </c>
      <c r="B43" s="452"/>
      <c r="C43" s="482"/>
      <c r="D43" s="282" t="s">
        <v>1188</v>
      </c>
      <c r="E43" s="109">
        <f>IFERROR(VLOOKUP($A43,Filtro!$A$5:$AY$315,2,FALSE),0)</f>
        <v>183</v>
      </c>
      <c r="F43" s="148">
        <f>IFERROR(VLOOKUP($A43,Filtro!$A$5:$AY$315,3,FALSE),0)</f>
        <v>0</v>
      </c>
      <c r="G43" s="352">
        <f>IFERROR(VLOOKUP($A43,Filtro!$A$5:$AY$315,4,FALSE),0)</f>
        <v>183</v>
      </c>
      <c r="H43" s="45">
        <v>43</v>
      </c>
    </row>
    <row r="44" spans="1:8" ht="20.25" customHeight="1" x14ac:dyDescent="0.2">
      <c r="A44" s="341"/>
      <c r="B44" s="131"/>
      <c r="C44" s="467" t="s">
        <v>1221</v>
      </c>
      <c r="D44" s="468"/>
      <c r="E44" s="195">
        <f>SUM(E38:E43)</f>
        <v>2035</v>
      </c>
      <c r="F44" s="148"/>
      <c r="G44" s="148"/>
      <c r="H44" s="45">
        <v>44</v>
      </c>
    </row>
    <row r="45" spans="1:8" ht="19.5" customHeight="1" x14ac:dyDescent="0.2">
      <c r="H45" s="45">
        <v>45</v>
      </c>
    </row>
    <row r="46" spans="1:8" x14ac:dyDescent="0.2">
      <c r="B46" s="37" t="s">
        <v>1048</v>
      </c>
      <c r="C46" s="13"/>
      <c r="H46" s="45">
        <v>46</v>
      </c>
    </row>
    <row r="47" spans="1:8" ht="12.75" customHeight="1" x14ac:dyDescent="0.2">
      <c r="B47" s="453" t="s">
        <v>292</v>
      </c>
      <c r="C47" s="453" t="s">
        <v>121</v>
      </c>
      <c r="D47" s="450" t="s">
        <v>1036</v>
      </c>
      <c r="E47" s="453" t="s">
        <v>1193</v>
      </c>
      <c r="H47" s="45">
        <v>47</v>
      </c>
    </row>
    <row r="48" spans="1:8" ht="25.5" customHeight="1" x14ac:dyDescent="0.2">
      <c r="B48" s="454"/>
      <c r="C48" s="489"/>
      <c r="D48" s="452" t="s">
        <v>1027</v>
      </c>
      <c r="E48" s="454" t="s">
        <v>1027</v>
      </c>
      <c r="H48" s="45">
        <v>48</v>
      </c>
    </row>
    <row r="49" spans="1:8" ht="16.5" customHeight="1" x14ac:dyDescent="0.2">
      <c r="A49" s="412" t="s">
        <v>1615</v>
      </c>
      <c r="B49" s="132" t="s">
        <v>1234</v>
      </c>
      <c r="C49" s="110">
        <f>IFERROR(VLOOKUP($A49,Filtro!$A$5:$AY$315,2,FALSE),0)</f>
        <v>0</v>
      </c>
      <c r="D49" s="111">
        <f>IFERROR(VLOOKUP($A49,Filtro!$A$5:$AY$315,3,FALSE),0)</f>
        <v>0</v>
      </c>
      <c r="E49" s="110">
        <f>IFERROR(VLOOKUP($A49,Filtro!$A$5:$AY$315,4,FALSE),0)</f>
        <v>0</v>
      </c>
      <c r="H49" s="45">
        <v>49</v>
      </c>
    </row>
    <row r="50" spans="1:8" ht="16.5" customHeight="1" x14ac:dyDescent="0.2">
      <c r="A50" s="340" t="s">
        <v>1241</v>
      </c>
      <c r="B50" s="143" t="s">
        <v>1049</v>
      </c>
      <c r="C50" s="110">
        <f>IFERROR(VLOOKUP($A50,Filtro!$A$5:$AY$315,2,FALSE),0)</f>
        <v>153</v>
      </c>
      <c r="D50" s="111">
        <f>IFERROR(VLOOKUP($A50,Filtro!$A$5:$AY$315,3,FALSE),0)</f>
        <v>103</v>
      </c>
      <c r="E50" s="110">
        <f>IFERROR(VLOOKUP($A50,Filtro!$A$5:$AY$315,4,FALSE),0)</f>
        <v>50</v>
      </c>
      <c r="H50" s="45">
        <v>50</v>
      </c>
    </row>
    <row r="51" spans="1:8" ht="16.5" customHeight="1" x14ac:dyDescent="0.2">
      <c r="A51" s="340" t="s">
        <v>1242</v>
      </c>
      <c r="B51" s="143" t="s">
        <v>1050</v>
      </c>
      <c r="C51" s="110">
        <f>IFERROR(VLOOKUP($A51,Filtro!$A$5:$AY$315,2,FALSE),0)</f>
        <v>87</v>
      </c>
      <c r="D51" s="111">
        <f>IFERROR(VLOOKUP($A51,Filtro!$A$5:$AY$315,3,FALSE),0)</f>
        <v>61</v>
      </c>
      <c r="E51" s="110">
        <f>IFERROR(VLOOKUP($A51,Filtro!$A$5:$AY$315,4,FALSE),0)</f>
        <v>26</v>
      </c>
      <c r="H51" s="45">
        <v>51</v>
      </c>
    </row>
    <row r="52" spans="1:8" ht="16.5" customHeight="1" x14ac:dyDescent="0.2">
      <c r="A52" s="340" t="s">
        <v>1243</v>
      </c>
      <c r="B52" s="143" t="s">
        <v>1051</v>
      </c>
      <c r="C52" s="110">
        <f>IFERROR(VLOOKUP($A52,Filtro!$A$5:$AY$315,2,FALSE),0)</f>
        <v>7781</v>
      </c>
      <c r="D52" s="111">
        <f>IFERROR(VLOOKUP($A52,Filtro!$A$5:$AY$315,3,FALSE),0)</f>
        <v>6004</v>
      </c>
      <c r="E52" s="110">
        <f>IFERROR(VLOOKUP($A52,Filtro!$A$5:$AY$315,4,FALSE),0)</f>
        <v>1777</v>
      </c>
      <c r="H52" s="45">
        <v>52</v>
      </c>
    </row>
    <row r="53" spans="1:8" ht="16.5" customHeight="1" x14ac:dyDescent="0.2">
      <c r="A53" s="340" t="s">
        <v>1244</v>
      </c>
      <c r="B53" s="143" t="s">
        <v>1052</v>
      </c>
      <c r="C53" s="110">
        <f>IFERROR(VLOOKUP($A53,Filtro!$A$5:$AY$315,2,FALSE),0)</f>
        <v>457</v>
      </c>
      <c r="D53" s="111">
        <f>IFERROR(VLOOKUP($A53,Filtro!$A$5:$AY$315,3,FALSE),0)</f>
        <v>0</v>
      </c>
      <c r="E53" s="110">
        <f>IFERROR(VLOOKUP($A53,Filtro!$A$5:$AY$315,4,FALSE),0)</f>
        <v>457</v>
      </c>
      <c r="H53" s="45">
        <v>53</v>
      </c>
    </row>
    <row r="54" spans="1:8" ht="16.5" customHeight="1" x14ac:dyDescent="0.2">
      <c r="A54" s="340" t="s">
        <v>1245</v>
      </c>
      <c r="B54" s="143" t="s">
        <v>1053</v>
      </c>
      <c r="C54" s="110">
        <f>IFERROR(VLOOKUP($A54,Filtro!$A$5:$AY$315,2,FALSE),0)</f>
        <v>64152</v>
      </c>
      <c r="D54" s="111">
        <f>IFERROR(VLOOKUP($A54,Filtro!$A$5:$AY$315,3,FALSE),0)</f>
        <v>13399</v>
      </c>
      <c r="E54" s="110">
        <f>IFERROR(VLOOKUP($A54,Filtro!$A$5:$AY$315,4,FALSE),0)</f>
        <v>50753</v>
      </c>
      <c r="H54" s="45">
        <v>54</v>
      </c>
    </row>
    <row r="55" spans="1:8" ht="16.5" customHeight="1" x14ac:dyDescent="0.2">
      <c r="A55" s="340" t="s">
        <v>1246</v>
      </c>
      <c r="B55" s="143" t="s">
        <v>1054</v>
      </c>
      <c r="C55" s="110">
        <f>IFERROR(VLOOKUP($A55,Filtro!$A$5:$AY$315,2,FALSE),0)</f>
        <v>61</v>
      </c>
      <c r="D55" s="111">
        <f>IFERROR(VLOOKUP($A55,Filtro!$A$5:$AY$315,3,FALSE),0)</f>
        <v>44</v>
      </c>
      <c r="E55" s="110">
        <f>IFERROR(VLOOKUP($A55,Filtro!$A$5:$AY$315,4,FALSE),0)</f>
        <v>17</v>
      </c>
      <c r="H55" s="45">
        <v>55</v>
      </c>
    </row>
    <row r="56" spans="1:8" ht="16.5" customHeight="1" x14ac:dyDescent="0.2">
      <c r="A56" s="340" t="s">
        <v>1247</v>
      </c>
      <c r="B56" s="143" t="s">
        <v>1055</v>
      </c>
      <c r="C56" s="110">
        <f>IFERROR(VLOOKUP($A56,Filtro!$A$5:$AY$315,2,FALSE),0)</f>
        <v>774</v>
      </c>
      <c r="D56" s="111">
        <f>IFERROR(VLOOKUP($A56,Filtro!$A$5:$AY$315,3,FALSE),0)</f>
        <v>532</v>
      </c>
      <c r="E56" s="110">
        <f>IFERROR(VLOOKUP($A56,Filtro!$A$5:$AY$315,4,FALSE),0)</f>
        <v>242</v>
      </c>
      <c r="H56" s="45">
        <v>56</v>
      </c>
    </row>
    <row r="57" spans="1:8" ht="16.5" customHeight="1" x14ac:dyDescent="0.2">
      <c r="A57" s="340" t="s">
        <v>1248</v>
      </c>
      <c r="B57" s="143" t="s">
        <v>1056</v>
      </c>
      <c r="C57" s="110">
        <f>IFERROR(VLOOKUP($A57,Filtro!$A$5:$AY$315,2,FALSE),0)</f>
        <v>941</v>
      </c>
      <c r="D57" s="111">
        <f>IFERROR(VLOOKUP($A57,Filtro!$A$5:$AY$315,3,FALSE),0)</f>
        <v>941</v>
      </c>
      <c r="E57" s="110">
        <f>IFERROR(VLOOKUP($A57,Filtro!$A$5:$AY$315,4,FALSE),0)</f>
        <v>0</v>
      </c>
      <c r="H57" s="45">
        <v>57</v>
      </c>
    </row>
    <row r="58" spans="1:8" ht="16.5" customHeight="1" x14ac:dyDescent="0.2">
      <c r="A58" s="340" t="s">
        <v>1249</v>
      </c>
      <c r="B58" s="144" t="s">
        <v>1235</v>
      </c>
      <c r="C58" s="110">
        <f>IFERROR(VLOOKUP($A58,Filtro!$A$5:$AY$315,2,FALSE),0)</f>
        <v>576</v>
      </c>
      <c r="D58" s="111">
        <f>IFERROR(VLOOKUP($A58,Filtro!$A$5:$AY$315,3,FALSE),0)</f>
        <v>0</v>
      </c>
      <c r="E58" s="110">
        <f>IFERROR(VLOOKUP($A58,Filtro!$A$5:$AY$315,4,FALSE),0)</f>
        <v>576</v>
      </c>
      <c r="H58" s="45">
        <v>58</v>
      </c>
    </row>
    <row r="59" spans="1:8" ht="17.25" customHeight="1" x14ac:dyDescent="0.2">
      <c r="A59" s="344"/>
      <c r="B59" s="145" t="s">
        <v>121</v>
      </c>
      <c r="C59" s="104">
        <f>SUM(C49:C58)</f>
        <v>74982</v>
      </c>
      <c r="D59" s="104">
        <f>SUM(D49:D58)</f>
        <v>21084</v>
      </c>
      <c r="E59" s="104">
        <f>SUM(E49:E58)</f>
        <v>53898</v>
      </c>
      <c r="H59" s="45">
        <v>59</v>
      </c>
    </row>
    <row r="60" spans="1:8" ht="17.25" customHeight="1" x14ac:dyDescent="0.2">
      <c r="B60" s="191"/>
      <c r="C60" s="192"/>
      <c r="D60" s="192"/>
      <c r="E60" s="192"/>
      <c r="H60" s="45">
        <v>60</v>
      </c>
    </row>
    <row r="61" spans="1:8" ht="21.75" customHeight="1" x14ac:dyDescent="0.2">
      <c r="B61" s="44" t="s">
        <v>1057</v>
      </c>
      <c r="H61" s="45">
        <v>61</v>
      </c>
    </row>
    <row r="62" spans="1:8" ht="13.15" customHeight="1" x14ac:dyDescent="0.2">
      <c r="B62" s="457"/>
      <c r="C62" s="458"/>
      <c r="D62" s="450" t="s">
        <v>121</v>
      </c>
      <c r="E62" s="450" t="s">
        <v>1036</v>
      </c>
      <c r="F62" s="455" t="s">
        <v>1193</v>
      </c>
      <c r="H62" s="45">
        <v>62</v>
      </c>
    </row>
    <row r="63" spans="1:8" ht="19.5" customHeight="1" x14ac:dyDescent="0.2">
      <c r="B63" s="459"/>
      <c r="C63" s="460"/>
      <c r="D63" s="452"/>
      <c r="E63" s="452" t="s">
        <v>1027</v>
      </c>
      <c r="F63" s="456"/>
      <c r="H63" s="45">
        <v>63</v>
      </c>
    </row>
    <row r="64" spans="1:8" ht="27" customHeight="1" x14ac:dyDescent="0.2">
      <c r="A64" s="340" t="s">
        <v>1250</v>
      </c>
      <c r="B64" s="490" t="s">
        <v>1058</v>
      </c>
      <c r="C64" s="491"/>
      <c r="D64" s="195">
        <f>IFERROR(VLOOKUP($A64,Filtro!$A$5:$AY$315,2,FALSE),0)</f>
        <v>2790</v>
      </c>
      <c r="E64" s="109">
        <f>IFERROR(VLOOKUP($A64,Filtro!$A$5:$AY$315,3,FALSE),0)</f>
        <v>1825</v>
      </c>
      <c r="F64" s="109">
        <f>IFERROR(VLOOKUP($A64,Filtro!$A$5:$AY$315,4,FALSE),0)</f>
        <v>965</v>
      </c>
      <c r="G64" s="304"/>
      <c r="H64" s="45">
        <v>64</v>
      </c>
    </row>
    <row r="65" spans="1:23" ht="24.75" customHeight="1" x14ac:dyDescent="0.2">
      <c r="B65" s="44" t="s">
        <v>1223</v>
      </c>
      <c r="H65" s="45">
        <v>65</v>
      </c>
    </row>
    <row r="66" spans="1:23" ht="18" customHeight="1" x14ac:dyDescent="0.2">
      <c r="B66" s="135" t="s">
        <v>604</v>
      </c>
      <c r="C66" s="158" t="s">
        <v>121</v>
      </c>
      <c r="D66" s="166" t="s">
        <v>156</v>
      </c>
      <c r="E66" s="167" t="s">
        <v>1059</v>
      </c>
      <c r="H66" s="45">
        <v>66</v>
      </c>
    </row>
    <row r="67" spans="1:23" ht="16.5" customHeight="1" x14ac:dyDescent="0.2">
      <c r="A67" s="344"/>
      <c r="B67" s="136" t="s">
        <v>121</v>
      </c>
      <c r="C67" s="104">
        <f>SUM(D67:E67)</f>
        <v>2789</v>
      </c>
      <c r="D67" s="196">
        <f>SUM(D68:D69)</f>
        <v>312</v>
      </c>
      <c r="E67" s="197">
        <f>SUM(E68:E69)</f>
        <v>2477</v>
      </c>
      <c r="F67" s="333" t="str">
        <f>V67</f>
        <v>El Total de Intervenciones Quirúrgicas de la Sección C debe coincidir con el Total de la Seccion D</v>
      </c>
      <c r="H67" s="45">
        <v>67</v>
      </c>
      <c r="V67" s="114" t="str">
        <f>IF(C67=D64,"","El Total de Intervenciones Quirúrgicas de la Sección C debe coincidir con el Total de la Seccion D")</f>
        <v>El Total de Intervenciones Quirúrgicas de la Sección C debe coincidir con el Total de la Seccion D</v>
      </c>
      <c r="W67" s="115">
        <f>IF(C67=D64,0,1)</f>
        <v>1</v>
      </c>
    </row>
    <row r="68" spans="1:23" ht="15.75" customHeight="1" x14ac:dyDescent="0.2">
      <c r="A68" s="340" t="s">
        <v>1251</v>
      </c>
      <c r="B68" s="137" t="s">
        <v>1060</v>
      </c>
      <c r="C68" s="357">
        <f>IFERROR(VLOOKUP($A68,Filtro!$A$5:$AY$315,2,FALSE),0)</f>
        <v>1825</v>
      </c>
      <c r="D68" s="353">
        <f>IFERROR(VLOOKUP($A68,Filtro!$A$5:$AY$315,3,FALSE),0)</f>
        <v>256</v>
      </c>
      <c r="E68" s="354">
        <f>IFERROR(VLOOKUP($A68,Filtro!$A$5:$AY$315,4,FALSE),0)</f>
        <v>1569</v>
      </c>
      <c r="F68" s="333" t="str">
        <f t="shared" ref="F68:F69" si="0">V68</f>
        <v/>
      </c>
      <c r="H68" s="45">
        <v>68</v>
      </c>
      <c r="V68" s="116" t="str">
        <f>IF(C68=E64,"","El Total de Intervenciones Quirúrgicas menores SAPU/SAR debe coincidir con el Total de Intervenciones Quirúrgicas menores SAPU/SAR/SUR de la Sección C. ")</f>
        <v/>
      </c>
      <c r="W68" s="117">
        <f>IF(C68&lt;&gt;BM18A!E592,1,0)</f>
        <v>0</v>
      </c>
    </row>
    <row r="69" spans="1:23" ht="15.75" customHeight="1" x14ac:dyDescent="0.2">
      <c r="A69" s="340" t="s">
        <v>1252</v>
      </c>
      <c r="B69" s="138" t="s">
        <v>1240</v>
      </c>
      <c r="C69" s="195">
        <f>IFERROR(VLOOKUP($A69,Filtro!$A$5:$AY$315,2,FALSE),0)</f>
        <v>964</v>
      </c>
      <c r="D69" s="355">
        <f>IFERROR(VLOOKUP($A69,Filtro!$A$5:$AY$315,3,FALSE),0)</f>
        <v>56</v>
      </c>
      <c r="E69" s="356">
        <f>IFERROR(VLOOKUP($A69,Filtro!$A$5:$AY$315,4,FALSE),0)</f>
        <v>908</v>
      </c>
      <c r="F69" s="333" t="str">
        <f t="shared" si="0"/>
        <v xml:space="preserve"> * El Total de Intervenciones Quirúrgicas menores NO SAPU debe coincidir con el Total de Intervenciones Quirúrgicas menores NO SAPU/NO SUR de la Sección C. </v>
      </c>
      <c r="H69" s="45">
        <v>69</v>
      </c>
      <c r="V69" s="116" t="str">
        <f>IF(C69=F64,""," * El Total de Intervenciones Quirúrgicas menores NO SAPU debe coincidir con el Total de Intervenciones Quirúrgicas menores NO SAPU/NO SUR de la Sección C. ")</f>
        <v xml:space="preserve"> * El Total de Intervenciones Quirúrgicas menores NO SAPU debe coincidir con el Total de Intervenciones Quirúrgicas menores NO SAPU/NO SUR de la Sección C. </v>
      </c>
      <c r="W69" s="117">
        <f>IF(C69&lt;&gt;BM18A!E593,1,0)</f>
        <v>1</v>
      </c>
    </row>
    <row r="70" spans="1:23" ht="25.5" customHeight="1" x14ac:dyDescent="0.2">
      <c r="B70" s="44" t="s">
        <v>1061</v>
      </c>
      <c r="D70" s="13"/>
      <c r="F70" s="13"/>
      <c r="H70" s="45">
        <v>70</v>
      </c>
    </row>
    <row r="71" spans="1:23" ht="18.75" customHeight="1" x14ac:dyDescent="0.2">
      <c r="B71" s="503" t="s">
        <v>1062</v>
      </c>
      <c r="C71" s="488" t="s">
        <v>121</v>
      </c>
      <c r="D71" s="501" t="s">
        <v>1036</v>
      </c>
      <c r="E71" s="479" t="s">
        <v>1193</v>
      </c>
      <c r="H71" s="45">
        <v>71</v>
      </c>
    </row>
    <row r="72" spans="1:23" ht="17.25" customHeight="1" x14ac:dyDescent="0.2">
      <c r="B72" s="504"/>
      <c r="C72" s="452"/>
      <c r="D72" s="502" t="s">
        <v>1027</v>
      </c>
      <c r="E72" s="460" t="s">
        <v>1027</v>
      </c>
      <c r="H72" s="45">
        <v>72</v>
      </c>
    </row>
    <row r="73" spans="1:23" ht="16.5" customHeight="1" x14ac:dyDescent="0.2">
      <c r="A73" s="340" t="s">
        <v>1253</v>
      </c>
      <c r="B73" s="156" t="s">
        <v>1080</v>
      </c>
      <c r="C73" s="194">
        <f>IFERROR(VLOOKUP($A73,Filtro!$A$5:$AY$315,2,FALSE),0)</f>
        <v>14764</v>
      </c>
      <c r="D73" s="119">
        <f>IFERROR(VLOOKUP($A73,Filtro!$A$5:$AY$315,3,FALSE),0)</f>
        <v>350</v>
      </c>
      <c r="E73" s="118">
        <f>IFERROR(VLOOKUP($A73,Filtro!$A$5:$AY$315,4,FALSE),0)</f>
        <v>14410</v>
      </c>
      <c r="H73" s="45">
        <v>73</v>
      </c>
    </row>
    <row r="74" spans="1:23" ht="16.5" customHeight="1" x14ac:dyDescent="0.2">
      <c r="A74" s="340" t="s">
        <v>1254</v>
      </c>
      <c r="B74" s="157" t="s">
        <v>1063</v>
      </c>
      <c r="C74" s="194">
        <f>IFERROR(VLOOKUP($A74,Filtro!$A$5:$AY$315,2,FALSE),0)</f>
        <v>49046</v>
      </c>
      <c r="D74" s="119">
        <f>IFERROR(VLOOKUP($A74,Filtro!$A$5:$AY$315,3,FALSE),0)</f>
        <v>6919</v>
      </c>
      <c r="E74" s="118">
        <f>IFERROR(VLOOKUP($A74,Filtro!$A$5:$AY$315,4,FALSE),0)</f>
        <v>42159</v>
      </c>
      <c r="H74" s="45">
        <v>74</v>
      </c>
    </row>
    <row r="75" spans="1:23" ht="16.5" customHeight="1" x14ac:dyDescent="0.2">
      <c r="A75" s="345">
        <v>18050400</v>
      </c>
      <c r="B75" s="305" t="s">
        <v>1228</v>
      </c>
      <c r="C75" s="194">
        <f>IFERROR(VLOOKUP($A75,Filtro!$A$5:$AY$315,2,FALSE),0)</f>
        <v>0</v>
      </c>
      <c r="D75" s="119">
        <f>IFERROR(VLOOKUP($A75,Filtro!$A$5:$AY$315,3,FALSE),0)</f>
        <v>0</v>
      </c>
      <c r="E75" s="118">
        <f>IFERROR(VLOOKUP($A75,Filtro!$A$5:$AY$315,4,FALSE),0)</f>
        <v>0</v>
      </c>
      <c r="H75" s="45">
        <v>75</v>
      </c>
    </row>
    <row r="76" spans="1:23" ht="16.5" customHeight="1" x14ac:dyDescent="0.2">
      <c r="A76" s="345">
        <v>18050500</v>
      </c>
      <c r="B76" s="305" t="s">
        <v>1192</v>
      </c>
      <c r="C76" s="194">
        <f>IFERROR(VLOOKUP($A76,Filtro!$A$5:$AY$315,2,FALSE),0)</f>
        <v>0</v>
      </c>
      <c r="D76" s="119">
        <f>IFERROR(VLOOKUP($A76,Filtro!$A$5:$AY$315,3,FALSE),0)</f>
        <v>0</v>
      </c>
      <c r="E76" s="118">
        <f>IFERROR(VLOOKUP($A76,Filtro!$A$5:$AY$315,4,FALSE),0)</f>
        <v>0</v>
      </c>
      <c r="H76" s="45">
        <v>76</v>
      </c>
    </row>
    <row r="77" spans="1:23" ht="31.5" x14ac:dyDescent="0.2">
      <c r="A77" s="340" t="s">
        <v>1255</v>
      </c>
      <c r="B77" s="157" t="s">
        <v>1238</v>
      </c>
      <c r="C77" s="194">
        <f>IFERROR(VLOOKUP($A77,Filtro!$A$5:$AY$315,2,FALSE),0)</f>
        <v>1251</v>
      </c>
      <c r="D77" s="119">
        <f>IFERROR(VLOOKUP($A77,Filtro!$A$5:$AY$315,3,FALSE),0)</f>
        <v>245</v>
      </c>
      <c r="E77" s="118">
        <f>IFERROR(VLOOKUP($A77,Filtro!$A$5:$AY$315,4,FALSE),0)</f>
        <v>1006</v>
      </c>
      <c r="H77" s="45">
        <v>77</v>
      </c>
    </row>
    <row r="78" spans="1:23" ht="16.5" customHeight="1" x14ac:dyDescent="0.2">
      <c r="A78" s="340" t="s">
        <v>1256</v>
      </c>
      <c r="B78" s="332" t="s">
        <v>1066</v>
      </c>
      <c r="C78" s="194">
        <f>IFERROR(VLOOKUP($A78,Filtro!$A$5:$AY$315,2,FALSE),0)</f>
        <v>806</v>
      </c>
      <c r="D78" s="119">
        <f>IFERROR(VLOOKUP($A78,Filtro!$A$5:$AY$315,3,FALSE),0)</f>
        <v>127</v>
      </c>
      <c r="E78" s="118">
        <f>IFERROR(VLOOKUP($A78,Filtro!$A$5:$AY$315,4,FALSE),0)</f>
        <v>679</v>
      </c>
      <c r="H78" s="45">
        <v>78</v>
      </c>
    </row>
    <row r="79" spans="1:23" ht="26.25" customHeight="1" x14ac:dyDescent="0.2">
      <c r="A79" s="342"/>
      <c r="B79" s="335" t="s">
        <v>1238</v>
      </c>
      <c r="C79" s="336"/>
      <c r="D79" s="337"/>
      <c r="E79" s="338"/>
      <c r="H79" s="45">
        <v>79</v>
      </c>
    </row>
    <row r="80" spans="1:23" ht="24.75" customHeight="1" x14ac:dyDescent="0.2">
      <c r="B80" s="153" t="s">
        <v>1186</v>
      </c>
      <c r="H80" s="45">
        <v>80</v>
      </c>
    </row>
    <row r="81" spans="1:10" x14ac:dyDescent="0.2">
      <c r="B81" s="508" t="s">
        <v>173</v>
      </c>
      <c r="C81" s="499" t="s">
        <v>121</v>
      </c>
      <c r="H81" s="45">
        <v>81</v>
      </c>
    </row>
    <row r="82" spans="1:10" x14ac:dyDescent="0.2">
      <c r="B82" s="509"/>
      <c r="C82" s="500"/>
      <c r="H82" s="45">
        <v>82</v>
      </c>
    </row>
    <row r="83" spans="1:10" ht="25.5" customHeight="1" x14ac:dyDescent="0.2">
      <c r="A83" s="340" t="s">
        <v>1257</v>
      </c>
      <c r="B83" s="190" t="s">
        <v>1185</v>
      </c>
      <c r="C83" s="356">
        <f>IFERROR(VLOOKUP($A83,Filtro!$A$5:$AY$315,2,FALSE),0)</f>
        <v>623533</v>
      </c>
      <c r="H83" s="45">
        <v>83</v>
      </c>
    </row>
    <row r="84" spans="1:10" ht="30" customHeight="1" x14ac:dyDescent="0.2">
      <c r="B84" s="37" t="s">
        <v>1100</v>
      </c>
      <c r="D84" s="13"/>
      <c r="H84" s="45">
        <v>84</v>
      </c>
    </row>
    <row r="85" spans="1:10" ht="15.75" customHeight="1" x14ac:dyDescent="0.2">
      <c r="B85" s="453" t="s">
        <v>273</v>
      </c>
      <c r="C85" s="498" t="s">
        <v>121</v>
      </c>
      <c r="D85" s="495" t="s">
        <v>274</v>
      </c>
      <c r="E85" s="495"/>
      <c r="F85" s="495"/>
      <c r="G85" s="495"/>
      <c r="H85" s="495"/>
      <c r="I85" s="495"/>
      <c r="J85" s="45">
        <v>85</v>
      </c>
    </row>
    <row r="86" spans="1:10" ht="18" customHeight="1" x14ac:dyDescent="0.2">
      <c r="B86" s="454"/>
      <c r="C86" s="498"/>
      <c r="D86" s="139" t="s">
        <v>199</v>
      </c>
      <c r="E86" s="140" t="s">
        <v>200</v>
      </c>
      <c r="F86" s="141" t="s">
        <v>201</v>
      </c>
      <c r="G86" s="141" t="s">
        <v>202</v>
      </c>
      <c r="H86" s="141" t="s">
        <v>203</v>
      </c>
      <c r="I86" s="142" t="s">
        <v>204</v>
      </c>
      <c r="J86" s="45">
        <v>86</v>
      </c>
    </row>
    <row r="87" spans="1:10" ht="22.5" customHeight="1" x14ac:dyDescent="0.2">
      <c r="A87" s="340" t="s">
        <v>1258</v>
      </c>
      <c r="B87" s="132" t="s">
        <v>308</v>
      </c>
      <c r="C87" s="193">
        <f>IFERROR(VLOOKUP($A87,Filtro!$A$5:$AY$315,2,FALSE),0)</f>
        <v>158</v>
      </c>
      <c r="D87" s="359">
        <f>IFERROR(VLOOKUP($A87,Filtro!$A$5:$AY$315,3,FALSE),0)</f>
        <v>0</v>
      </c>
      <c r="E87" s="358">
        <f>IFERROR(VLOOKUP($A87,Filtro!$A$5:$AY$315,4,FALSE),0)</f>
        <v>111</v>
      </c>
      <c r="F87" s="193">
        <f>IFERROR(VLOOKUP($A87,Filtro!$A$5:$AY$315,5,FALSE),0)</f>
        <v>31</v>
      </c>
      <c r="G87" s="359">
        <f>IFERROR(VLOOKUP($A87,Filtro!$A$5:$AY$315,6,FALSE),0)</f>
        <v>7</v>
      </c>
      <c r="H87" s="358">
        <f>IFERROR(VLOOKUP($A87,Filtro!$A$5:$AY$315,7,FALSE),0)</f>
        <v>0</v>
      </c>
      <c r="I87" s="193">
        <f>IFERROR(VLOOKUP($A87,Filtro!$A$5:$AY$315,8,FALSE),0)</f>
        <v>9</v>
      </c>
      <c r="J87" s="45">
        <v>87</v>
      </c>
    </row>
    <row r="88" spans="1:10" ht="19.5" customHeight="1" x14ac:dyDescent="0.2">
      <c r="A88" s="340" t="s">
        <v>1259</v>
      </c>
      <c r="B88" s="133" t="s">
        <v>309</v>
      </c>
      <c r="C88" s="193">
        <f>IFERROR(VLOOKUP($A88,Filtro!$A$5:$AY$315,2,FALSE),0)</f>
        <v>1327</v>
      </c>
      <c r="D88" s="359">
        <f>IFERROR(VLOOKUP($A88,Filtro!$A$5:$AY$315,3,FALSE),0)</f>
        <v>242</v>
      </c>
      <c r="E88" s="358">
        <f>IFERROR(VLOOKUP($A88,Filtro!$A$5:$AY$315,4,FALSE),0)</f>
        <v>411</v>
      </c>
      <c r="F88" s="193">
        <f>IFERROR(VLOOKUP($A88,Filtro!$A$5:$AY$315,5,FALSE),0)</f>
        <v>81</v>
      </c>
      <c r="G88" s="359">
        <f>IFERROR(VLOOKUP($A88,Filtro!$A$5:$AY$315,6,FALSE),0)</f>
        <v>59</v>
      </c>
      <c r="H88" s="358">
        <f>IFERROR(VLOOKUP($A88,Filtro!$A$5:$AY$315,7,FALSE),0)</f>
        <v>301</v>
      </c>
      <c r="I88" s="193">
        <f>IFERROR(VLOOKUP($A88,Filtro!$A$5:$AY$315,8,FALSE),0)</f>
        <v>233</v>
      </c>
      <c r="J88" s="45">
        <v>88</v>
      </c>
    </row>
    <row r="89" spans="1:10" ht="24" customHeight="1" x14ac:dyDescent="0.2">
      <c r="A89" s="340" t="s">
        <v>1260</v>
      </c>
      <c r="B89" s="134" t="s">
        <v>420</v>
      </c>
      <c r="C89" s="193">
        <f>IFERROR(VLOOKUP($A89,Filtro!$A$5:$AY$315,2,FALSE),0)</f>
        <v>7416</v>
      </c>
      <c r="D89" s="359">
        <f>IFERROR(VLOOKUP($A89,Filtro!$A$5:$AY$315,3,FALSE),0)</f>
        <v>1363</v>
      </c>
      <c r="E89" s="358">
        <f>IFERROR(VLOOKUP($A89,Filtro!$A$5:$AY$315,4,FALSE),0)</f>
        <v>6053</v>
      </c>
      <c r="F89" s="339"/>
      <c r="G89" s="112"/>
      <c r="H89" s="112"/>
      <c r="I89" s="113"/>
      <c r="J89" s="45">
        <v>89</v>
      </c>
    </row>
    <row r="90" spans="1:10" ht="27.75" customHeight="1" x14ac:dyDescent="0.2">
      <c r="B90" s="28" t="s">
        <v>1101</v>
      </c>
      <c r="E90" s="47"/>
      <c r="H90" s="45">
        <v>90</v>
      </c>
    </row>
    <row r="91" spans="1:10" ht="32.25" customHeight="1" x14ac:dyDescent="0.2">
      <c r="B91" s="496" t="s">
        <v>1081</v>
      </c>
      <c r="C91" s="497"/>
      <c r="D91" s="164" t="s">
        <v>1082</v>
      </c>
      <c r="E91" s="165" t="s">
        <v>24</v>
      </c>
      <c r="H91" s="45">
        <v>91</v>
      </c>
    </row>
    <row r="92" spans="1:10" ht="16.5" customHeight="1" x14ac:dyDescent="0.2">
      <c r="A92" s="340" t="s">
        <v>1261</v>
      </c>
      <c r="B92" s="492" t="s">
        <v>216</v>
      </c>
      <c r="C92" s="14" t="s">
        <v>59</v>
      </c>
      <c r="D92" s="370">
        <f>IFERROR(VLOOKUP($A92,Filtro!$A$5:$AY$315,2,FALSE),0)</f>
        <v>4818</v>
      </c>
      <c r="E92" s="371">
        <f>IFERROR(VLOOKUP($A92,Filtro!$A$5:$AY$315,3,FALSE),0)</f>
        <v>968</v>
      </c>
      <c r="H92" s="45">
        <v>92</v>
      </c>
    </row>
    <row r="93" spans="1:10" ht="16.5" customHeight="1" x14ac:dyDescent="0.2">
      <c r="A93" s="340" t="s">
        <v>1262</v>
      </c>
      <c r="B93" s="493"/>
      <c r="C93" s="15" t="s">
        <v>371</v>
      </c>
      <c r="D93" s="370">
        <f>IFERROR(VLOOKUP($A93,Filtro!$A$5:$AY$315,2,FALSE),0)</f>
        <v>0</v>
      </c>
      <c r="E93" s="371">
        <f>IFERROR(VLOOKUP($A93,Filtro!$A$5:$AY$315,3,FALSE),0)</f>
        <v>0</v>
      </c>
      <c r="H93" s="45">
        <v>93</v>
      </c>
    </row>
    <row r="94" spans="1:10" ht="16.5" customHeight="1" x14ac:dyDescent="0.2">
      <c r="A94" s="340" t="s">
        <v>1263</v>
      </c>
      <c r="B94" s="494"/>
      <c r="C94" s="16" t="s">
        <v>372</v>
      </c>
      <c r="D94" s="370">
        <f>IFERROR(VLOOKUP($A94,Filtro!$A$5:$AY$315,2,FALSE),0)</f>
        <v>0</v>
      </c>
      <c r="E94" s="371">
        <f>IFERROR(VLOOKUP($A94,Filtro!$A$5:$AY$315,3,FALSE),0)</f>
        <v>0</v>
      </c>
      <c r="H94" s="45">
        <v>94</v>
      </c>
    </row>
    <row r="95" spans="1:10" ht="30.75" customHeight="1" x14ac:dyDescent="0.2">
      <c r="B95" s="306" t="s">
        <v>1169</v>
      </c>
      <c r="G95" s="307"/>
      <c r="H95" s="45">
        <v>95</v>
      </c>
    </row>
    <row r="96" spans="1:10" ht="26.25" customHeight="1" x14ac:dyDescent="0.2">
      <c r="B96" s="448" t="s">
        <v>1147</v>
      </c>
      <c r="C96" s="506" t="s">
        <v>1148</v>
      </c>
      <c r="D96" s="443" t="s">
        <v>1149</v>
      </c>
      <c r="E96" s="444"/>
      <c r="F96" s="445"/>
      <c r="G96" s="487" t="s">
        <v>1150</v>
      </c>
      <c r="H96" s="45">
        <v>96</v>
      </c>
    </row>
    <row r="97" spans="1:10" ht="23.25" customHeight="1" x14ac:dyDescent="0.2">
      <c r="B97" s="505"/>
      <c r="C97" s="507"/>
      <c r="D97" s="162" t="s">
        <v>1153</v>
      </c>
      <c r="E97" s="163" t="s">
        <v>1151</v>
      </c>
      <c r="F97" s="159" t="s">
        <v>1170</v>
      </c>
      <c r="G97" s="487"/>
      <c r="H97" s="45">
        <v>97</v>
      </c>
    </row>
    <row r="98" spans="1:10" ht="63" x14ac:dyDescent="0.2">
      <c r="A98" s="414" t="s">
        <v>1402</v>
      </c>
      <c r="B98" s="308" t="s">
        <v>1152</v>
      </c>
      <c r="C98" s="314">
        <f>IFERROR(VLOOKUP($A98,Filtro!$A$5:$AY$315,2,FALSE),0)</f>
        <v>9608</v>
      </c>
      <c r="D98" s="366">
        <f>IFERROR(VLOOKUP($A98,Filtro!$A$5:$AY$315,3,FALSE),0)</f>
        <v>2738</v>
      </c>
      <c r="E98" s="367">
        <f>IFERROR(VLOOKUP($A98,Filtro!$A$5:$AY$315,4,FALSE),0)</f>
        <v>5665</v>
      </c>
      <c r="F98" s="368">
        <f>IFERROR(VLOOKUP($A98,Filtro!$A$5:$AY$315,5,FALSE),0)</f>
        <v>1205</v>
      </c>
      <c r="G98" s="369">
        <f>IFERROR(VLOOKUP($A98,Filtro!$A$5:$AY$315,6,FALSE),0)</f>
        <v>0</v>
      </c>
      <c r="H98" s="45">
        <v>98</v>
      </c>
    </row>
    <row r="99" spans="1:10" ht="26.25" customHeight="1" x14ac:dyDescent="0.2">
      <c r="B99" s="306" t="s">
        <v>1171</v>
      </c>
      <c r="H99" s="45">
        <v>99</v>
      </c>
    </row>
    <row r="100" spans="1:10" ht="21.75" customHeight="1" x14ac:dyDescent="0.2">
      <c r="B100" s="441" t="s">
        <v>1154</v>
      </c>
      <c r="C100" s="448" t="s">
        <v>1148</v>
      </c>
      <c r="D100" s="443" t="s">
        <v>1149</v>
      </c>
      <c r="E100" s="444"/>
      <c r="F100" s="445"/>
      <c r="G100" s="446" t="s">
        <v>1155</v>
      </c>
      <c r="H100" s="437" t="s">
        <v>1156</v>
      </c>
      <c r="I100" s="439" t="s">
        <v>1172</v>
      </c>
      <c r="J100" s="45">
        <v>100</v>
      </c>
    </row>
    <row r="101" spans="1:10" ht="25.5" customHeight="1" x14ac:dyDescent="0.2">
      <c r="B101" s="442"/>
      <c r="C101" s="449"/>
      <c r="D101" s="160" t="s">
        <v>1153</v>
      </c>
      <c r="E101" s="161" t="s">
        <v>1151</v>
      </c>
      <c r="F101" s="159" t="s">
        <v>1170</v>
      </c>
      <c r="G101" s="447"/>
      <c r="H101" s="438"/>
      <c r="I101" s="440"/>
      <c r="J101" s="45">
        <v>101</v>
      </c>
    </row>
    <row r="102" spans="1:10" ht="16.5" customHeight="1" x14ac:dyDescent="0.2">
      <c r="A102" s="412" t="s">
        <v>1437</v>
      </c>
      <c r="B102" s="309" t="s">
        <v>1157</v>
      </c>
      <c r="C102" s="310">
        <f>IFERROR(VLOOKUP($A102,Filtro!$A$5:$AY$315,2,FALSE),0)</f>
        <v>84</v>
      </c>
      <c r="D102" s="360">
        <f>IFERROR(VLOOKUP($A102,Filtro!$A$5:$AY$315,3,FALSE),0)</f>
        <v>17</v>
      </c>
      <c r="E102" s="361">
        <f>IFERROR(VLOOKUP($A102,Filtro!$A$5:$AY$315,4,FALSE),0)</f>
        <v>48</v>
      </c>
      <c r="F102" s="362">
        <f>IFERROR(VLOOKUP($A102,Filtro!$A$5:$AY$315,5,FALSE),0)</f>
        <v>19</v>
      </c>
      <c r="G102" s="363">
        <f>IFERROR(VLOOKUP($A102,Filtro!$A$5:$AY$315,6,FALSE),0)</f>
        <v>77</v>
      </c>
      <c r="H102" s="364">
        <f>IFERROR(VLOOKUP($A102,Filtro!$A$5:$AY$315,7,FALSE),0)</f>
        <v>5</v>
      </c>
      <c r="I102" s="365">
        <f>IFERROR(VLOOKUP($A102,Filtro!$A$5:$AY$315,8,FALSE),0)</f>
        <v>79</v>
      </c>
      <c r="J102" s="45">
        <v>102</v>
      </c>
    </row>
    <row r="103" spans="1:10" ht="16.5" customHeight="1" x14ac:dyDescent="0.2">
      <c r="A103" s="412" t="s">
        <v>1616</v>
      </c>
      <c r="B103" s="311" t="s">
        <v>1165</v>
      </c>
      <c r="C103" s="310">
        <f>IFERROR(VLOOKUP($A103,Filtro!$A$5:$AY$315,2,FALSE),0)</f>
        <v>0</v>
      </c>
      <c r="D103" s="360">
        <f>IFERROR(VLOOKUP($A103,Filtro!$A$5:$AY$315,3,FALSE),0)</f>
        <v>0</v>
      </c>
      <c r="E103" s="361">
        <f>IFERROR(VLOOKUP($A103,Filtro!$A$5:$AY$315,4,FALSE),0)</f>
        <v>0</v>
      </c>
      <c r="F103" s="362">
        <f>IFERROR(VLOOKUP($A103,Filtro!$A$5:$AY$315,5,FALSE),0)</f>
        <v>0</v>
      </c>
      <c r="G103" s="363">
        <f>IFERROR(VLOOKUP($A103,Filtro!$A$5:$AY$315,6,FALSE),0)</f>
        <v>0</v>
      </c>
      <c r="H103" s="364">
        <f>IFERROR(VLOOKUP($A103,Filtro!$A$5:$AY$315,7,FALSE),0)</f>
        <v>0</v>
      </c>
      <c r="I103" s="365">
        <f>IFERROR(VLOOKUP($A103,Filtro!$A$5:$AY$315,8,FALSE),0)</f>
        <v>0</v>
      </c>
      <c r="J103" s="45">
        <v>103</v>
      </c>
    </row>
    <row r="104" spans="1:10" ht="16.5" customHeight="1" x14ac:dyDescent="0.2">
      <c r="A104" s="412" t="s">
        <v>1617</v>
      </c>
      <c r="B104" s="311" t="s">
        <v>1158</v>
      </c>
      <c r="C104" s="310">
        <f>IFERROR(VLOOKUP($A104,Filtro!$A$5:$AY$315,2,FALSE),0)</f>
        <v>0</v>
      </c>
      <c r="D104" s="360">
        <f>IFERROR(VLOOKUP($A104,Filtro!$A$5:$AY$315,3,FALSE),0)</f>
        <v>0</v>
      </c>
      <c r="E104" s="361">
        <f>IFERROR(VLOOKUP($A104,Filtro!$A$5:$AY$315,4,FALSE),0)</f>
        <v>0</v>
      </c>
      <c r="F104" s="362">
        <f>IFERROR(VLOOKUP($A104,Filtro!$A$5:$AY$315,5,FALSE),0)</f>
        <v>0</v>
      </c>
      <c r="G104" s="363">
        <f>IFERROR(VLOOKUP($A104,Filtro!$A$5:$AY$315,6,FALSE),0)</f>
        <v>0</v>
      </c>
      <c r="H104" s="364">
        <f>IFERROR(VLOOKUP($A104,Filtro!$A$5:$AY$315,7,FALSE),0)</f>
        <v>0</v>
      </c>
      <c r="I104" s="365">
        <f>IFERROR(VLOOKUP($A104,Filtro!$A$5:$AY$315,8,FALSE),0)</f>
        <v>0</v>
      </c>
      <c r="J104" s="45">
        <v>104</v>
      </c>
    </row>
    <row r="105" spans="1:10" ht="16.5" customHeight="1" x14ac:dyDescent="0.2">
      <c r="A105" s="412" t="s">
        <v>1533</v>
      </c>
      <c r="B105" s="311" t="s">
        <v>1159</v>
      </c>
      <c r="C105" s="310">
        <f>IFERROR(VLOOKUP($A105,Filtro!$A$5:$AY$315,2,FALSE),0)</f>
        <v>3</v>
      </c>
      <c r="D105" s="360">
        <f>IFERROR(VLOOKUP($A105,Filtro!$A$5:$AY$315,3,FALSE),0)</f>
        <v>0</v>
      </c>
      <c r="E105" s="361">
        <f>IFERROR(VLOOKUP($A105,Filtro!$A$5:$AY$315,4,FALSE),0)</f>
        <v>3</v>
      </c>
      <c r="F105" s="362">
        <f>IFERROR(VLOOKUP($A105,Filtro!$A$5:$AY$315,5,FALSE),0)</f>
        <v>0</v>
      </c>
      <c r="G105" s="363">
        <f>IFERROR(VLOOKUP($A105,Filtro!$A$5:$AY$315,6,FALSE),0)</f>
        <v>3</v>
      </c>
      <c r="H105" s="364">
        <f>IFERROR(VLOOKUP($A105,Filtro!$A$5:$AY$315,7,FALSE),0)</f>
        <v>1</v>
      </c>
      <c r="I105" s="365">
        <f>IFERROR(VLOOKUP($A105,Filtro!$A$5:$AY$315,8,FALSE),0)</f>
        <v>2</v>
      </c>
      <c r="J105" s="45">
        <v>105</v>
      </c>
    </row>
    <row r="106" spans="1:10" ht="16.5" customHeight="1" x14ac:dyDescent="0.2">
      <c r="A106" s="412" t="s">
        <v>1618</v>
      </c>
      <c r="B106" s="311" t="s">
        <v>1160</v>
      </c>
      <c r="C106" s="310">
        <f>IFERROR(VLOOKUP($A106,Filtro!$A$5:$AY$315,2,FALSE),0)</f>
        <v>0</v>
      </c>
      <c r="D106" s="360">
        <f>IFERROR(VLOOKUP($A106,Filtro!$A$5:$AY$315,3,FALSE),0)</f>
        <v>0</v>
      </c>
      <c r="E106" s="361">
        <f>IFERROR(VLOOKUP($A106,Filtro!$A$5:$AY$315,4,FALSE),0)</f>
        <v>0</v>
      </c>
      <c r="F106" s="362">
        <f>IFERROR(VLOOKUP($A106,Filtro!$A$5:$AY$315,5,FALSE),0)</f>
        <v>0</v>
      </c>
      <c r="G106" s="363">
        <f>IFERROR(VLOOKUP($A106,Filtro!$A$5:$AY$315,6,FALSE),0)</f>
        <v>0</v>
      </c>
      <c r="H106" s="364">
        <f>IFERROR(VLOOKUP($A106,Filtro!$A$5:$AY$315,7,FALSE),0)</f>
        <v>0</v>
      </c>
      <c r="I106" s="365">
        <f>IFERROR(VLOOKUP($A106,Filtro!$A$5:$AY$315,8,FALSE),0)</f>
        <v>0</v>
      </c>
      <c r="J106" s="45">
        <v>106</v>
      </c>
    </row>
    <row r="107" spans="1:10" ht="26.25" customHeight="1" x14ac:dyDescent="0.2">
      <c r="A107" s="412" t="s">
        <v>1619</v>
      </c>
      <c r="B107" s="312" t="s">
        <v>1161</v>
      </c>
      <c r="C107" s="310">
        <f>IFERROR(VLOOKUP($A107,Filtro!$A$5:$AY$315,2,FALSE),0)</f>
        <v>0</v>
      </c>
      <c r="D107" s="360">
        <f>IFERROR(VLOOKUP($A107,Filtro!$A$5:$AY$315,3,FALSE),0)</f>
        <v>0</v>
      </c>
      <c r="E107" s="361">
        <f>IFERROR(VLOOKUP($A107,Filtro!$A$5:$AY$315,4,FALSE),0)</f>
        <v>0</v>
      </c>
      <c r="F107" s="362">
        <f>IFERROR(VLOOKUP($A107,Filtro!$A$5:$AY$315,5,FALSE),0)</f>
        <v>0</v>
      </c>
      <c r="G107" s="363">
        <f>IFERROR(VLOOKUP($A107,Filtro!$A$5:$AY$315,6,FALSE),0)</f>
        <v>0</v>
      </c>
      <c r="H107" s="364">
        <f>IFERROR(VLOOKUP($A107,Filtro!$A$5:$AY$315,7,FALSE),0)</f>
        <v>0</v>
      </c>
      <c r="I107" s="365">
        <f>IFERROR(VLOOKUP($A107,Filtro!$A$5:$AY$315,8,FALSE),0)</f>
        <v>0</v>
      </c>
      <c r="J107" s="45">
        <v>107</v>
      </c>
    </row>
    <row r="108" spans="1:10" ht="16.5" customHeight="1" x14ac:dyDescent="0.2">
      <c r="A108" s="412" t="s">
        <v>1620</v>
      </c>
      <c r="B108" s="311" t="s">
        <v>1162</v>
      </c>
      <c r="C108" s="310">
        <f>IFERROR(VLOOKUP($A108,Filtro!$A$5:$AY$315,2,FALSE),0)</f>
        <v>0</v>
      </c>
      <c r="D108" s="360">
        <f>IFERROR(VLOOKUP($A108,Filtro!$A$5:$AY$315,3,FALSE),0)</f>
        <v>0</v>
      </c>
      <c r="E108" s="361">
        <f>IFERROR(VLOOKUP($A108,Filtro!$A$5:$AY$315,4,FALSE),0)</f>
        <v>0</v>
      </c>
      <c r="F108" s="362">
        <f>IFERROR(VLOOKUP($A108,Filtro!$A$5:$AY$315,5,FALSE),0)</f>
        <v>0</v>
      </c>
      <c r="G108" s="363">
        <f>IFERROR(VLOOKUP($A108,Filtro!$A$5:$AY$315,6,FALSE),0)</f>
        <v>0</v>
      </c>
      <c r="H108" s="364">
        <f>IFERROR(VLOOKUP($A108,Filtro!$A$5:$AY$315,7,FALSE),0)</f>
        <v>0</v>
      </c>
      <c r="I108" s="365">
        <f>IFERROR(VLOOKUP($A108,Filtro!$A$5:$AY$315,8,FALSE),0)</f>
        <v>0</v>
      </c>
      <c r="J108" s="45">
        <v>108</v>
      </c>
    </row>
    <row r="109" spans="1:10" ht="16.5" customHeight="1" x14ac:dyDescent="0.2">
      <c r="A109" s="412" t="s">
        <v>1621</v>
      </c>
      <c r="B109" s="311" t="s">
        <v>1163</v>
      </c>
      <c r="C109" s="310">
        <f>IFERROR(VLOOKUP($A109,Filtro!$A$5:$AY$315,2,FALSE),0)</f>
        <v>0</v>
      </c>
      <c r="D109" s="360">
        <f>IFERROR(VLOOKUP($A109,Filtro!$A$5:$AY$315,3,FALSE),0)</f>
        <v>0</v>
      </c>
      <c r="E109" s="361">
        <f>IFERROR(VLOOKUP($A109,Filtro!$A$5:$AY$315,4,FALSE),0)</f>
        <v>0</v>
      </c>
      <c r="F109" s="362">
        <f>IFERROR(VLOOKUP($A109,Filtro!$A$5:$AY$315,5,FALSE),0)</f>
        <v>0</v>
      </c>
      <c r="G109" s="363">
        <f>IFERROR(VLOOKUP($A109,Filtro!$A$5:$AY$315,6,FALSE),0)</f>
        <v>0</v>
      </c>
      <c r="H109" s="364">
        <f>IFERROR(VLOOKUP($A109,Filtro!$A$5:$AY$315,7,FALSE),0)</f>
        <v>0</v>
      </c>
      <c r="I109" s="365">
        <f>IFERROR(VLOOKUP($A109,Filtro!$A$5:$AY$315,8,FALSE),0)</f>
        <v>0</v>
      </c>
      <c r="J109" s="45">
        <v>109</v>
      </c>
    </row>
    <row r="110" spans="1:10" ht="16.5" customHeight="1" x14ac:dyDescent="0.2">
      <c r="A110" s="412" t="s">
        <v>1622</v>
      </c>
      <c r="B110" s="311" t="s">
        <v>1164</v>
      </c>
      <c r="C110" s="310">
        <f>IFERROR(VLOOKUP($A110,Filtro!$A$5:$AY$315,2,FALSE),0)</f>
        <v>0</v>
      </c>
      <c r="D110" s="360">
        <f>IFERROR(VLOOKUP($A110,Filtro!$A$5:$AY$315,3,FALSE),0)</f>
        <v>0</v>
      </c>
      <c r="E110" s="361">
        <f>IFERROR(VLOOKUP($A110,Filtro!$A$5:$AY$315,4,FALSE),0)</f>
        <v>0</v>
      </c>
      <c r="F110" s="362">
        <f>IFERROR(VLOOKUP($A110,Filtro!$A$5:$AY$315,5,FALSE),0)</f>
        <v>0</v>
      </c>
      <c r="G110" s="363">
        <f>IFERROR(VLOOKUP($A110,Filtro!$A$5:$AY$315,6,FALSE),0)</f>
        <v>0</v>
      </c>
      <c r="H110" s="364">
        <f>IFERROR(VLOOKUP($A110,Filtro!$A$5:$AY$315,7,FALSE),0)</f>
        <v>0</v>
      </c>
      <c r="I110" s="365">
        <f>IFERROR(VLOOKUP($A110,Filtro!$A$5:$AY$315,8,FALSE),0)</f>
        <v>0</v>
      </c>
      <c r="J110" s="45">
        <v>110</v>
      </c>
    </row>
    <row r="111" spans="1:10" ht="25.5" customHeight="1" x14ac:dyDescent="0.2">
      <c r="A111" s="412" t="s">
        <v>1623</v>
      </c>
      <c r="B111" s="312" t="s">
        <v>1166</v>
      </c>
      <c r="C111" s="310">
        <f>IFERROR(VLOOKUP($A111,Filtro!$A$5:$AY$315,2,FALSE),0)</f>
        <v>0</v>
      </c>
      <c r="D111" s="360">
        <f>IFERROR(VLOOKUP($A111,Filtro!$A$5:$AY$315,3,FALSE),0)</f>
        <v>0</v>
      </c>
      <c r="E111" s="361">
        <f>IFERROR(VLOOKUP($A111,Filtro!$A$5:$AY$315,4,FALSE),0)</f>
        <v>0</v>
      </c>
      <c r="F111" s="362">
        <f>IFERROR(VLOOKUP($A111,Filtro!$A$5:$AY$315,5,FALSE),0)</f>
        <v>0</v>
      </c>
      <c r="G111" s="363">
        <f>IFERROR(VLOOKUP($A111,Filtro!$A$5:$AY$315,6,FALSE),0)</f>
        <v>0</v>
      </c>
      <c r="H111" s="364">
        <f>IFERROR(VLOOKUP($A111,Filtro!$A$5:$AY$315,7,FALSE),0)</f>
        <v>0</v>
      </c>
      <c r="I111" s="365">
        <f>IFERROR(VLOOKUP($A111,Filtro!$A$5:$AY$315,8,FALSE),0)</f>
        <v>0</v>
      </c>
      <c r="J111" s="45">
        <v>111</v>
      </c>
    </row>
    <row r="112" spans="1:10" ht="16.5" customHeight="1" x14ac:dyDescent="0.2">
      <c r="A112" s="412" t="s">
        <v>1624</v>
      </c>
      <c r="B112" s="311" t="s">
        <v>1167</v>
      </c>
      <c r="C112" s="310">
        <f>IFERROR(VLOOKUP($A112,Filtro!$A$5:$AY$315,2,FALSE),0)</f>
        <v>0</v>
      </c>
      <c r="D112" s="360">
        <f>IFERROR(VLOOKUP($A112,Filtro!$A$5:$AY$315,3,FALSE),0)</f>
        <v>0</v>
      </c>
      <c r="E112" s="361">
        <f>IFERROR(VLOOKUP($A112,Filtro!$A$5:$AY$315,4,FALSE),0)</f>
        <v>0</v>
      </c>
      <c r="F112" s="362">
        <f>IFERROR(VLOOKUP($A112,Filtro!$A$5:$AY$315,5,FALSE),0)</f>
        <v>0</v>
      </c>
      <c r="G112" s="363">
        <f>IFERROR(VLOOKUP($A112,Filtro!$A$5:$AY$315,6,FALSE),0)</f>
        <v>0</v>
      </c>
      <c r="H112" s="364">
        <f>IFERROR(VLOOKUP($A112,Filtro!$A$5:$AY$315,7,FALSE),0)</f>
        <v>0</v>
      </c>
      <c r="I112" s="365">
        <f>IFERROR(VLOOKUP($A112,Filtro!$A$5:$AY$315,8,FALSE),0)</f>
        <v>0</v>
      </c>
      <c r="J112" s="45">
        <v>112</v>
      </c>
    </row>
    <row r="113" spans="1:10" ht="16.5" customHeight="1" x14ac:dyDescent="0.2">
      <c r="A113" s="412" t="s">
        <v>1348</v>
      </c>
      <c r="B113" s="313" t="s">
        <v>1168</v>
      </c>
      <c r="C113" s="310">
        <f>IFERROR(VLOOKUP($A113,Filtro!$A$5:$AY$315,2,FALSE),0)</f>
        <v>1759</v>
      </c>
      <c r="D113" s="360">
        <f>IFERROR(VLOOKUP($A113,Filtro!$A$5:$AY$315,3,FALSE),0)</f>
        <v>260</v>
      </c>
      <c r="E113" s="361">
        <f>IFERROR(VLOOKUP($A113,Filtro!$A$5:$AY$315,4,FALSE),0)</f>
        <v>1350</v>
      </c>
      <c r="F113" s="362">
        <f>IFERROR(VLOOKUP($A113,Filtro!$A$5:$AY$315,5,FALSE),0)</f>
        <v>149</v>
      </c>
      <c r="G113" s="363">
        <f>IFERROR(VLOOKUP($A113,Filtro!$A$5:$AY$315,6,FALSE),0)</f>
        <v>992</v>
      </c>
      <c r="H113" s="364">
        <f>IFERROR(VLOOKUP($A113,Filtro!$A$5:$AY$315,7,FALSE),0)</f>
        <v>252</v>
      </c>
      <c r="I113" s="365">
        <f>IFERROR(VLOOKUP($A113,Filtro!$A$5:$AY$315,8,FALSE),0)</f>
        <v>876</v>
      </c>
      <c r="J113" s="45">
        <v>113</v>
      </c>
    </row>
    <row r="114" spans="1:10" ht="18" customHeight="1" x14ac:dyDescent="0.2">
      <c r="A114" s="346"/>
      <c r="B114" s="130" t="s">
        <v>121</v>
      </c>
      <c r="C114" s="314">
        <f t="shared" ref="C114" si="1">SUM(C102:C113)</f>
        <v>1846</v>
      </c>
      <c r="D114" s="315">
        <f t="shared" ref="D114:I114" si="2">SUM(D102:D113)</f>
        <v>277</v>
      </c>
      <c r="E114" s="316">
        <f t="shared" si="2"/>
        <v>1401</v>
      </c>
      <c r="F114" s="317">
        <f t="shared" si="2"/>
        <v>168</v>
      </c>
      <c r="G114" s="318">
        <f t="shared" si="2"/>
        <v>1072</v>
      </c>
      <c r="H114" s="316">
        <f t="shared" si="2"/>
        <v>258</v>
      </c>
      <c r="I114" s="319">
        <f t="shared" si="2"/>
        <v>957</v>
      </c>
      <c r="J114" s="45">
        <v>114</v>
      </c>
    </row>
    <row r="117" spans="1:10" x14ac:dyDescent="0.2">
      <c r="A117" s="45" t="s">
        <v>1264</v>
      </c>
    </row>
    <row r="118" spans="1:10" x14ac:dyDescent="0.2">
      <c r="A118" s="345">
        <v>18050400</v>
      </c>
    </row>
    <row r="119" spans="1:10" x14ac:dyDescent="0.2">
      <c r="A119" s="345">
        <v>18050500</v>
      </c>
    </row>
    <row r="121" spans="1:10" x14ac:dyDescent="0.2">
      <c r="A121" s="45" t="s">
        <v>1266</v>
      </c>
    </row>
    <row r="122" spans="1:10" x14ac:dyDescent="0.2">
      <c r="A122" s="345">
        <v>18050600</v>
      </c>
    </row>
  </sheetData>
  <mergeCells count="62">
    <mergeCell ref="B96:B97"/>
    <mergeCell ref="C96:C97"/>
    <mergeCell ref="D96:F96"/>
    <mergeCell ref="B81:B82"/>
    <mergeCell ref="C30:C31"/>
    <mergeCell ref="C32:C33"/>
    <mergeCell ref="C34:C35"/>
    <mergeCell ref="C36:C37"/>
    <mergeCell ref="E47:E48"/>
    <mergeCell ref="G96:G97"/>
    <mergeCell ref="E71:E72"/>
    <mergeCell ref="C71:C72"/>
    <mergeCell ref="C47:C48"/>
    <mergeCell ref="B64:C64"/>
    <mergeCell ref="E62:E63"/>
    <mergeCell ref="B92:B94"/>
    <mergeCell ref="D85:I85"/>
    <mergeCell ref="B91:C91"/>
    <mergeCell ref="C85:C86"/>
    <mergeCell ref="C81:C82"/>
    <mergeCell ref="B85:B86"/>
    <mergeCell ref="D62:D63"/>
    <mergeCell ref="B47:B48"/>
    <mergeCell ref="D71:D72"/>
    <mergeCell ref="B71:B72"/>
    <mergeCell ref="C14:D14"/>
    <mergeCell ref="C15:D15"/>
    <mergeCell ref="C16:D16"/>
    <mergeCell ref="C23:D23"/>
    <mergeCell ref="C24:D24"/>
    <mergeCell ref="C29:D29"/>
    <mergeCell ref="C26:D26"/>
    <mergeCell ref="C44:D44"/>
    <mergeCell ref="B10:D10"/>
    <mergeCell ref="C17:D17"/>
    <mergeCell ref="C18:D18"/>
    <mergeCell ref="C19:D19"/>
    <mergeCell ref="C20:D20"/>
    <mergeCell ref="C21:D21"/>
    <mergeCell ref="C38:C39"/>
    <mergeCell ref="C25:D25"/>
    <mergeCell ref="C27:D27"/>
    <mergeCell ref="C28:D28"/>
    <mergeCell ref="B11:D12"/>
    <mergeCell ref="C40:C41"/>
    <mergeCell ref="C42:C43"/>
    <mergeCell ref="B8:G9"/>
    <mergeCell ref="H100:H101"/>
    <mergeCell ref="I100:I101"/>
    <mergeCell ref="B100:B101"/>
    <mergeCell ref="D100:F100"/>
    <mergeCell ref="G100:G101"/>
    <mergeCell ref="C100:C101"/>
    <mergeCell ref="B30:B43"/>
    <mergeCell ref="G11:G12"/>
    <mergeCell ref="F62:F63"/>
    <mergeCell ref="F11:F12"/>
    <mergeCell ref="B62:C63"/>
    <mergeCell ref="D47:D48"/>
    <mergeCell ref="E11:E12"/>
    <mergeCell ref="C13:D13"/>
    <mergeCell ref="C22:D22"/>
  </mergeCells>
  <dataValidations count="1">
    <dataValidation type="whole" operator="greaterThanOrEqual" allowBlank="1" showInputMessage="1" showErrorMessage="1" sqref="G30:G43 D68:E69 C83 D92:E94 D87:E88 D98:G98 G87:H88 D89:I89 D102:I113" xr:uid="{00000000-0002-0000-0100-000000000000}">
      <formula1>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AA652"/>
  <sheetViews>
    <sheetView showGridLines="0" tabSelected="1" topLeftCell="B203" zoomScale="80" zoomScaleNormal="80" workbookViewId="0">
      <selection activeCell="G221" sqref="G221"/>
    </sheetView>
  </sheetViews>
  <sheetFormatPr baseColWidth="10" defaultColWidth="11.42578125" defaultRowHeight="14.1" customHeight="1" x14ac:dyDescent="0.2"/>
  <cols>
    <col min="1" max="1" width="0" style="204" hidden="1" customWidth="1"/>
    <col min="2" max="2" width="13.28515625" style="204" customWidth="1"/>
    <col min="3" max="3" width="72.5703125" style="208" customWidth="1"/>
    <col min="4" max="4" width="15.7109375" style="204" customWidth="1"/>
    <col min="5" max="5" width="17.5703125" style="204" customWidth="1"/>
    <col min="6" max="6" width="21.5703125" style="204" customWidth="1"/>
    <col min="7" max="7" width="15.7109375" style="204" customWidth="1"/>
    <col min="8" max="8" width="13.7109375" style="204" customWidth="1"/>
    <col min="9" max="9" width="13" style="204" customWidth="1"/>
    <col min="10" max="16384" width="11.42578125" style="204"/>
  </cols>
  <sheetData>
    <row r="1" spans="1:27" s="48" customFormat="1" ht="14.1" customHeight="1" x14ac:dyDescent="0.15">
      <c r="B1" s="46" t="s">
        <v>1146</v>
      </c>
      <c r="C1" s="202"/>
      <c r="AA1" s="49"/>
    </row>
    <row r="2" spans="1:27" s="48" customFormat="1" ht="14.1" customHeight="1" x14ac:dyDescent="0.15">
      <c r="B2" s="46" t="str">
        <f>CONCATENATE("COMUNA: ",NOMBRE!B2,"  ","( ",NOMBRE!C2,NOMBRE!D2,NOMBRE!E2,NOMBRE!F2,NOMBRE!G2," )")</f>
        <v>COMUNA:   (  )</v>
      </c>
      <c r="C2" s="199"/>
      <c r="AA2" s="49"/>
    </row>
    <row r="3" spans="1:27" s="48" customFormat="1" ht="14.1" customHeight="1" x14ac:dyDescent="0.15">
      <c r="B3" s="46" t="str">
        <f>CONCATENATE("ESTABLECIMIENTO/ESTRATEGIA: ",NOMBRE!B3,"  ","( ",NOMBRE!C3,NOMBRE!D3,NOMBRE!E3,NOMBRE!F3,NOMBRE!G3,NOMBRE!H3," )")</f>
        <v>ESTABLECIMIENTO/ESTRATEGIA:   (  )</v>
      </c>
      <c r="C3" s="202"/>
      <c r="AA3" s="49"/>
    </row>
    <row r="4" spans="1:27" s="48" customFormat="1" ht="14.1" customHeight="1" x14ac:dyDescent="0.15">
      <c r="B4" s="46" t="str">
        <f>CONCATENATE("MES: ",NOMBRE!B6,"  ","( ",NOMBRE!C6,NOMBRE!D6," )")</f>
        <v>MES: JUNIO  ( 06 )</v>
      </c>
      <c r="C4" s="202"/>
      <c r="AA4" s="49"/>
    </row>
    <row r="5" spans="1:27" s="48" customFormat="1" ht="14.1" customHeight="1" x14ac:dyDescent="0.15">
      <c r="B5" s="46" t="str">
        <f>CONCATENATE("AÑO: ",NOMBRE!B7)</f>
        <v>AÑO: 2023</v>
      </c>
      <c r="C5" s="202"/>
      <c r="AA5" s="49"/>
    </row>
    <row r="6" spans="1:27" s="48" customFormat="1" ht="14.1" customHeight="1" x14ac:dyDescent="0.15">
      <c r="B6" s="530"/>
      <c r="C6" s="530"/>
      <c r="D6" s="530"/>
      <c r="AA6" s="49"/>
    </row>
    <row r="7" spans="1:27" s="48" customFormat="1" ht="36.75" customHeight="1" x14ac:dyDescent="0.15">
      <c r="B7" s="517" t="s">
        <v>1083</v>
      </c>
      <c r="C7" s="517"/>
      <c r="D7" s="517"/>
      <c r="E7" s="517"/>
      <c r="F7" s="517"/>
      <c r="G7" s="517"/>
      <c r="AA7" s="49"/>
    </row>
    <row r="8" spans="1:27" s="48" customFormat="1" ht="14.1" customHeight="1" x14ac:dyDescent="0.15">
      <c r="B8" s="50"/>
      <c r="C8" s="198"/>
      <c r="AA8" s="49"/>
    </row>
    <row r="9" spans="1:27" s="48" customFormat="1" ht="14.1" customHeight="1" x14ac:dyDescent="0.15">
      <c r="B9" s="203" t="s">
        <v>1034</v>
      </c>
      <c r="C9" s="199"/>
      <c r="AA9" s="49"/>
    </row>
    <row r="10" spans="1:27" ht="14.1" customHeight="1" x14ac:dyDescent="0.2">
      <c r="B10" s="545" t="s">
        <v>355</v>
      </c>
      <c r="C10" s="528" t="s">
        <v>1035</v>
      </c>
      <c r="D10" s="539" t="s">
        <v>121</v>
      </c>
      <c r="E10" s="528" t="s">
        <v>1036</v>
      </c>
      <c r="F10" s="515" t="s">
        <v>1193</v>
      </c>
      <c r="G10" s="528" t="s">
        <v>1194</v>
      </c>
    </row>
    <row r="11" spans="1:27" ht="18" customHeight="1" x14ac:dyDescent="0.2">
      <c r="B11" s="545"/>
      <c r="C11" s="529"/>
      <c r="D11" s="540"/>
      <c r="E11" s="529"/>
      <c r="F11" s="516"/>
      <c r="G11" s="529"/>
    </row>
    <row r="12" spans="1:27" ht="15" customHeight="1" x14ac:dyDescent="0.2">
      <c r="B12" s="535" t="s">
        <v>1230</v>
      </c>
      <c r="C12" s="535"/>
      <c r="D12" s="541"/>
      <c r="E12" s="542"/>
      <c r="F12" s="542"/>
      <c r="G12" s="543"/>
      <c r="H12" s="204" t="s">
        <v>1268</v>
      </c>
    </row>
    <row r="13" spans="1:27" ht="15" customHeight="1" x14ac:dyDescent="0.2">
      <c r="A13" s="415" t="s">
        <v>1625</v>
      </c>
      <c r="B13" s="58" t="s">
        <v>488</v>
      </c>
      <c r="C13" s="200" t="s">
        <v>64</v>
      </c>
      <c r="D13" s="380">
        <f>IFERROR(VLOOKUP($A13,Filtro!$A$5:$AY$315,2,FALSE),0)</f>
        <v>0</v>
      </c>
      <c r="E13" s="76">
        <f>IFERROR(VLOOKUP($A13,Filtro!$A$5:$AY$315,3,FALSE),0)</f>
        <v>0</v>
      </c>
      <c r="F13" s="182">
        <f>IFERROR(VLOOKUP($A13,Filtro!$A$5:$AY$315,4,FALSE),0)</f>
        <v>0</v>
      </c>
      <c r="G13" s="76">
        <f>IFERROR(VLOOKUP($A13,Filtro!$A$5:$AY$315,5,FALSE),0)</f>
        <v>0</v>
      </c>
      <c r="H13" s="204">
        <v>13</v>
      </c>
    </row>
    <row r="14" spans="1:27" ht="15" customHeight="1" x14ac:dyDescent="0.2">
      <c r="A14" s="415" t="s">
        <v>1304</v>
      </c>
      <c r="B14" s="59" t="s">
        <v>492</v>
      </c>
      <c r="C14" s="200" t="s">
        <v>65</v>
      </c>
      <c r="D14" s="380">
        <f>IFERROR(VLOOKUP($A14,Filtro!$A$5:$AY$315,2,FALSE),0)</f>
        <v>0</v>
      </c>
      <c r="E14" s="76">
        <f>IFERROR(VLOOKUP($A14,Filtro!$A$5:$AY$315,3,FALSE),0)</f>
        <v>0</v>
      </c>
      <c r="F14" s="182">
        <f>IFERROR(VLOOKUP($A14,Filtro!$A$5:$AY$315,4,FALSE),0)</f>
        <v>0</v>
      </c>
      <c r="G14" s="76">
        <f>IFERROR(VLOOKUP($A14,Filtro!$A$5:$AY$315,5,FALSE),0)</f>
        <v>22</v>
      </c>
      <c r="H14" s="204">
        <v>14</v>
      </c>
    </row>
    <row r="15" spans="1:27" ht="15" customHeight="1" x14ac:dyDescent="0.2">
      <c r="A15" s="415" t="s">
        <v>1626</v>
      </c>
      <c r="B15" s="59" t="s">
        <v>493</v>
      </c>
      <c r="C15" s="200" t="s">
        <v>66</v>
      </c>
      <c r="D15" s="380">
        <f>IFERROR(VLOOKUP($A15,Filtro!$A$5:$AY$315,2,FALSE),0)</f>
        <v>0</v>
      </c>
      <c r="E15" s="76">
        <f>IFERROR(VLOOKUP($A15,Filtro!$A$5:$AY$315,3,FALSE),0)</f>
        <v>0</v>
      </c>
      <c r="F15" s="182">
        <f>IFERROR(VLOOKUP($A15,Filtro!$A$5:$AY$315,4,FALSE),0)</f>
        <v>0</v>
      </c>
      <c r="G15" s="76">
        <f>IFERROR(VLOOKUP($A15,Filtro!$A$5:$AY$315,5,FALSE),0)</f>
        <v>0</v>
      </c>
      <c r="H15" s="204">
        <v>15</v>
      </c>
    </row>
    <row r="16" spans="1:27" ht="15" customHeight="1" x14ac:dyDescent="0.2">
      <c r="A16" s="415" t="s">
        <v>1627</v>
      </c>
      <c r="B16" s="59" t="s">
        <v>494</v>
      </c>
      <c r="C16" s="200" t="s">
        <v>67</v>
      </c>
      <c r="D16" s="380">
        <f>IFERROR(VLOOKUP($A16,Filtro!$A$5:$AY$315,2,FALSE),0)</f>
        <v>0</v>
      </c>
      <c r="E16" s="76">
        <f>IFERROR(VLOOKUP($A16,Filtro!$A$5:$AY$315,3,FALSE),0)</f>
        <v>0</v>
      </c>
      <c r="F16" s="182">
        <f>IFERROR(VLOOKUP($A16,Filtro!$A$5:$AY$315,4,FALSE),0)</f>
        <v>0</v>
      </c>
      <c r="G16" s="76">
        <f>IFERROR(VLOOKUP($A16,Filtro!$A$5:$AY$315,5,FALSE),0)</f>
        <v>0</v>
      </c>
      <c r="H16" s="204">
        <v>16</v>
      </c>
    </row>
    <row r="17" spans="1:8" ht="15" customHeight="1" x14ac:dyDescent="0.2">
      <c r="A17" s="415" t="s">
        <v>1628</v>
      </c>
      <c r="B17" s="59" t="s">
        <v>495</v>
      </c>
      <c r="C17" s="200" t="s">
        <v>68</v>
      </c>
      <c r="D17" s="380">
        <f>IFERROR(VLOOKUP($A17,Filtro!$A$5:$AY$315,2,FALSE),0)</f>
        <v>0</v>
      </c>
      <c r="E17" s="76">
        <f>IFERROR(VLOOKUP($A17,Filtro!$A$5:$AY$315,3,FALSE),0)</f>
        <v>0</v>
      </c>
      <c r="F17" s="182">
        <f>IFERROR(VLOOKUP($A17,Filtro!$A$5:$AY$315,4,FALSE),0)</f>
        <v>0</v>
      </c>
      <c r="G17" s="76">
        <f>IFERROR(VLOOKUP($A17,Filtro!$A$5:$AY$315,5,FALSE),0)</f>
        <v>0</v>
      </c>
      <c r="H17" s="204">
        <v>17</v>
      </c>
    </row>
    <row r="18" spans="1:8" ht="15" customHeight="1" x14ac:dyDescent="0.2">
      <c r="A18" s="415" t="s">
        <v>1629</v>
      </c>
      <c r="B18" s="59" t="s">
        <v>496</v>
      </c>
      <c r="C18" s="200" t="s">
        <v>69</v>
      </c>
      <c r="D18" s="380">
        <f>IFERROR(VLOOKUP($A18,Filtro!$A$5:$AY$315,2,FALSE),0)</f>
        <v>0</v>
      </c>
      <c r="E18" s="76">
        <f>IFERROR(VLOOKUP($A18,Filtro!$A$5:$AY$315,3,FALSE),0)</f>
        <v>0</v>
      </c>
      <c r="F18" s="182">
        <f>IFERROR(VLOOKUP($A18,Filtro!$A$5:$AY$315,4,FALSE),0)</f>
        <v>0</v>
      </c>
      <c r="G18" s="76">
        <f>IFERROR(VLOOKUP($A18,Filtro!$A$5:$AY$315,5,FALSE),0)</f>
        <v>0</v>
      </c>
      <c r="H18" s="204">
        <v>18</v>
      </c>
    </row>
    <row r="19" spans="1:8" ht="15" customHeight="1" x14ac:dyDescent="0.2">
      <c r="A19" s="415" t="s">
        <v>1630</v>
      </c>
      <c r="B19" s="59" t="s">
        <v>497</v>
      </c>
      <c r="C19" s="200" t="s">
        <v>70</v>
      </c>
      <c r="D19" s="380">
        <f>IFERROR(VLOOKUP($A19,Filtro!$A$5:$AY$315,2,FALSE),0)</f>
        <v>0</v>
      </c>
      <c r="E19" s="76">
        <f>IFERROR(VLOOKUP($A19,Filtro!$A$5:$AY$315,3,FALSE),0)</f>
        <v>0</v>
      </c>
      <c r="F19" s="182">
        <f>IFERROR(VLOOKUP($A19,Filtro!$A$5:$AY$315,4,FALSE),0)</f>
        <v>0</v>
      </c>
      <c r="G19" s="76">
        <f>IFERROR(VLOOKUP($A19,Filtro!$A$5:$AY$315,5,FALSE),0)</f>
        <v>0</v>
      </c>
      <c r="H19" s="204">
        <v>19</v>
      </c>
    </row>
    <row r="20" spans="1:8" ht="15" customHeight="1" x14ac:dyDescent="0.2">
      <c r="A20" s="415" t="s">
        <v>1631</v>
      </c>
      <c r="B20" s="59" t="s">
        <v>498</v>
      </c>
      <c r="C20" s="200" t="s">
        <v>71</v>
      </c>
      <c r="D20" s="380">
        <f>IFERROR(VLOOKUP($A20,Filtro!$A$5:$AY$315,2,FALSE),0)</f>
        <v>0</v>
      </c>
      <c r="E20" s="76">
        <f>IFERROR(VLOOKUP($A20,Filtro!$A$5:$AY$315,3,FALSE),0)</f>
        <v>0</v>
      </c>
      <c r="F20" s="182">
        <f>IFERROR(VLOOKUP($A20,Filtro!$A$5:$AY$315,4,FALSE),0)</f>
        <v>0</v>
      </c>
      <c r="G20" s="76">
        <f>IFERROR(VLOOKUP($A20,Filtro!$A$5:$AY$315,5,FALSE),0)</f>
        <v>0</v>
      </c>
      <c r="H20" s="204">
        <v>20</v>
      </c>
    </row>
    <row r="21" spans="1:8" ht="15" customHeight="1" x14ac:dyDescent="0.2">
      <c r="A21" s="415" t="s">
        <v>1632</v>
      </c>
      <c r="B21" s="59" t="s">
        <v>499</v>
      </c>
      <c r="C21" s="200" t="s">
        <v>72</v>
      </c>
      <c r="D21" s="380">
        <f>IFERROR(VLOOKUP($A21,Filtro!$A$5:$AY$315,2,FALSE),0)</f>
        <v>0</v>
      </c>
      <c r="E21" s="76">
        <f>IFERROR(VLOOKUP($A21,Filtro!$A$5:$AY$315,3,FALSE),0)</f>
        <v>0</v>
      </c>
      <c r="F21" s="182">
        <f>IFERROR(VLOOKUP($A21,Filtro!$A$5:$AY$315,4,FALSE),0)</f>
        <v>0</v>
      </c>
      <c r="G21" s="76">
        <f>IFERROR(VLOOKUP($A21,Filtro!$A$5:$AY$315,5,FALSE),0)</f>
        <v>0</v>
      </c>
      <c r="H21" s="204">
        <v>21</v>
      </c>
    </row>
    <row r="22" spans="1:8" ht="15" customHeight="1" x14ac:dyDescent="0.2">
      <c r="A22" s="415" t="s">
        <v>1633</v>
      </c>
      <c r="B22" s="59" t="s">
        <v>500</v>
      </c>
      <c r="C22" s="200" t="s">
        <v>73</v>
      </c>
      <c r="D22" s="380">
        <f>IFERROR(VLOOKUP($A22,Filtro!$A$5:$AY$315,2,FALSE),0)</f>
        <v>0</v>
      </c>
      <c r="E22" s="76">
        <f>IFERROR(VLOOKUP($A22,Filtro!$A$5:$AY$315,3,FALSE),0)</f>
        <v>0</v>
      </c>
      <c r="F22" s="182">
        <f>IFERROR(VLOOKUP($A22,Filtro!$A$5:$AY$315,4,FALSE),0)</f>
        <v>0</v>
      </c>
      <c r="G22" s="76">
        <f>IFERROR(VLOOKUP($A22,Filtro!$A$5:$AY$315,5,FALSE),0)</f>
        <v>0</v>
      </c>
      <c r="H22" s="204">
        <v>22</v>
      </c>
    </row>
    <row r="23" spans="1:8" ht="15" customHeight="1" x14ac:dyDescent="0.2">
      <c r="A23" s="415" t="s">
        <v>1305</v>
      </c>
      <c r="B23" s="59" t="s">
        <v>501</v>
      </c>
      <c r="C23" s="200" t="s">
        <v>74</v>
      </c>
      <c r="D23" s="380">
        <f>IFERROR(VLOOKUP($A23,Filtro!$A$5:$AY$315,2,FALSE),0)</f>
        <v>0</v>
      </c>
      <c r="E23" s="76">
        <f>IFERROR(VLOOKUP($A23,Filtro!$A$5:$AY$315,3,FALSE),0)</f>
        <v>0</v>
      </c>
      <c r="F23" s="182">
        <f>IFERROR(VLOOKUP($A23,Filtro!$A$5:$AY$315,4,FALSE),0)</f>
        <v>0</v>
      </c>
      <c r="G23" s="76">
        <f>IFERROR(VLOOKUP($A23,Filtro!$A$5:$AY$315,5,FALSE),0)</f>
        <v>110</v>
      </c>
      <c r="H23" s="204">
        <v>23</v>
      </c>
    </row>
    <row r="24" spans="1:8" ht="15" customHeight="1" x14ac:dyDescent="0.2">
      <c r="A24" s="415" t="s">
        <v>1634</v>
      </c>
      <c r="B24" s="59" t="s">
        <v>502</v>
      </c>
      <c r="C24" s="200" t="s">
        <v>75</v>
      </c>
      <c r="D24" s="380">
        <f>IFERROR(VLOOKUP($A24,Filtro!$A$5:$AY$315,2,FALSE),0)</f>
        <v>0</v>
      </c>
      <c r="E24" s="76">
        <f>IFERROR(VLOOKUP($A24,Filtro!$A$5:$AY$315,3,FALSE),0)</f>
        <v>0</v>
      </c>
      <c r="F24" s="182">
        <f>IFERROR(VLOOKUP($A24,Filtro!$A$5:$AY$315,4,FALSE),0)</f>
        <v>0</v>
      </c>
      <c r="G24" s="76">
        <f>IFERROR(VLOOKUP($A24,Filtro!$A$5:$AY$315,5,FALSE),0)</f>
        <v>0</v>
      </c>
      <c r="H24" s="204">
        <v>24</v>
      </c>
    </row>
    <row r="25" spans="1:8" ht="15" customHeight="1" x14ac:dyDescent="0.2">
      <c r="A25" s="415" t="s">
        <v>1635</v>
      </c>
      <c r="B25" s="59" t="s">
        <v>503</v>
      </c>
      <c r="C25" s="200" t="s">
        <v>76</v>
      </c>
      <c r="D25" s="380">
        <f>IFERROR(VLOOKUP($A25,Filtro!$A$5:$AY$315,2,FALSE),0)</f>
        <v>0</v>
      </c>
      <c r="E25" s="76">
        <f>IFERROR(VLOOKUP($A25,Filtro!$A$5:$AY$315,3,FALSE),0)</f>
        <v>0</v>
      </c>
      <c r="F25" s="182">
        <f>IFERROR(VLOOKUP($A25,Filtro!$A$5:$AY$315,4,FALSE),0)</f>
        <v>0</v>
      </c>
      <c r="G25" s="76">
        <f>IFERROR(VLOOKUP($A25,Filtro!$A$5:$AY$315,5,FALSE),0)</f>
        <v>0</v>
      </c>
      <c r="H25" s="204">
        <v>25</v>
      </c>
    </row>
    <row r="26" spans="1:8" ht="15" customHeight="1" x14ac:dyDescent="0.2">
      <c r="A26" s="415" t="s">
        <v>1330</v>
      </c>
      <c r="B26" s="59" t="s">
        <v>504</v>
      </c>
      <c r="C26" s="200" t="s">
        <v>77</v>
      </c>
      <c r="D26" s="380">
        <f>IFERROR(VLOOKUP($A26,Filtro!$A$5:$AY$315,2,FALSE),0)</f>
        <v>0</v>
      </c>
      <c r="E26" s="76">
        <f>IFERROR(VLOOKUP($A26,Filtro!$A$5:$AY$315,3,FALSE),0)</f>
        <v>0</v>
      </c>
      <c r="F26" s="182">
        <f>IFERROR(VLOOKUP($A26,Filtro!$A$5:$AY$315,4,FALSE),0)</f>
        <v>0</v>
      </c>
      <c r="G26" s="76">
        <f>IFERROR(VLOOKUP($A26,Filtro!$A$5:$AY$315,5,FALSE),0)</f>
        <v>67</v>
      </c>
      <c r="H26" s="204">
        <v>26</v>
      </c>
    </row>
    <row r="27" spans="1:8" ht="15" customHeight="1" x14ac:dyDescent="0.2">
      <c r="A27" s="415" t="s">
        <v>1306</v>
      </c>
      <c r="B27" s="59" t="s">
        <v>505</v>
      </c>
      <c r="C27" s="200" t="s">
        <v>78</v>
      </c>
      <c r="D27" s="380">
        <f>IFERROR(VLOOKUP($A27,Filtro!$A$5:$AY$315,2,FALSE),0)</f>
        <v>2</v>
      </c>
      <c r="E27" s="76">
        <f>IFERROR(VLOOKUP($A27,Filtro!$A$5:$AY$315,3,FALSE),0)</f>
        <v>0</v>
      </c>
      <c r="F27" s="182">
        <f>IFERROR(VLOOKUP($A27,Filtro!$A$5:$AY$315,4,FALSE),0)</f>
        <v>2</v>
      </c>
      <c r="G27" s="76">
        <f>IFERROR(VLOOKUP($A27,Filtro!$A$5:$AY$315,5,FALSE),0)</f>
        <v>794</v>
      </c>
      <c r="H27" s="204">
        <v>27</v>
      </c>
    </row>
    <row r="28" spans="1:8" ht="15" customHeight="1" x14ac:dyDescent="0.2">
      <c r="A28" s="415" t="s">
        <v>1636</v>
      </c>
      <c r="B28" s="59" t="s">
        <v>506</v>
      </c>
      <c r="C28" s="200" t="s">
        <v>79</v>
      </c>
      <c r="D28" s="380">
        <f>IFERROR(VLOOKUP($A28,Filtro!$A$5:$AY$315,2,FALSE),0)</f>
        <v>0</v>
      </c>
      <c r="E28" s="76">
        <f>IFERROR(VLOOKUP($A28,Filtro!$A$5:$AY$315,3,FALSE),0)</f>
        <v>0</v>
      </c>
      <c r="F28" s="182">
        <f>IFERROR(VLOOKUP($A28,Filtro!$A$5:$AY$315,4,FALSE),0)</f>
        <v>0</v>
      </c>
      <c r="G28" s="76">
        <f>IFERROR(VLOOKUP($A28,Filtro!$A$5:$AY$315,5,FALSE),0)</f>
        <v>0</v>
      </c>
      <c r="H28" s="204">
        <v>28</v>
      </c>
    </row>
    <row r="29" spans="1:8" ht="15" customHeight="1" x14ac:dyDescent="0.2">
      <c r="A29" s="415" t="s">
        <v>1637</v>
      </c>
      <c r="B29" s="59" t="s">
        <v>507</v>
      </c>
      <c r="C29" s="200" t="s">
        <v>80</v>
      </c>
      <c r="D29" s="380">
        <f>IFERROR(VLOOKUP($A29,Filtro!$A$5:$AY$315,2,FALSE),0)</f>
        <v>0</v>
      </c>
      <c r="E29" s="76">
        <f>IFERROR(VLOOKUP($A29,Filtro!$A$5:$AY$315,3,FALSE),0)</f>
        <v>0</v>
      </c>
      <c r="F29" s="182">
        <f>IFERROR(VLOOKUP($A29,Filtro!$A$5:$AY$315,4,FALSE),0)</f>
        <v>0</v>
      </c>
      <c r="G29" s="76">
        <f>IFERROR(VLOOKUP($A29,Filtro!$A$5:$AY$315,5,FALSE),0)</f>
        <v>0</v>
      </c>
      <c r="H29" s="204">
        <v>29</v>
      </c>
    </row>
    <row r="30" spans="1:8" ht="15" customHeight="1" x14ac:dyDescent="0.2">
      <c r="A30" s="415" t="s">
        <v>1638</v>
      </c>
      <c r="B30" s="59" t="s">
        <v>508</v>
      </c>
      <c r="C30" s="200" t="s">
        <v>13</v>
      </c>
      <c r="D30" s="380">
        <f>IFERROR(VLOOKUP($A30,Filtro!$A$5:$AY$315,2,FALSE),0)</f>
        <v>0</v>
      </c>
      <c r="E30" s="76">
        <f>IFERROR(VLOOKUP($A30,Filtro!$A$5:$AY$315,3,FALSE),0)</f>
        <v>0</v>
      </c>
      <c r="F30" s="182">
        <f>IFERROR(VLOOKUP($A30,Filtro!$A$5:$AY$315,4,FALSE),0)</f>
        <v>0</v>
      </c>
      <c r="G30" s="76">
        <f>IFERROR(VLOOKUP($A30,Filtro!$A$5:$AY$315,5,FALSE),0)</f>
        <v>0</v>
      </c>
      <c r="H30" s="204">
        <v>30</v>
      </c>
    </row>
    <row r="31" spans="1:8" ht="15" customHeight="1" x14ac:dyDescent="0.2">
      <c r="A31" s="415" t="s">
        <v>1639</v>
      </c>
      <c r="B31" s="59" t="s">
        <v>509</v>
      </c>
      <c r="C31" s="200" t="s">
        <v>14</v>
      </c>
      <c r="D31" s="380">
        <f>IFERROR(VLOOKUP($A31,Filtro!$A$5:$AY$315,2,FALSE),0)</f>
        <v>0</v>
      </c>
      <c r="E31" s="76">
        <f>IFERROR(VLOOKUP($A31,Filtro!$A$5:$AY$315,3,FALSE),0)</f>
        <v>0</v>
      </c>
      <c r="F31" s="182">
        <f>IFERROR(VLOOKUP($A31,Filtro!$A$5:$AY$315,4,FALSE),0)</f>
        <v>0</v>
      </c>
      <c r="G31" s="76">
        <f>IFERROR(VLOOKUP($A31,Filtro!$A$5:$AY$315,5,FALSE),0)</f>
        <v>0</v>
      </c>
      <c r="H31" s="204">
        <v>31</v>
      </c>
    </row>
    <row r="32" spans="1:8" ht="15" customHeight="1" x14ac:dyDescent="0.2">
      <c r="A32" s="415" t="s">
        <v>1640</v>
      </c>
      <c r="B32" s="59" t="s">
        <v>510</v>
      </c>
      <c r="C32" s="200" t="s">
        <v>15</v>
      </c>
      <c r="D32" s="380">
        <f>IFERROR(VLOOKUP($A32,Filtro!$A$5:$AY$315,2,FALSE),0)</f>
        <v>0</v>
      </c>
      <c r="E32" s="76">
        <f>IFERROR(VLOOKUP($A32,Filtro!$A$5:$AY$315,3,FALSE),0)</f>
        <v>0</v>
      </c>
      <c r="F32" s="182">
        <f>IFERROR(VLOOKUP($A32,Filtro!$A$5:$AY$315,4,FALSE),0)</f>
        <v>0</v>
      </c>
      <c r="G32" s="76">
        <f>IFERROR(VLOOKUP($A32,Filtro!$A$5:$AY$315,5,FALSE),0)</f>
        <v>0</v>
      </c>
      <c r="H32" s="204">
        <v>32</v>
      </c>
    </row>
    <row r="33" spans="1:8" ht="15" customHeight="1" x14ac:dyDescent="0.2">
      <c r="A33" s="415" t="s">
        <v>1641</v>
      </c>
      <c r="B33" s="59" t="s">
        <v>511</v>
      </c>
      <c r="C33" s="200" t="s">
        <v>16</v>
      </c>
      <c r="D33" s="380">
        <f>IFERROR(VLOOKUP($A33,Filtro!$A$5:$AY$315,2,FALSE),0)</f>
        <v>0</v>
      </c>
      <c r="E33" s="76">
        <f>IFERROR(VLOOKUP($A33,Filtro!$A$5:$AY$315,3,FALSE),0)</f>
        <v>0</v>
      </c>
      <c r="F33" s="182">
        <f>IFERROR(VLOOKUP($A33,Filtro!$A$5:$AY$315,4,FALSE),0)</f>
        <v>0</v>
      </c>
      <c r="G33" s="76">
        <f>IFERROR(VLOOKUP($A33,Filtro!$A$5:$AY$315,5,FALSE),0)</f>
        <v>0</v>
      </c>
      <c r="H33" s="204">
        <v>33</v>
      </c>
    </row>
    <row r="34" spans="1:8" ht="15" customHeight="1" x14ac:dyDescent="0.2">
      <c r="A34" s="415" t="s">
        <v>1642</v>
      </c>
      <c r="B34" s="59" t="s">
        <v>512</v>
      </c>
      <c r="C34" s="200" t="s">
        <v>17</v>
      </c>
      <c r="D34" s="380">
        <f>IFERROR(VLOOKUP($A34,Filtro!$A$5:$AY$315,2,FALSE),0)</f>
        <v>0</v>
      </c>
      <c r="E34" s="76">
        <f>IFERROR(VLOOKUP($A34,Filtro!$A$5:$AY$315,3,FALSE),0)</f>
        <v>0</v>
      </c>
      <c r="F34" s="182">
        <f>IFERROR(VLOOKUP($A34,Filtro!$A$5:$AY$315,4,FALSE),0)</f>
        <v>0</v>
      </c>
      <c r="G34" s="76">
        <f>IFERROR(VLOOKUP($A34,Filtro!$A$5:$AY$315,5,FALSE),0)</f>
        <v>0</v>
      </c>
      <c r="H34" s="204">
        <v>34</v>
      </c>
    </row>
    <row r="35" spans="1:8" ht="15" customHeight="1" x14ac:dyDescent="0.2">
      <c r="A35" s="415" t="s">
        <v>1643</v>
      </c>
      <c r="B35" s="59" t="s">
        <v>513</v>
      </c>
      <c r="C35" s="200" t="s">
        <v>18</v>
      </c>
      <c r="D35" s="380">
        <f>IFERROR(VLOOKUP($A35,Filtro!$A$5:$AY$315,2,FALSE),0)</f>
        <v>0</v>
      </c>
      <c r="E35" s="76">
        <f>IFERROR(VLOOKUP($A35,Filtro!$A$5:$AY$315,3,FALSE),0)</f>
        <v>0</v>
      </c>
      <c r="F35" s="182">
        <f>IFERROR(VLOOKUP($A35,Filtro!$A$5:$AY$315,4,FALSE),0)</f>
        <v>0</v>
      </c>
      <c r="G35" s="76">
        <f>IFERROR(VLOOKUP($A35,Filtro!$A$5:$AY$315,5,FALSE),0)</f>
        <v>0</v>
      </c>
      <c r="H35" s="204">
        <v>35</v>
      </c>
    </row>
    <row r="36" spans="1:8" ht="15" customHeight="1" x14ac:dyDescent="0.2">
      <c r="A36" s="415" t="s">
        <v>1547</v>
      </c>
      <c r="B36" s="59" t="s">
        <v>514</v>
      </c>
      <c r="C36" s="200" t="s">
        <v>19</v>
      </c>
      <c r="D36" s="380">
        <f>IFERROR(VLOOKUP($A36,Filtro!$A$5:$AY$315,2,FALSE),0)</f>
        <v>0</v>
      </c>
      <c r="E36" s="76">
        <f>IFERROR(VLOOKUP($A36,Filtro!$A$5:$AY$315,3,FALSE),0)</f>
        <v>0</v>
      </c>
      <c r="F36" s="182">
        <f>IFERROR(VLOOKUP($A36,Filtro!$A$5:$AY$315,4,FALSE),0)</f>
        <v>0</v>
      </c>
      <c r="G36" s="76">
        <f>IFERROR(VLOOKUP($A36,Filtro!$A$5:$AY$315,5,FALSE),0)</f>
        <v>3</v>
      </c>
      <c r="H36" s="204">
        <v>36</v>
      </c>
    </row>
    <row r="37" spans="1:8" ht="15" customHeight="1" x14ac:dyDescent="0.2">
      <c r="A37" s="415" t="s">
        <v>1644</v>
      </c>
      <c r="B37" s="59" t="s">
        <v>515</v>
      </c>
      <c r="C37" s="200" t="s">
        <v>20</v>
      </c>
      <c r="D37" s="380">
        <f>IFERROR(VLOOKUP($A37,Filtro!$A$5:$AY$315,2,FALSE),0)</f>
        <v>0</v>
      </c>
      <c r="E37" s="76">
        <f>IFERROR(VLOOKUP($A37,Filtro!$A$5:$AY$315,3,FALSE),0)</f>
        <v>0</v>
      </c>
      <c r="F37" s="182">
        <f>IFERROR(VLOOKUP($A37,Filtro!$A$5:$AY$315,4,FALSE),0)</f>
        <v>0</v>
      </c>
      <c r="G37" s="76">
        <f>IFERROR(VLOOKUP($A37,Filtro!$A$5:$AY$315,5,FALSE),0)</f>
        <v>0</v>
      </c>
      <c r="H37" s="204">
        <v>37</v>
      </c>
    </row>
    <row r="38" spans="1:8" ht="15" customHeight="1" x14ac:dyDescent="0.2">
      <c r="A38" s="415" t="s">
        <v>1550</v>
      </c>
      <c r="B38" s="59" t="s">
        <v>516</v>
      </c>
      <c r="C38" s="200" t="s">
        <v>21</v>
      </c>
      <c r="D38" s="380">
        <f>IFERROR(VLOOKUP($A38,Filtro!$A$5:$AY$315,2,FALSE),0)</f>
        <v>0</v>
      </c>
      <c r="E38" s="76">
        <f>IFERROR(VLOOKUP($A38,Filtro!$A$5:$AY$315,3,FALSE),0)</f>
        <v>0</v>
      </c>
      <c r="F38" s="182">
        <f>IFERROR(VLOOKUP($A38,Filtro!$A$5:$AY$315,4,FALSE),0)</f>
        <v>0</v>
      </c>
      <c r="G38" s="76">
        <f>IFERROR(VLOOKUP($A38,Filtro!$A$5:$AY$315,5,FALSE),0)</f>
        <v>2</v>
      </c>
      <c r="H38" s="204">
        <v>38</v>
      </c>
    </row>
    <row r="39" spans="1:8" ht="15" customHeight="1" x14ac:dyDescent="0.2">
      <c r="A39" s="415" t="s">
        <v>1645</v>
      </c>
      <c r="B39" s="59" t="s">
        <v>517</v>
      </c>
      <c r="C39" s="200" t="s">
        <v>38</v>
      </c>
      <c r="D39" s="380">
        <f>IFERROR(VLOOKUP($A39,Filtro!$A$5:$AY$315,2,FALSE),0)</f>
        <v>0</v>
      </c>
      <c r="E39" s="76">
        <f>IFERROR(VLOOKUP($A39,Filtro!$A$5:$AY$315,3,FALSE),0)</f>
        <v>0</v>
      </c>
      <c r="F39" s="182">
        <f>IFERROR(VLOOKUP($A39,Filtro!$A$5:$AY$315,4,FALSE),0)</f>
        <v>0</v>
      </c>
      <c r="G39" s="76">
        <f>IFERROR(VLOOKUP($A39,Filtro!$A$5:$AY$315,5,FALSE),0)</f>
        <v>0</v>
      </c>
      <c r="H39" s="204">
        <v>39</v>
      </c>
    </row>
    <row r="40" spans="1:8" ht="15" customHeight="1" x14ac:dyDescent="0.2">
      <c r="A40" s="415" t="s">
        <v>1551</v>
      </c>
      <c r="B40" s="59" t="s">
        <v>518</v>
      </c>
      <c r="C40" s="200" t="s">
        <v>39</v>
      </c>
      <c r="D40" s="380">
        <f>IFERROR(VLOOKUP($A40,Filtro!$A$5:$AY$315,2,FALSE),0)</f>
        <v>0</v>
      </c>
      <c r="E40" s="76">
        <f>IFERROR(VLOOKUP($A40,Filtro!$A$5:$AY$315,3,FALSE),0)</f>
        <v>0</v>
      </c>
      <c r="F40" s="182">
        <f>IFERROR(VLOOKUP($A40,Filtro!$A$5:$AY$315,4,FALSE),0)</f>
        <v>0</v>
      </c>
      <c r="G40" s="76">
        <f>IFERROR(VLOOKUP($A40,Filtro!$A$5:$AY$315,5,FALSE),0)</f>
        <v>1</v>
      </c>
      <c r="H40" s="204">
        <v>40</v>
      </c>
    </row>
    <row r="41" spans="1:8" ht="15" customHeight="1" x14ac:dyDescent="0.2">
      <c r="A41" s="415" t="s">
        <v>1646</v>
      </c>
      <c r="B41" s="59" t="s">
        <v>519</v>
      </c>
      <c r="C41" s="200" t="s">
        <v>40</v>
      </c>
      <c r="D41" s="380">
        <f>IFERROR(VLOOKUP($A41,Filtro!$A$5:$AY$315,2,FALSE),0)</f>
        <v>0</v>
      </c>
      <c r="E41" s="76">
        <f>IFERROR(VLOOKUP($A41,Filtro!$A$5:$AY$315,3,FALSE),0)</f>
        <v>0</v>
      </c>
      <c r="F41" s="182">
        <f>IFERROR(VLOOKUP($A41,Filtro!$A$5:$AY$315,4,FALSE),0)</f>
        <v>0</v>
      </c>
      <c r="G41" s="76">
        <f>IFERROR(VLOOKUP($A41,Filtro!$A$5:$AY$315,5,FALSE),0)</f>
        <v>0</v>
      </c>
      <c r="H41" s="204">
        <v>41</v>
      </c>
    </row>
    <row r="42" spans="1:8" ht="15" customHeight="1" x14ac:dyDescent="0.2">
      <c r="A42" s="415" t="s">
        <v>1647</v>
      </c>
      <c r="B42" s="59" t="s">
        <v>520</v>
      </c>
      <c r="C42" s="200" t="s">
        <v>333</v>
      </c>
      <c r="D42" s="380">
        <f>IFERROR(VLOOKUP($A42,Filtro!$A$5:$AY$315,2,FALSE),0)</f>
        <v>0</v>
      </c>
      <c r="E42" s="76">
        <f>IFERROR(VLOOKUP($A42,Filtro!$A$5:$AY$315,3,FALSE),0)</f>
        <v>0</v>
      </c>
      <c r="F42" s="182">
        <f>IFERROR(VLOOKUP($A42,Filtro!$A$5:$AY$315,4,FALSE),0)</f>
        <v>0</v>
      </c>
      <c r="G42" s="76">
        <f>IFERROR(VLOOKUP($A42,Filtro!$A$5:$AY$315,5,FALSE),0)</f>
        <v>0</v>
      </c>
      <c r="H42" s="204">
        <v>42</v>
      </c>
    </row>
    <row r="43" spans="1:8" ht="15" customHeight="1" x14ac:dyDescent="0.2">
      <c r="A43" s="415" t="s">
        <v>1293</v>
      </c>
      <c r="B43" s="59" t="s">
        <v>521</v>
      </c>
      <c r="C43" s="200" t="s">
        <v>31</v>
      </c>
      <c r="D43" s="380">
        <f>IFERROR(VLOOKUP($A43,Filtro!$A$5:$AY$315,2,FALSE),0)</f>
        <v>673</v>
      </c>
      <c r="E43" s="76">
        <f>IFERROR(VLOOKUP($A43,Filtro!$A$5:$AY$315,3,FALSE),0)</f>
        <v>0</v>
      </c>
      <c r="F43" s="182">
        <f>IFERROR(VLOOKUP($A43,Filtro!$A$5:$AY$315,4,FALSE),0)</f>
        <v>673</v>
      </c>
      <c r="G43" s="76">
        <f>IFERROR(VLOOKUP($A43,Filtro!$A$5:$AY$315,5,FALSE),0)</f>
        <v>1333</v>
      </c>
      <c r="H43" s="204">
        <v>43</v>
      </c>
    </row>
    <row r="44" spans="1:8" ht="15" customHeight="1" x14ac:dyDescent="0.2">
      <c r="A44" s="415" t="s">
        <v>1459</v>
      </c>
      <c r="B44" s="59" t="s">
        <v>522</v>
      </c>
      <c r="C44" s="200" t="s">
        <v>41</v>
      </c>
      <c r="D44" s="380">
        <f>IFERROR(VLOOKUP($A44,Filtro!$A$5:$AY$315,2,FALSE),0)</f>
        <v>0</v>
      </c>
      <c r="E44" s="76">
        <f>IFERROR(VLOOKUP($A44,Filtro!$A$5:$AY$315,3,FALSE),0)</f>
        <v>0</v>
      </c>
      <c r="F44" s="182">
        <f>IFERROR(VLOOKUP($A44,Filtro!$A$5:$AY$315,4,FALSE),0)</f>
        <v>0</v>
      </c>
      <c r="G44" s="76">
        <f>IFERROR(VLOOKUP($A44,Filtro!$A$5:$AY$315,5,FALSE),0)</f>
        <v>151</v>
      </c>
      <c r="H44" s="204">
        <v>44</v>
      </c>
    </row>
    <row r="45" spans="1:8" ht="15" customHeight="1" x14ac:dyDescent="0.2">
      <c r="A45" s="415" t="s">
        <v>1388</v>
      </c>
      <c r="B45" s="59" t="s">
        <v>523</v>
      </c>
      <c r="C45" s="200" t="s">
        <v>42</v>
      </c>
      <c r="D45" s="380">
        <f>IFERROR(VLOOKUP($A45,Filtro!$A$5:$AY$315,2,FALSE),0)</f>
        <v>1593</v>
      </c>
      <c r="E45" s="76">
        <f>IFERROR(VLOOKUP($A45,Filtro!$A$5:$AY$315,3,FALSE),0)</f>
        <v>0</v>
      </c>
      <c r="F45" s="182">
        <f>IFERROR(VLOOKUP($A45,Filtro!$A$5:$AY$315,4,FALSE),0)</f>
        <v>1593</v>
      </c>
      <c r="G45" s="76">
        <f>IFERROR(VLOOKUP($A45,Filtro!$A$5:$AY$315,5,FALSE),0)</f>
        <v>19953</v>
      </c>
      <c r="H45" s="204">
        <v>45</v>
      </c>
    </row>
    <row r="46" spans="1:8" ht="15" customHeight="1" x14ac:dyDescent="0.2">
      <c r="A46" s="415" t="s">
        <v>1294</v>
      </c>
      <c r="B46" s="59" t="s">
        <v>524</v>
      </c>
      <c r="C46" s="200" t="s">
        <v>43</v>
      </c>
      <c r="D46" s="380">
        <f>IFERROR(VLOOKUP($A46,Filtro!$A$5:$AY$315,2,FALSE),0)</f>
        <v>829</v>
      </c>
      <c r="E46" s="76">
        <f>IFERROR(VLOOKUP($A46,Filtro!$A$5:$AY$315,3,FALSE),0)</f>
        <v>0</v>
      </c>
      <c r="F46" s="182">
        <f>IFERROR(VLOOKUP($A46,Filtro!$A$5:$AY$315,4,FALSE),0)</f>
        <v>829</v>
      </c>
      <c r="G46" s="76">
        <f>IFERROR(VLOOKUP($A46,Filtro!$A$5:$AY$315,5,FALSE),0)</f>
        <v>18121</v>
      </c>
      <c r="H46" s="204">
        <v>46</v>
      </c>
    </row>
    <row r="47" spans="1:8" ht="15" customHeight="1" x14ac:dyDescent="0.2">
      <c r="A47" s="415" t="s">
        <v>1504</v>
      </c>
      <c r="B47" s="59" t="s">
        <v>525</v>
      </c>
      <c r="C47" s="200" t="s">
        <v>44</v>
      </c>
      <c r="D47" s="380">
        <f>IFERROR(VLOOKUP($A47,Filtro!$A$5:$AY$315,2,FALSE),0)</f>
        <v>0</v>
      </c>
      <c r="E47" s="76">
        <f>IFERROR(VLOOKUP($A47,Filtro!$A$5:$AY$315,3,FALSE),0)</f>
        <v>0</v>
      </c>
      <c r="F47" s="182">
        <f>IFERROR(VLOOKUP($A47,Filtro!$A$5:$AY$315,4,FALSE),0)</f>
        <v>0</v>
      </c>
      <c r="G47" s="76">
        <f>IFERROR(VLOOKUP($A47,Filtro!$A$5:$AY$315,5,FALSE),0)</f>
        <v>145</v>
      </c>
      <c r="H47" s="204">
        <v>47</v>
      </c>
    </row>
    <row r="48" spans="1:8" ht="15" customHeight="1" x14ac:dyDescent="0.2">
      <c r="A48" s="415" t="s">
        <v>1510</v>
      </c>
      <c r="B48" s="59" t="s">
        <v>526</v>
      </c>
      <c r="C48" s="200" t="s">
        <v>45</v>
      </c>
      <c r="D48" s="380">
        <f>IFERROR(VLOOKUP($A48,Filtro!$A$5:$AY$315,2,FALSE),0)</f>
        <v>0</v>
      </c>
      <c r="E48" s="76">
        <f>IFERROR(VLOOKUP($A48,Filtro!$A$5:$AY$315,3,FALSE),0)</f>
        <v>0</v>
      </c>
      <c r="F48" s="182">
        <f>IFERROR(VLOOKUP($A48,Filtro!$A$5:$AY$315,4,FALSE),0)</f>
        <v>0</v>
      </c>
      <c r="G48" s="76">
        <f>IFERROR(VLOOKUP($A48,Filtro!$A$5:$AY$315,5,FALSE),0)</f>
        <v>9</v>
      </c>
      <c r="H48" s="204">
        <v>48</v>
      </c>
    </row>
    <row r="49" spans="1:8" ht="15" customHeight="1" x14ac:dyDescent="0.2">
      <c r="A49" s="415" t="s">
        <v>1295</v>
      </c>
      <c r="B49" s="59" t="s">
        <v>527</v>
      </c>
      <c r="C49" s="200" t="s">
        <v>54</v>
      </c>
      <c r="D49" s="380">
        <f>IFERROR(VLOOKUP($A49,Filtro!$A$5:$AY$315,2,FALSE),0)</f>
        <v>12428</v>
      </c>
      <c r="E49" s="76">
        <f>IFERROR(VLOOKUP($A49,Filtro!$A$5:$AY$315,3,FALSE),0)</f>
        <v>0</v>
      </c>
      <c r="F49" s="182">
        <f>IFERROR(VLOOKUP($A49,Filtro!$A$5:$AY$315,4,FALSE),0)</f>
        <v>12428</v>
      </c>
      <c r="G49" s="76">
        <f>IFERROR(VLOOKUP($A49,Filtro!$A$5:$AY$315,5,FALSE),0)</f>
        <v>28243</v>
      </c>
      <c r="H49" s="204">
        <v>49</v>
      </c>
    </row>
    <row r="50" spans="1:8" ht="15" customHeight="1" x14ac:dyDescent="0.2">
      <c r="A50" s="415" t="s">
        <v>1408</v>
      </c>
      <c r="B50" s="59" t="s">
        <v>528</v>
      </c>
      <c r="C50" s="200" t="s">
        <v>55</v>
      </c>
      <c r="D50" s="380">
        <f>IFERROR(VLOOKUP($A50,Filtro!$A$5:$AY$315,2,FALSE),0)</f>
        <v>0</v>
      </c>
      <c r="E50" s="76">
        <f>IFERROR(VLOOKUP($A50,Filtro!$A$5:$AY$315,3,FALSE),0)</f>
        <v>0</v>
      </c>
      <c r="F50" s="182">
        <f>IFERROR(VLOOKUP($A50,Filtro!$A$5:$AY$315,4,FALSE),0)</f>
        <v>0</v>
      </c>
      <c r="G50" s="76">
        <f>IFERROR(VLOOKUP($A50,Filtro!$A$5:$AY$315,5,FALSE),0)</f>
        <v>257</v>
      </c>
      <c r="H50" s="204">
        <v>50</v>
      </c>
    </row>
    <row r="51" spans="1:8" ht="15" customHeight="1" x14ac:dyDescent="0.2">
      <c r="A51" s="415" t="s">
        <v>1648</v>
      </c>
      <c r="B51" s="59" t="s">
        <v>529</v>
      </c>
      <c r="C51" s="200" t="s">
        <v>56</v>
      </c>
      <c r="D51" s="380">
        <f>IFERROR(VLOOKUP($A51,Filtro!$A$5:$AY$315,2,FALSE),0)</f>
        <v>0</v>
      </c>
      <c r="E51" s="76">
        <f>IFERROR(VLOOKUP($A51,Filtro!$A$5:$AY$315,3,FALSE),0)</f>
        <v>0</v>
      </c>
      <c r="F51" s="182">
        <f>IFERROR(VLOOKUP($A51,Filtro!$A$5:$AY$315,4,FALSE),0)</f>
        <v>0</v>
      </c>
      <c r="G51" s="76">
        <f>IFERROR(VLOOKUP($A51,Filtro!$A$5:$AY$315,5,FALSE),0)</f>
        <v>0</v>
      </c>
      <c r="H51" s="204">
        <v>51</v>
      </c>
    </row>
    <row r="52" spans="1:8" ht="15" customHeight="1" x14ac:dyDescent="0.2">
      <c r="A52" s="415" t="s">
        <v>1541</v>
      </c>
      <c r="B52" s="59" t="s">
        <v>530</v>
      </c>
      <c r="C52" s="200" t="s">
        <v>57</v>
      </c>
      <c r="D52" s="380">
        <f>IFERROR(VLOOKUP($A52,Filtro!$A$5:$AY$315,2,FALSE),0)</f>
        <v>0</v>
      </c>
      <c r="E52" s="76">
        <f>IFERROR(VLOOKUP($A52,Filtro!$A$5:$AY$315,3,FALSE),0)</f>
        <v>0</v>
      </c>
      <c r="F52" s="182">
        <f>IFERROR(VLOOKUP($A52,Filtro!$A$5:$AY$315,4,FALSE),0)</f>
        <v>0</v>
      </c>
      <c r="G52" s="76">
        <f>IFERROR(VLOOKUP($A52,Filtro!$A$5:$AY$315,5,FALSE),0)</f>
        <v>18</v>
      </c>
      <c r="H52" s="204">
        <v>52</v>
      </c>
    </row>
    <row r="53" spans="1:8" ht="31.5" x14ac:dyDescent="0.2">
      <c r="A53" s="415" t="s">
        <v>1288</v>
      </c>
      <c r="B53" s="59" t="s">
        <v>531</v>
      </c>
      <c r="C53" s="200" t="s">
        <v>131</v>
      </c>
      <c r="D53" s="380">
        <f>IFERROR(VLOOKUP($A53,Filtro!$A$5:$AY$315,2,FALSE),0)</f>
        <v>20459</v>
      </c>
      <c r="E53" s="76">
        <f>IFERROR(VLOOKUP($A53,Filtro!$A$5:$AY$315,3,FALSE),0)</f>
        <v>0</v>
      </c>
      <c r="F53" s="182">
        <f>IFERROR(VLOOKUP($A53,Filtro!$A$5:$AY$315,4,FALSE),0)</f>
        <v>20459</v>
      </c>
      <c r="G53" s="76">
        <f>IFERROR(VLOOKUP($A53,Filtro!$A$5:$AY$315,5,FALSE),0)</f>
        <v>37028</v>
      </c>
      <c r="H53" s="204">
        <v>53</v>
      </c>
    </row>
    <row r="54" spans="1:8" ht="15" customHeight="1" x14ac:dyDescent="0.2">
      <c r="A54" s="415" t="s">
        <v>1649</v>
      </c>
      <c r="B54" s="59" t="s">
        <v>532</v>
      </c>
      <c r="C54" s="200" t="s">
        <v>246</v>
      </c>
      <c r="D54" s="380">
        <f>IFERROR(VLOOKUP($A54,Filtro!$A$5:$AY$315,2,FALSE),0)</f>
        <v>0</v>
      </c>
      <c r="E54" s="76">
        <f>IFERROR(VLOOKUP($A54,Filtro!$A$5:$AY$315,3,FALSE),0)</f>
        <v>0</v>
      </c>
      <c r="F54" s="182">
        <f>IFERROR(VLOOKUP($A54,Filtro!$A$5:$AY$315,4,FALSE),0)</f>
        <v>0</v>
      </c>
      <c r="G54" s="76">
        <f>IFERROR(VLOOKUP($A54,Filtro!$A$5:$AY$315,5,FALSE),0)</f>
        <v>0</v>
      </c>
      <c r="H54" s="204">
        <v>54</v>
      </c>
    </row>
    <row r="55" spans="1:8" ht="15" customHeight="1" x14ac:dyDescent="0.2">
      <c r="A55" s="415" t="s">
        <v>1650</v>
      </c>
      <c r="B55" s="59" t="s">
        <v>533</v>
      </c>
      <c r="C55" s="200" t="s">
        <v>247</v>
      </c>
      <c r="D55" s="380">
        <f>IFERROR(VLOOKUP($A55,Filtro!$A$5:$AY$315,2,FALSE),0)</f>
        <v>0</v>
      </c>
      <c r="E55" s="76">
        <f>IFERROR(VLOOKUP($A55,Filtro!$A$5:$AY$315,3,FALSE),0)</f>
        <v>0</v>
      </c>
      <c r="F55" s="182">
        <f>IFERROR(VLOOKUP($A55,Filtro!$A$5:$AY$315,4,FALSE),0)</f>
        <v>0</v>
      </c>
      <c r="G55" s="76">
        <f>IFERROR(VLOOKUP($A55,Filtro!$A$5:$AY$315,5,FALSE),0)</f>
        <v>0</v>
      </c>
      <c r="H55" s="204">
        <v>55</v>
      </c>
    </row>
    <row r="56" spans="1:8" ht="15" customHeight="1" x14ac:dyDescent="0.2">
      <c r="A56" s="415" t="s">
        <v>1651</v>
      </c>
      <c r="B56" s="59" t="s">
        <v>534</v>
      </c>
      <c r="C56" s="200" t="s">
        <v>90</v>
      </c>
      <c r="D56" s="380">
        <f>IFERROR(VLOOKUP($A56,Filtro!$A$5:$AY$315,2,FALSE),0)</f>
        <v>0</v>
      </c>
      <c r="E56" s="76">
        <f>IFERROR(VLOOKUP($A56,Filtro!$A$5:$AY$315,3,FALSE),0)</f>
        <v>0</v>
      </c>
      <c r="F56" s="182">
        <f>IFERROR(VLOOKUP($A56,Filtro!$A$5:$AY$315,4,FALSE),0)</f>
        <v>0</v>
      </c>
      <c r="G56" s="76">
        <f>IFERROR(VLOOKUP($A56,Filtro!$A$5:$AY$315,5,FALSE),0)</f>
        <v>0</v>
      </c>
      <c r="H56" s="204">
        <v>56</v>
      </c>
    </row>
    <row r="57" spans="1:8" ht="15" customHeight="1" x14ac:dyDescent="0.2">
      <c r="A57" s="415" t="s">
        <v>1652</v>
      </c>
      <c r="B57" s="59" t="s">
        <v>535</v>
      </c>
      <c r="C57" s="200" t="s">
        <v>91</v>
      </c>
      <c r="D57" s="380">
        <f>IFERROR(VLOOKUP($A57,Filtro!$A$5:$AY$315,2,FALSE),0)</f>
        <v>0</v>
      </c>
      <c r="E57" s="76">
        <f>IFERROR(VLOOKUP($A57,Filtro!$A$5:$AY$315,3,FALSE),0)</f>
        <v>0</v>
      </c>
      <c r="F57" s="182">
        <f>IFERROR(VLOOKUP($A57,Filtro!$A$5:$AY$315,4,FALSE),0)</f>
        <v>0</v>
      </c>
      <c r="G57" s="76">
        <f>IFERROR(VLOOKUP($A57,Filtro!$A$5:$AY$315,5,FALSE),0)</f>
        <v>0</v>
      </c>
      <c r="H57" s="204">
        <v>57</v>
      </c>
    </row>
    <row r="58" spans="1:8" ht="15" customHeight="1" x14ac:dyDescent="0.2">
      <c r="A58" s="415" t="s">
        <v>1653</v>
      </c>
      <c r="B58" s="59" t="s">
        <v>536</v>
      </c>
      <c r="C58" s="200" t="s">
        <v>92</v>
      </c>
      <c r="D58" s="380">
        <f>IFERROR(VLOOKUP($A58,Filtro!$A$5:$AY$315,2,FALSE),0)</f>
        <v>0</v>
      </c>
      <c r="E58" s="76">
        <f>IFERROR(VLOOKUP($A58,Filtro!$A$5:$AY$315,3,FALSE),0)</f>
        <v>0</v>
      </c>
      <c r="F58" s="182">
        <f>IFERROR(VLOOKUP($A58,Filtro!$A$5:$AY$315,4,FALSE),0)</f>
        <v>0</v>
      </c>
      <c r="G58" s="76">
        <f>IFERROR(VLOOKUP($A58,Filtro!$A$5:$AY$315,5,FALSE),0)</f>
        <v>0</v>
      </c>
      <c r="H58" s="204">
        <v>58</v>
      </c>
    </row>
    <row r="59" spans="1:8" ht="15" customHeight="1" x14ac:dyDescent="0.2">
      <c r="A59" s="415" t="s">
        <v>1654</v>
      </c>
      <c r="B59" s="59" t="s">
        <v>537</v>
      </c>
      <c r="C59" s="200" t="s">
        <v>93</v>
      </c>
      <c r="D59" s="380">
        <f>IFERROR(VLOOKUP($A59,Filtro!$A$5:$AY$315,2,FALSE),0)</f>
        <v>0</v>
      </c>
      <c r="E59" s="76">
        <f>IFERROR(VLOOKUP($A59,Filtro!$A$5:$AY$315,3,FALSE),0)</f>
        <v>0</v>
      </c>
      <c r="F59" s="182">
        <f>IFERROR(VLOOKUP($A59,Filtro!$A$5:$AY$315,4,FALSE),0)</f>
        <v>0</v>
      </c>
      <c r="G59" s="76">
        <f>IFERROR(VLOOKUP($A59,Filtro!$A$5:$AY$315,5,FALSE),0)</f>
        <v>0</v>
      </c>
      <c r="H59" s="204">
        <v>59</v>
      </c>
    </row>
    <row r="60" spans="1:8" ht="15" customHeight="1" x14ac:dyDescent="0.2">
      <c r="A60" s="415" t="s">
        <v>1655</v>
      </c>
      <c r="B60" s="59" t="s">
        <v>538</v>
      </c>
      <c r="C60" s="200" t="s">
        <v>94</v>
      </c>
      <c r="D60" s="380">
        <f>IFERROR(VLOOKUP($A60,Filtro!$A$5:$AY$315,2,FALSE),0)</f>
        <v>0</v>
      </c>
      <c r="E60" s="76">
        <f>IFERROR(VLOOKUP($A60,Filtro!$A$5:$AY$315,3,FALSE),0)</f>
        <v>0</v>
      </c>
      <c r="F60" s="182">
        <f>IFERROR(VLOOKUP($A60,Filtro!$A$5:$AY$315,4,FALSE),0)</f>
        <v>0</v>
      </c>
      <c r="G60" s="76">
        <f>IFERROR(VLOOKUP($A60,Filtro!$A$5:$AY$315,5,FALSE),0)</f>
        <v>0</v>
      </c>
      <c r="H60" s="204">
        <v>60</v>
      </c>
    </row>
    <row r="61" spans="1:8" ht="15" customHeight="1" x14ac:dyDescent="0.2">
      <c r="A61" s="415" t="s">
        <v>1656</v>
      </c>
      <c r="B61" s="59" t="s">
        <v>539</v>
      </c>
      <c r="C61" s="200" t="s">
        <v>95</v>
      </c>
      <c r="D61" s="380">
        <f>IFERROR(VLOOKUP($A61,Filtro!$A$5:$AY$315,2,FALSE),0)</f>
        <v>0</v>
      </c>
      <c r="E61" s="76">
        <f>IFERROR(VLOOKUP($A61,Filtro!$A$5:$AY$315,3,FALSE),0)</f>
        <v>0</v>
      </c>
      <c r="F61" s="182">
        <f>IFERROR(VLOOKUP($A61,Filtro!$A$5:$AY$315,4,FALSE),0)</f>
        <v>0</v>
      </c>
      <c r="G61" s="76">
        <f>IFERROR(VLOOKUP($A61,Filtro!$A$5:$AY$315,5,FALSE),0)</f>
        <v>0</v>
      </c>
      <c r="H61" s="204">
        <v>61</v>
      </c>
    </row>
    <row r="62" spans="1:8" ht="15" customHeight="1" x14ac:dyDescent="0.2">
      <c r="A62" s="415" t="s">
        <v>1657</v>
      </c>
      <c r="B62" s="59" t="s">
        <v>540</v>
      </c>
      <c r="C62" s="200" t="s">
        <v>96</v>
      </c>
      <c r="D62" s="380">
        <f>IFERROR(VLOOKUP($A62,Filtro!$A$5:$AY$315,2,FALSE),0)</f>
        <v>0</v>
      </c>
      <c r="E62" s="76">
        <f>IFERROR(VLOOKUP($A62,Filtro!$A$5:$AY$315,3,FALSE),0)</f>
        <v>0</v>
      </c>
      <c r="F62" s="182">
        <f>IFERROR(VLOOKUP($A62,Filtro!$A$5:$AY$315,4,FALSE),0)</f>
        <v>0</v>
      </c>
      <c r="G62" s="76">
        <f>IFERROR(VLOOKUP($A62,Filtro!$A$5:$AY$315,5,FALSE),0)</f>
        <v>0</v>
      </c>
      <c r="H62" s="204">
        <v>62</v>
      </c>
    </row>
    <row r="63" spans="1:8" ht="15" customHeight="1" x14ac:dyDescent="0.2">
      <c r="A63" s="415" t="s">
        <v>1658</v>
      </c>
      <c r="B63" s="59" t="s">
        <v>541</v>
      </c>
      <c r="C63" s="200" t="s">
        <v>97</v>
      </c>
      <c r="D63" s="380">
        <f>IFERROR(VLOOKUP($A63,Filtro!$A$5:$AY$315,2,FALSE),0)</f>
        <v>0</v>
      </c>
      <c r="E63" s="76">
        <f>IFERROR(VLOOKUP($A63,Filtro!$A$5:$AY$315,3,FALSE),0)</f>
        <v>0</v>
      </c>
      <c r="F63" s="182">
        <f>IFERROR(VLOOKUP($A63,Filtro!$A$5:$AY$315,4,FALSE),0)</f>
        <v>0</v>
      </c>
      <c r="G63" s="76">
        <f>IFERROR(VLOOKUP($A63,Filtro!$A$5:$AY$315,5,FALSE),0)</f>
        <v>0</v>
      </c>
      <c r="H63" s="204">
        <v>63</v>
      </c>
    </row>
    <row r="64" spans="1:8" ht="15" customHeight="1" x14ac:dyDescent="0.2">
      <c r="A64" s="415" t="s">
        <v>1659</v>
      </c>
      <c r="B64" s="59" t="s">
        <v>542</v>
      </c>
      <c r="C64" s="200" t="s">
        <v>275</v>
      </c>
      <c r="D64" s="380">
        <f>IFERROR(VLOOKUP($A64,Filtro!$A$5:$AY$315,2,FALSE),0)</f>
        <v>0</v>
      </c>
      <c r="E64" s="76">
        <f>IFERROR(VLOOKUP($A64,Filtro!$A$5:$AY$315,3,FALSE),0)</f>
        <v>0</v>
      </c>
      <c r="F64" s="182">
        <f>IFERROR(VLOOKUP($A64,Filtro!$A$5:$AY$315,4,FALSE),0)</f>
        <v>0</v>
      </c>
      <c r="G64" s="76">
        <f>IFERROR(VLOOKUP($A64,Filtro!$A$5:$AY$315,5,FALSE),0)</f>
        <v>0</v>
      </c>
      <c r="H64" s="204">
        <v>64</v>
      </c>
    </row>
    <row r="65" spans="1:8" ht="15" customHeight="1" x14ac:dyDescent="0.2">
      <c r="A65" s="415" t="s">
        <v>1660</v>
      </c>
      <c r="B65" s="59" t="s">
        <v>543</v>
      </c>
      <c r="C65" s="200" t="s">
        <v>276</v>
      </c>
      <c r="D65" s="380">
        <f>IFERROR(VLOOKUP($A65,Filtro!$A$5:$AY$315,2,FALSE),0)</f>
        <v>0</v>
      </c>
      <c r="E65" s="76">
        <f>IFERROR(VLOOKUP($A65,Filtro!$A$5:$AY$315,3,FALSE),0)</f>
        <v>0</v>
      </c>
      <c r="F65" s="182">
        <f>IFERROR(VLOOKUP($A65,Filtro!$A$5:$AY$315,4,FALSE),0)</f>
        <v>0</v>
      </c>
      <c r="G65" s="76">
        <f>IFERROR(VLOOKUP($A65,Filtro!$A$5:$AY$315,5,FALSE),0)</f>
        <v>0</v>
      </c>
      <c r="H65" s="204">
        <v>65</v>
      </c>
    </row>
    <row r="66" spans="1:8" ht="15" customHeight="1" x14ac:dyDescent="0.2">
      <c r="A66" s="415" t="s">
        <v>1289</v>
      </c>
      <c r="B66" s="59" t="s">
        <v>544</v>
      </c>
      <c r="C66" s="200" t="s">
        <v>277</v>
      </c>
      <c r="D66" s="380">
        <f>IFERROR(VLOOKUP($A66,Filtro!$A$5:$AY$315,2,FALSE),0)</f>
        <v>0</v>
      </c>
      <c r="E66" s="76">
        <f>IFERROR(VLOOKUP($A66,Filtro!$A$5:$AY$315,3,FALSE),0)</f>
        <v>0</v>
      </c>
      <c r="F66" s="182">
        <f>IFERROR(VLOOKUP($A66,Filtro!$A$5:$AY$315,4,FALSE),0)</f>
        <v>0</v>
      </c>
      <c r="G66" s="76">
        <f>IFERROR(VLOOKUP($A66,Filtro!$A$5:$AY$315,5,FALSE),0)</f>
        <v>63</v>
      </c>
      <c r="H66" s="204">
        <v>66</v>
      </c>
    </row>
    <row r="67" spans="1:8" ht="15" customHeight="1" x14ac:dyDescent="0.2">
      <c r="A67" s="415" t="s">
        <v>1296</v>
      </c>
      <c r="B67" s="59" t="s">
        <v>545</v>
      </c>
      <c r="C67" s="200" t="s">
        <v>132</v>
      </c>
      <c r="D67" s="380">
        <f>IFERROR(VLOOKUP($A67,Filtro!$A$5:$AY$315,2,FALSE),0)</f>
        <v>1364</v>
      </c>
      <c r="E67" s="76">
        <f>IFERROR(VLOOKUP($A67,Filtro!$A$5:$AY$315,3,FALSE),0)</f>
        <v>0</v>
      </c>
      <c r="F67" s="182">
        <f>IFERROR(VLOOKUP($A67,Filtro!$A$5:$AY$315,4,FALSE),0)</f>
        <v>1364</v>
      </c>
      <c r="G67" s="76">
        <f>IFERROR(VLOOKUP($A67,Filtro!$A$5:$AY$315,5,FALSE),0)</f>
        <v>1723</v>
      </c>
      <c r="H67" s="204">
        <v>67</v>
      </c>
    </row>
    <row r="68" spans="1:8" ht="15" customHeight="1" x14ac:dyDescent="0.2">
      <c r="A68" s="415" t="s">
        <v>1661</v>
      </c>
      <c r="B68" s="59" t="s">
        <v>546</v>
      </c>
      <c r="C68" s="200" t="s">
        <v>32</v>
      </c>
      <c r="D68" s="380">
        <f>IFERROR(VLOOKUP($A68,Filtro!$A$5:$AY$315,2,FALSE),0)</f>
        <v>0</v>
      </c>
      <c r="E68" s="76">
        <f>IFERROR(VLOOKUP($A68,Filtro!$A$5:$AY$315,3,FALSE),0)</f>
        <v>0</v>
      </c>
      <c r="F68" s="182">
        <f>IFERROR(VLOOKUP($A68,Filtro!$A$5:$AY$315,4,FALSE),0)</f>
        <v>0</v>
      </c>
      <c r="G68" s="76">
        <f>IFERROR(VLOOKUP($A68,Filtro!$A$5:$AY$315,5,FALSE),0)</f>
        <v>0</v>
      </c>
      <c r="H68" s="204">
        <v>68</v>
      </c>
    </row>
    <row r="69" spans="1:8" ht="15" customHeight="1" x14ac:dyDescent="0.2">
      <c r="A69" s="415" t="s">
        <v>1662</v>
      </c>
      <c r="B69" s="59" t="s">
        <v>547</v>
      </c>
      <c r="C69" s="200" t="s">
        <v>33</v>
      </c>
      <c r="D69" s="380">
        <f>IFERROR(VLOOKUP($A69,Filtro!$A$5:$AY$315,2,FALSE),0)</f>
        <v>0</v>
      </c>
      <c r="E69" s="76">
        <f>IFERROR(VLOOKUP($A69,Filtro!$A$5:$AY$315,3,FALSE),0)</f>
        <v>0</v>
      </c>
      <c r="F69" s="182">
        <f>IFERROR(VLOOKUP($A69,Filtro!$A$5:$AY$315,4,FALSE),0)</f>
        <v>0</v>
      </c>
      <c r="G69" s="76">
        <f>IFERROR(VLOOKUP($A69,Filtro!$A$5:$AY$315,5,FALSE),0)</f>
        <v>0</v>
      </c>
      <c r="H69" s="204">
        <v>69</v>
      </c>
    </row>
    <row r="70" spans="1:8" ht="15" customHeight="1" x14ac:dyDescent="0.2">
      <c r="A70" s="415" t="s">
        <v>1663</v>
      </c>
      <c r="B70" s="59" t="s">
        <v>548</v>
      </c>
      <c r="C70" s="200" t="s">
        <v>34</v>
      </c>
      <c r="D70" s="380">
        <f>IFERROR(VLOOKUP($A70,Filtro!$A$5:$AY$315,2,FALSE),0)</f>
        <v>0</v>
      </c>
      <c r="E70" s="76">
        <f>IFERROR(VLOOKUP($A70,Filtro!$A$5:$AY$315,3,FALSE),0)</f>
        <v>0</v>
      </c>
      <c r="F70" s="182">
        <f>IFERROR(VLOOKUP($A70,Filtro!$A$5:$AY$315,4,FALSE),0)</f>
        <v>0</v>
      </c>
      <c r="G70" s="76">
        <f>IFERROR(VLOOKUP($A70,Filtro!$A$5:$AY$315,5,FALSE),0)</f>
        <v>0</v>
      </c>
      <c r="H70" s="204">
        <v>70</v>
      </c>
    </row>
    <row r="71" spans="1:8" ht="15" customHeight="1" x14ac:dyDescent="0.2">
      <c r="A71" s="415" t="s">
        <v>1516</v>
      </c>
      <c r="B71" s="59" t="s">
        <v>549</v>
      </c>
      <c r="C71" s="200" t="s">
        <v>162</v>
      </c>
      <c r="D71" s="380">
        <f>IFERROR(VLOOKUP($A71,Filtro!$A$5:$AY$315,2,FALSE),0)</f>
        <v>12</v>
      </c>
      <c r="E71" s="76">
        <f>IFERROR(VLOOKUP($A71,Filtro!$A$5:$AY$315,3,FALSE),0)</f>
        <v>0</v>
      </c>
      <c r="F71" s="182">
        <f>IFERROR(VLOOKUP($A71,Filtro!$A$5:$AY$315,4,FALSE),0)</f>
        <v>12</v>
      </c>
      <c r="G71" s="76">
        <f>IFERROR(VLOOKUP($A71,Filtro!$A$5:$AY$315,5,FALSE),0)</f>
        <v>11</v>
      </c>
      <c r="H71" s="204">
        <v>71</v>
      </c>
    </row>
    <row r="72" spans="1:8" ht="15" customHeight="1" x14ac:dyDescent="0.2">
      <c r="A72" s="415" t="s">
        <v>1664</v>
      </c>
      <c r="B72" s="59" t="s">
        <v>550</v>
      </c>
      <c r="C72" s="200" t="s">
        <v>163</v>
      </c>
      <c r="D72" s="380">
        <f>IFERROR(VLOOKUP($A72,Filtro!$A$5:$AY$315,2,FALSE),0)</f>
        <v>0</v>
      </c>
      <c r="E72" s="76">
        <f>IFERROR(VLOOKUP($A72,Filtro!$A$5:$AY$315,3,FALSE),0)</f>
        <v>0</v>
      </c>
      <c r="F72" s="182">
        <f>IFERROR(VLOOKUP($A72,Filtro!$A$5:$AY$315,4,FALSE),0)</f>
        <v>0</v>
      </c>
      <c r="G72" s="76">
        <f>IFERROR(VLOOKUP($A72,Filtro!$A$5:$AY$315,5,FALSE),0)</f>
        <v>0</v>
      </c>
      <c r="H72" s="204">
        <v>72</v>
      </c>
    </row>
    <row r="73" spans="1:8" ht="15" customHeight="1" x14ac:dyDescent="0.2">
      <c r="A73" s="415" t="s">
        <v>1440</v>
      </c>
      <c r="B73" s="59" t="s">
        <v>551</v>
      </c>
      <c r="C73" s="200" t="s">
        <v>164</v>
      </c>
      <c r="D73" s="380">
        <f>IFERROR(VLOOKUP($A73,Filtro!$A$5:$AY$315,2,FALSE),0)</f>
        <v>117</v>
      </c>
      <c r="E73" s="76">
        <f>IFERROR(VLOOKUP($A73,Filtro!$A$5:$AY$315,3,FALSE),0)</f>
        <v>0</v>
      </c>
      <c r="F73" s="182">
        <f>IFERROR(VLOOKUP($A73,Filtro!$A$5:$AY$315,4,FALSE),0)</f>
        <v>117</v>
      </c>
      <c r="G73" s="76">
        <f>IFERROR(VLOOKUP($A73,Filtro!$A$5:$AY$315,5,FALSE),0)</f>
        <v>25</v>
      </c>
      <c r="H73" s="204">
        <v>73</v>
      </c>
    </row>
    <row r="74" spans="1:8" ht="15" customHeight="1" x14ac:dyDescent="0.2">
      <c r="A74" s="415" t="s">
        <v>1297</v>
      </c>
      <c r="B74" s="59" t="s">
        <v>552</v>
      </c>
      <c r="C74" s="200" t="s">
        <v>165</v>
      </c>
      <c r="D74" s="380">
        <f>IFERROR(VLOOKUP($A74,Filtro!$A$5:$AY$315,2,FALSE),0)</f>
        <v>0</v>
      </c>
      <c r="E74" s="76">
        <f>IFERROR(VLOOKUP($A74,Filtro!$A$5:$AY$315,3,FALSE),0)</f>
        <v>0</v>
      </c>
      <c r="F74" s="182">
        <f>IFERROR(VLOOKUP($A74,Filtro!$A$5:$AY$315,4,FALSE),0)</f>
        <v>0</v>
      </c>
      <c r="G74" s="76">
        <f>IFERROR(VLOOKUP($A74,Filtro!$A$5:$AY$315,5,FALSE),0)</f>
        <v>6</v>
      </c>
      <c r="H74" s="204">
        <v>74</v>
      </c>
    </row>
    <row r="75" spans="1:8" ht="15" customHeight="1" x14ac:dyDescent="0.2">
      <c r="A75" s="415" t="s">
        <v>1665</v>
      </c>
      <c r="B75" s="59" t="s">
        <v>553</v>
      </c>
      <c r="C75" s="200" t="s">
        <v>166</v>
      </c>
      <c r="D75" s="380">
        <f>IFERROR(VLOOKUP($A75,Filtro!$A$5:$AY$315,2,FALSE),0)</f>
        <v>0</v>
      </c>
      <c r="E75" s="76">
        <f>IFERROR(VLOOKUP($A75,Filtro!$A$5:$AY$315,3,FALSE),0)</f>
        <v>0</v>
      </c>
      <c r="F75" s="182">
        <f>IFERROR(VLOOKUP($A75,Filtro!$A$5:$AY$315,4,FALSE),0)</f>
        <v>0</v>
      </c>
      <c r="G75" s="76">
        <f>IFERROR(VLOOKUP($A75,Filtro!$A$5:$AY$315,5,FALSE),0)</f>
        <v>0</v>
      </c>
      <c r="H75" s="204">
        <v>75</v>
      </c>
    </row>
    <row r="76" spans="1:8" ht="15" customHeight="1" x14ac:dyDescent="0.2">
      <c r="A76" s="415" t="s">
        <v>1666</v>
      </c>
      <c r="B76" s="59" t="s">
        <v>554</v>
      </c>
      <c r="C76" s="200" t="s">
        <v>167</v>
      </c>
      <c r="D76" s="380">
        <f>IFERROR(VLOOKUP($A76,Filtro!$A$5:$AY$315,2,FALSE),0)</f>
        <v>0</v>
      </c>
      <c r="E76" s="76">
        <f>IFERROR(VLOOKUP($A76,Filtro!$A$5:$AY$315,3,FALSE),0)</f>
        <v>0</v>
      </c>
      <c r="F76" s="182">
        <f>IFERROR(VLOOKUP($A76,Filtro!$A$5:$AY$315,4,FALSE),0)</f>
        <v>0</v>
      </c>
      <c r="G76" s="76">
        <f>IFERROR(VLOOKUP($A76,Filtro!$A$5:$AY$315,5,FALSE),0)</f>
        <v>0</v>
      </c>
      <c r="H76" s="204">
        <v>76</v>
      </c>
    </row>
    <row r="77" spans="1:8" ht="15" customHeight="1" x14ac:dyDescent="0.2">
      <c r="A77" s="415" t="s">
        <v>1667</v>
      </c>
      <c r="B77" s="59" t="s">
        <v>555</v>
      </c>
      <c r="C77" s="200" t="s">
        <v>369</v>
      </c>
      <c r="D77" s="380">
        <f>IFERROR(VLOOKUP($A77,Filtro!$A$5:$AY$315,2,FALSE),0)</f>
        <v>0</v>
      </c>
      <c r="E77" s="76">
        <f>IFERROR(VLOOKUP($A77,Filtro!$A$5:$AY$315,3,FALSE),0)</f>
        <v>0</v>
      </c>
      <c r="F77" s="182">
        <f>IFERROR(VLOOKUP($A77,Filtro!$A$5:$AY$315,4,FALSE),0)</f>
        <v>0</v>
      </c>
      <c r="G77" s="76">
        <f>IFERROR(VLOOKUP($A77,Filtro!$A$5:$AY$315,5,FALSE),0)</f>
        <v>0</v>
      </c>
      <c r="H77" s="204">
        <v>77</v>
      </c>
    </row>
    <row r="78" spans="1:8" ht="15" customHeight="1" x14ac:dyDescent="0.2">
      <c r="A78" s="415" t="s">
        <v>1349</v>
      </c>
      <c r="B78" s="59" t="s">
        <v>556</v>
      </c>
      <c r="C78" s="200" t="s">
        <v>370</v>
      </c>
      <c r="D78" s="380">
        <f>IFERROR(VLOOKUP($A78,Filtro!$A$5:$AY$315,2,FALSE),0)</f>
        <v>28</v>
      </c>
      <c r="E78" s="76">
        <f>IFERROR(VLOOKUP($A78,Filtro!$A$5:$AY$315,3,FALSE),0)</f>
        <v>0</v>
      </c>
      <c r="F78" s="182">
        <f>IFERROR(VLOOKUP($A78,Filtro!$A$5:$AY$315,4,FALSE),0)</f>
        <v>28</v>
      </c>
      <c r="G78" s="76">
        <f>IFERROR(VLOOKUP($A78,Filtro!$A$5:$AY$315,5,FALSE),0)</f>
        <v>0</v>
      </c>
      <c r="H78" s="204">
        <v>78</v>
      </c>
    </row>
    <row r="79" spans="1:8" ht="15" customHeight="1" x14ac:dyDescent="0.2">
      <c r="A79" s="415" t="s">
        <v>1668</v>
      </c>
      <c r="B79" s="59" t="s">
        <v>557</v>
      </c>
      <c r="C79" s="200" t="s">
        <v>157</v>
      </c>
      <c r="D79" s="380">
        <f>IFERROR(VLOOKUP($A79,Filtro!$A$5:$AY$315,2,FALSE),0)</f>
        <v>0</v>
      </c>
      <c r="E79" s="76">
        <f>IFERROR(VLOOKUP($A79,Filtro!$A$5:$AY$315,3,FALSE),0)</f>
        <v>0</v>
      </c>
      <c r="F79" s="182">
        <f>IFERROR(VLOOKUP($A79,Filtro!$A$5:$AY$315,4,FALSE),0)</f>
        <v>0</v>
      </c>
      <c r="G79" s="76">
        <f>IFERROR(VLOOKUP($A79,Filtro!$A$5:$AY$315,5,FALSE),0)</f>
        <v>0</v>
      </c>
      <c r="H79" s="204">
        <v>79</v>
      </c>
    </row>
    <row r="80" spans="1:8" ht="15" customHeight="1" x14ac:dyDescent="0.2">
      <c r="A80" s="415" t="s">
        <v>1471</v>
      </c>
      <c r="B80" s="59" t="s">
        <v>558</v>
      </c>
      <c r="C80" s="200" t="s">
        <v>158</v>
      </c>
      <c r="D80" s="380">
        <f>IFERROR(VLOOKUP($A80,Filtro!$A$5:$AY$315,2,FALSE),0)</f>
        <v>0</v>
      </c>
      <c r="E80" s="76">
        <f>IFERROR(VLOOKUP($A80,Filtro!$A$5:$AY$315,3,FALSE),0)</f>
        <v>0</v>
      </c>
      <c r="F80" s="182">
        <f>IFERROR(VLOOKUP($A80,Filtro!$A$5:$AY$315,4,FALSE),0)</f>
        <v>0</v>
      </c>
      <c r="G80" s="76">
        <f>IFERROR(VLOOKUP($A80,Filtro!$A$5:$AY$315,5,FALSE),0)</f>
        <v>56</v>
      </c>
      <c r="H80" s="204">
        <v>80</v>
      </c>
    </row>
    <row r="81" spans="1:8" ht="15" customHeight="1" x14ac:dyDescent="0.2">
      <c r="A81" s="415" t="s">
        <v>1669</v>
      </c>
      <c r="B81" s="59" t="s">
        <v>559</v>
      </c>
      <c r="C81" s="200" t="s">
        <v>159</v>
      </c>
      <c r="D81" s="380">
        <f>IFERROR(VLOOKUP($A81,Filtro!$A$5:$AY$315,2,FALSE),0)</f>
        <v>0</v>
      </c>
      <c r="E81" s="76">
        <f>IFERROR(VLOOKUP($A81,Filtro!$A$5:$AY$315,3,FALSE),0)</f>
        <v>0</v>
      </c>
      <c r="F81" s="182">
        <f>IFERROR(VLOOKUP($A81,Filtro!$A$5:$AY$315,4,FALSE),0)</f>
        <v>0</v>
      </c>
      <c r="G81" s="76">
        <f>IFERROR(VLOOKUP($A81,Filtro!$A$5:$AY$315,5,FALSE),0)</f>
        <v>0</v>
      </c>
      <c r="H81" s="204">
        <v>81</v>
      </c>
    </row>
    <row r="82" spans="1:8" ht="15" customHeight="1" x14ac:dyDescent="0.2">
      <c r="A82" s="415" t="s">
        <v>1472</v>
      </c>
      <c r="B82" s="59" t="s">
        <v>560</v>
      </c>
      <c r="C82" s="200" t="s">
        <v>160</v>
      </c>
      <c r="D82" s="380">
        <f>IFERROR(VLOOKUP($A82,Filtro!$A$5:$AY$315,2,FALSE),0)</f>
        <v>0</v>
      </c>
      <c r="E82" s="76">
        <f>IFERROR(VLOOKUP($A82,Filtro!$A$5:$AY$315,3,FALSE),0)</f>
        <v>0</v>
      </c>
      <c r="F82" s="182">
        <f>IFERROR(VLOOKUP($A82,Filtro!$A$5:$AY$315,4,FALSE),0)</f>
        <v>0</v>
      </c>
      <c r="G82" s="76">
        <f>IFERROR(VLOOKUP($A82,Filtro!$A$5:$AY$315,5,FALSE),0)</f>
        <v>5</v>
      </c>
      <c r="H82" s="204">
        <v>82</v>
      </c>
    </row>
    <row r="83" spans="1:8" ht="15" customHeight="1" x14ac:dyDescent="0.2">
      <c r="A83" s="415" t="s">
        <v>1557</v>
      </c>
      <c r="B83" s="59" t="s">
        <v>561</v>
      </c>
      <c r="C83" s="200" t="s">
        <v>161</v>
      </c>
      <c r="D83" s="380">
        <f>IFERROR(VLOOKUP($A83,Filtro!$A$5:$AY$315,2,FALSE),0)</f>
        <v>0</v>
      </c>
      <c r="E83" s="76">
        <f>IFERROR(VLOOKUP($A83,Filtro!$A$5:$AY$315,3,FALSE),0)</f>
        <v>0</v>
      </c>
      <c r="F83" s="182">
        <f>IFERROR(VLOOKUP($A83,Filtro!$A$5:$AY$315,4,FALSE),0)</f>
        <v>0</v>
      </c>
      <c r="G83" s="76">
        <f>IFERROR(VLOOKUP($A83,Filtro!$A$5:$AY$315,5,FALSE),0)</f>
        <v>1</v>
      </c>
      <c r="H83" s="204">
        <v>83</v>
      </c>
    </row>
    <row r="84" spans="1:8" ht="15" customHeight="1" x14ac:dyDescent="0.2">
      <c r="A84" s="415" t="s">
        <v>1670</v>
      </c>
      <c r="B84" s="59" t="s">
        <v>562</v>
      </c>
      <c r="C84" s="200" t="s">
        <v>330</v>
      </c>
      <c r="D84" s="380">
        <f>IFERROR(VLOOKUP($A84,Filtro!$A$5:$AY$315,2,FALSE),0)</f>
        <v>0</v>
      </c>
      <c r="E84" s="76">
        <f>IFERROR(VLOOKUP($A84,Filtro!$A$5:$AY$315,3,FALSE),0)</f>
        <v>0</v>
      </c>
      <c r="F84" s="182">
        <f>IFERROR(VLOOKUP($A84,Filtro!$A$5:$AY$315,4,FALSE),0)</f>
        <v>0</v>
      </c>
      <c r="G84" s="76">
        <f>IFERROR(VLOOKUP($A84,Filtro!$A$5:$AY$315,5,FALSE),0)</f>
        <v>0</v>
      </c>
      <c r="H84" s="204">
        <v>84</v>
      </c>
    </row>
    <row r="85" spans="1:8" ht="15" customHeight="1" x14ac:dyDescent="0.2">
      <c r="A85" s="415" t="s">
        <v>1671</v>
      </c>
      <c r="B85" s="59" t="s">
        <v>563</v>
      </c>
      <c r="C85" s="200" t="s">
        <v>331</v>
      </c>
      <c r="D85" s="380">
        <f>IFERROR(VLOOKUP($A85,Filtro!$A$5:$AY$315,2,FALSE),0)</f>
        <v>0</v>
      </c>
      <c r="E85" s="76">
        <f>IFERROR(VLOOKUP($A85,Filtro!$A$5:$AY$315,3,FALSE),0)</f>
        <v>0</v>
      </c>
      <c r="F85" s="182">
        <f>IFERROR(VLOOKUP($A85,Filtro!$A$5:$AY$315,4,FALSE),0)</f>
        <v>0</v>
      </c>
      <c r="G85" s="76">
        <f>IFERROR(VLOOKUP($A85,Filtro!$A$5:$AY$315,5,FALSE),0)</f>
        <v>0</v>
      </c>
      <c r="H85" s="204">
        <v>85</v>
      </c>
    </row>
    <row r="86" spans="1:8" ht="15" customHeight="1" x14ac:dyDescent="0.2">
      <c r="A86" s="415" t="s">
        <v>1672</v>
      </c>
      <c r="B86" s="59" t="s">
        <v>564</v>
      </c>
      <c r="C86" s="200" t="s">
        <v>170</v>
      </c>
      <c r="D86" s="380">
        <f>IFERROR(VLOOKUP($A86,Filtro!$A$5:$AY$315,2,FALSE),0)</f>
        <v>0</v>
      </c>
      <c r="E86" s="76">
        <f>IFERROR(VLOOKUP($A86,Filtro!$A$5:$AY$315,3,FALSE),0)</f>
        <v>0</v>
      </c>
      <c r="F86" s="182">
        <f>IFERROR(VLOOKUP($A86,Filtro!$A$5:$AY$315,4,FALSE),0)</f>
        <v>0</v>
      </c>
      <c r="G86" s="76">
        <f>IFERROR(VLOOKUP($A86,Filtro!$A$5:$AY$315,5,FALSE),0)</f>
        <v>0</v>
      </c>
      <c r="H86" s="204">
        <v>86</v>
      </c>
    </row>
    <row r="87" spans="1:8" ht="15" customHeight="1" x14ac:dyDescent="0.2">
      <c r="A87" s="415" t="s">
        <v>1673</v>
      </c>
      <c r="B87" s="59" t="s">
        <v>565</v>
      </c>
      <c r="C87" s="200" t="s">
        <v>171</v>
      </c>
      <c r="D87" s="380">
        <f>IFERROR(VLOOKUP($A87,Filtro!$A$5:$AY$315,2,FALSE),0)</f>
        <v>0</v>
      </c>
      <c r="E87" s="76">
        <f>IFERROR(VLOOKUP($A87,Filtro!$A$5:$AY$315,3,FALSE),0)</f>
        <v>0</v>
      </c>
      <c r="F87" s="182">
        <f>IFERROR(VLOOKUP($A87,Filtro!$A$5:$AY$315,4,FALSE),0)</f>
        <v>0</v>
      </c>
      <c r="G87" s="76">
        <f>IFERROR(VLOOKUP($A87,Filtro!$A$5:$AY$315,5,FALSE),0)</f>
        <v>0</v>
      </c>
      <c r="H87" s="204">
        <v>87</v>
      </c>
    </row>
    <row r="88" spans="1:8" ht="15" customHeight="1" x14ac:dyDescent="0.2">
      <c r="A88" s="415" t="s">
        <v>1315</v>
      </c>
      <c r="B88" s="59" t="s">
        <v>566</v>
      </c>
      <c r="C88" s="200" t="s">
        <v>172</v>
      </c>
      <c r="D88" s="380">
        <f>IFERROR(VLOOKUP($A88,Filtro!$A$5:$AY$315,2,FALSE),0)</f>
        <v>0</v>
      </c>
      <c r="E88" s="76">
        <f>IFERROR(VLOOKUP($A88,Filtro!$A$5:$AY$315,3,FALSE),0)</f>
        <v>0</v>
      </c>
      <c r="F88" s="182">
        <f>IFERROR(VLOOKUP($A88,Filtro!$A$5:$AY$315,4,FALSE),0)</f>
        <v>0</v>
      </c>
      <c r="G88" s="76">
        <f>IFERROR(VLOOKUP($A88,Filtro!$A$5:$AY$315,5,FALSE),0)</f>
        <v>187</v>
      </c>
      <c r="H88" s="204">
        <v>88</v>
      </c>
    </row>
    <row r="89" spans="1:8" ht="15" customHeight="1" x14ac:dyDescent="0.2">
      <c r="A89" s="415" t="s">
        <v>1300</v>
      </c>
      <c r="B89" s="59" t="s">
        <v>567</v>
      </c>
      <c r="C89" s="200" t="s">
        <v>194</v>
      </c>
      <c r="D89" s="380">
        <f>IFERROR(VLOOKUP($A89,Filtro!$A$5:$AY$315,2,FALSE),0)</f>
        <v>515</v>
      </c>
      <c r="E89" s="76">
        <f>IFERROR(VLOOKUP($A89,Filtro!$A$5:$AY$315,3,FALSE),0)</f>
        <v>0</v>
      </c>
      <c r="F89" s="182">
        <f>IFERROR(VLOOKUP($A89,Filtro!$A$5:$AY$315,4,FALSE),0)</f>
        <v>515</v>
      </c>
      <c r="G89" s="76">
        <f>IFERROR(VLOOKUP($A89,Filtro!$A$5:$AY$315,5,FALSE),0)</f>
        <v>1018</v>
      </c>
      <c r="H89" s="204">
        <v>89</v>
      </c>
    </row>
    <row r="90" spans="1:8" ht="15" customHeight="1" x14ac:dyDescent="0.2">
      <c r="A90" s="415" t="s">
        <v>1353</v>
      </c>
      <c r="B90" s="59" t="s">
        <v>568</v>
      </c>
      <c r="C90" s="200" t="s">
        <v>22</v>
      </c>
      <c r="D90" s="380">
        <f>IFERROR(VLOOKUP($A90,Filtro!$A$5:$AY$315,2,FALSE),0)</f>
        <v>5467</v>
      </c>
      <c r="E90" s="76">
        <f>IFERROR(VLOOKUP($A90,Filtro!$A$5:$AY$315,3,FALSE),0)</f>
        <v>0</v>
      </c>
      <c r="F90" s="182">
        <f>IFERROR(VLOOKUP($A90,Filtro!$A$5:$AY$315,4,FALSE),0)</f>
        <v>5467</v>
      </c>
      <c r="G90" s="76">
        <f>IFERROR(VLOOKUP($A90,Filtro!$A$5:$AY$315,5,FALSE),0)</f>
        <v>1369</v>
      </c>
      <c r="H90" s="204">
        <v>90</v>
      </c>
    </row>
    <row r="91" spans="1:8" ht="15" customHeight="1" x14ac:dyDescent="0.2">
      <c r="A91" s="415" t="s">
        <v>1301</v>
      </c>
      <c r="B91" s="59" t="s">
        <v>569</v>
      </c>
      <c r="C91" s="200" t="s">
        <v>23</v>
      </c>
      <c r="D91" s="380">
        <f>IFERROR(VLOOKUP($A91,Filtro!$A$5:$AY$315,2,FALSE),0)</f>
        <v>1</v>
      </c>
      <c r="E91" s="76">
        <f>IFERROR(VLOOKUP($A91,Filtro!$A$5:$AY$315,3,FALSE),0)</f>
        <v>0</v>
      </c>
      <c r="F91" s="182">
        <f>IFERROR(VLOOKUP($A91,Filtro!$A$5:$AY$315,4,FALSE),0)</f>
        <v>1</v>
      </c>
      <c r="G91" s="76">
        <f>IFERROR(VLOOKUP($A91,Filtro!$A$5:$AY$315,5,FALSE),0)</f>
        <v>1528</v>
      </c>
      <c r="H91" s="204">
        <v>91</v>
      </c>
    </row>
    <row r="92" spans="1:8" ht="15" customHeight="1" x14ac:dyDescent="0.2">
      <c r="A92" s="415" t="s">
        <v>1674</v>
      </c>
      <c r="B92" s="59" t="s">
        <v>570</v>
      </c>
      <c r="C92" s="200" t="s">
        <v>133</v>
      </c>
      <c r="D92" s="380">
        <f>IFERROR(VLOOKUP($A92,Filtro!$A$5:$AY$315,2,FALSE),0)</f>
        <v>0</v>
      </c>
      <c r="E92" s="76">
        <f>IFERROR(VLOOKUP($A92,Filtro!$A$5:$AY$315,3,FALSE),0)</f>
        <v>0</v>
      </c>
      <c r="F92" s="182">
        <f>IFERROR(VLOOKUP($A92,Filtro!$A$5:$AY$315,4,FALSE),0)</f>
        <v>0</v>
      </c>
      <c r="G92" s="76">
        <f>IFERROR(VLOOKUP($A92,Filtro!$A$5:$AY$315,5,FALSE),0)</f>
        <v>0</v>
      </c>
      <c r="H92" s="204">
        <v>92</v>
      </c>
    </row>
    <row r="93" spans="1:8" ht="15" customHeight="1" x14ac:dyDescent="0.2">
      <c r="A93" s="415" t="s">
        <v>1675</v>
      </c>
      <c r="B93" s="59" t="s">
        <v>571</v>
      </c>
      <c r="C93" s="200" t="s">
        <v>334</v>
      </c>
      <c r="D93" s="380">
        <f>IFERROR(VLOOKUP($A93,Filtro!$A$5:$AY$315,2,FALSE),0)</f>
        <v>0</v>
      </c>
      <c r="E93" s="76">
        <f>IFERROR(VLOOKUP($A93,Filtro!$A$5:$AY$315,3,FALSE),0)</f>
        <v>0</v>
      </c>
      <c r="F93" s="182">
        <f>IFERROR(VLOOKUP($A93,Filtro!$A$5:$AY$315,4,FALSE),0)</f>
        <v>0</v>
      </c>
      <c r="G93" s="76">
        <f>IFERROR(VLOOKUP($A93,Filtro!$A$5:$AY$315,5,FALSE),0)</f>
        <v>0</v>
      </c>
      <c r="H93" s="204">
        <v>93</v>
      </c>
    </row>
    <row r="94" spans="1:8" ht="15" customHeight="1" x14ac:dyDescent="0.2">
      <c r="A94" s="415" t="s">
        <v>1676</v>
      </c>
      <c r="B94" s="59" t="s">
        <v>572</v>
      </c>
      <c r="C94" s="200" t="s">
        <v>335</v>
      </c>
      <c r="D94" s="380">
        <f>IFERROR(VLOOKUP($A94,Filtro!$A$5:$AY$315,2,FALSE),0)</f>
        <v>0</v>
      </c>
      <c r="E94" s="76">
        <f>IFERROR(VLOOKUP($A94,Filtro!$A$5:$AY$315,3,FALSE),0)</f>
        <v>0</v>
      </c>
      <c r="F94" s="182">
        <f>IFERROR(VLOOKUP($A94,Filtro!$A$5:$AY$315,4,FALSE),0)</f>
        <v>0</v>
      </c>
      <c r="G94" s="76">
        <f>IFERROR(VLOOKUP($A94,Filtro!$A$5:$AY$315,5,FALSE),0)</f>
        <v>0</v>
      </c>
      <c r="H94" s="204">
        <v>94</v>
      </c>
    </row>
    <row r="95" spans="1:8" ht="15" customHeight="1" x14ac:dyDescent="0.2">
      <c r="A95" s="415" t="s">
        <v>1677</v>
      </c>
      <c r="B95" s="59" t="s">
        <v>573</v>
      </c>
      <c r="C95" s="200" t="s">
        <v>336</v>
      </c>
      <c r="D95" s="380">
        <f>IFERROR(VLOOKUP($A95,Filtro!$A$5:$AY$315,2,FALSE),0)</f>
        <v>0</v>
      </c>
      <c r="E95" s="76">
        <f>IFERROR(VLOOKUP($A95,Filtro!$A$5:$AY$315,3,FALSE),0)</f>
        <v>0</v>
      </c>
      <c r="F95" s="182">
        <f>IFERROR(VLOOKUP($A95,Filtro!$A$5:$AY$315,4,FALSE),0)</f>
        <v>0</v>
      </c>
      <c r="G95" s="76">
        <f>IFERROR(VLOOKUP($A95,Filtro!$A$5:$AY$315,5,FALSE),0)</f>
        <v>0</v>
      </c>
      <c r="H95" s="204">
        <v>95</v>
      </c>
    </row>
    <row r="96" spans="1:8" ht="15" customHeight="1" x14ac:dyDescent="0.2">
      <c r="A96" s="415" t="s">
        <v>1678</v>
      </c>
      <c r="B96" s="59" t="s">
        <v>574</v>
      </c>
      <c r="C96" s="200" t="s">
        <v>337</v>
      </c>
      <c r="D96" s="380">
        <f>IFERROR(VLOOKUP($A96,Filtro!$A$5:$AY$315,2,FALSE),0)</f>
        <v>0</v>
      </c>
      <c r="E96" s="76">
        <f>IFERROR(VLOOKUP($A96,Filtro!$A$5:$AY$315,3,FALSE),0)</f>
        <v>0</v>
      </c>
      <c r="F96" s="182">
        <f>IFERROR(VLOOKUP($A96,Filtro!$A$5:$AY$315,4,FALSE),0)</f>
        <v>0</v>
      </c>
      <c r="G96" s="76">
        <f>IFERROR(VLOOKUP($A96,Filtro!$A$5:$AY$315,5,FALSE),0)</f>
        <v>0</v>
      </c>
      <c r="H96" s="204">
        <v>96</v>
      </c>
    </row>
    <row r="97" spans="1:8" ht="15" customHeight="1" thickBot="1" x14ac:dyDescent="0.25">
      <c r="A97" s="415" t="s">
        <v>1679</v>
      </c>
      <c r="B97" s="226" t="s">
        <v>575</v>
      </c>
      <c r="C97" s="227" t="s">
        <v>338</v>
      </c>
      <c r="D97" s="380">
        <f>IFERROR(VLOOKUP($A97,Filtro!$A$5:$AY$315,2,FALSE),0)</f>
        <v>0</v>
      </c>
      <c r="E97" s="76">
        <f>IFERROR(VLOOKUP($A97,Filtro!$A$5:$AY$315,3,FALSE),0)</f>
        <v>0</v>
      </c>
      <c r="F97" s="182">
        <f>IFERROR(VLOOKUP($A97,Filtro!$A$5:$AY$315,4,FALSE),0)</f>
        <v>0</v>
      </c>
      <c r="G97" s="76">
        <f>IFERROR(VLOOKUP($A97,Filtro!$A$5:$AY$315,5,FALSE),0)</f>
        <v>0</v>
      </c>
      <c r="H97" s="204">
        <v>97</v>
      </c>
    </row>
    <row r="98" spans="1:8" ht="15" customHeight="1" thickBot="1" x14ac:dyDescent="0.25">
      <c r="A98" s="373"/>
      <c r="B98" s="531" t="s">
        <v>121</v>
      </c>
      <c r="C98" s="532"/>
      <c r="D98" s="380">
        <f>IFERROR(VLOOKUP($A98,Filtro!$A$5:$AY$315,2,FALSE),0)</f>
        <v>0</v>
      </c>
      <c r="E98" s="76">
        <f>IFERROR(VLOOKUP($A98,Filtro!$A$5:$AY$315,3,FALSE),0)</f>
        <v>0</v>
      </c>
      <c r="F98" s="182">
        <f>IFERROR(VLOOKUP($A98,Filtro!$A$5:$AY$315,4,FALSE),0)</f>
        <v>0</v>
      </c>
      <c r="G98" s="76">
        <f>IFERROR(VLOOKUP($A98,Filtro!$A$5:$AY$315,5,FALSE),0)</f>
        <v>0</v>
      </c>
      <c r="H98" s="204">
        <v>98</v>
      </c>
    </row>
    <row r="99" spans="1:8" ht="15" customHeight="1" x14ac:dyDescent="0.2">
      <c r="B99" s="277"/>
      <c r="C99" s="277"/>
      <c r="D99" s="228"/>
      <c r="E99" s="228"/>
      <c r="F99" s="228"/>
      <c r="G99" s="228"/>
      <c r="H99" s="204">
        <v>99</v>
      </c>
    </row>
    <row r="100" spans="1:8" ht="15" customHeight="1" x14ac:dyDescent="0.2">
      <c r="B100" s="535" t="s">
        <v>1229</v>
      </c>
      <c r="C100" s="535"/>
      <c r="D100" s="536"/>
      <c r="E100" s="537"/>
      <c r="F100" s="537"/>
      <c r="G100" s="538"/>
      <c r="H100" s="204">
        <v>100</v>
      </c>
    </row>
    <row r="101" spans="1:8" ht="15" customHeight="1" x14ac:dyDescent="0.2">
      <c r="A101" s="412" t="s">
        <v>1680</v>
      </c>
      <c r="B101" s="58" t="s">
        <v>489</v>
      </c>
      <c r="C101" s="209" t="s">
        <v>339</v>
      </c>
      <c r="D101" s="383">
        <f>IFERROR(VLOOKUP($A101,Filtro!$A$5:$AY$315,2,FALSE),0)</f>
        <v>0</v>
      </c>
      <c r="E101" s="76">
        <f>IFERROR(VLOOKUP($A101,Filtro!$A$5:$AY$315,3,FALSE),0)</f>
        <v>0</v>
      </c>
      <c r="F101" s="182">
        <f>IFERROR(VLOOKUP($A101,Filtro!$A$5:$AY$315,4,FALSE),0)</f>
        <v>0</v>
      </c>
      <c r="G101" s="76">
        <f>IFERROR(VLOOKUP($A101,Filtro!$A$5:$AY$315,5,FALSE),0)</f>
        <v>0</v>
      </c>
      <c r="H101" s="204">
        <v>101</v>
      </c>
    </row>
    <row r="102" spans="1:8" ht="15" customHeight="1" x14ac:dyDescent="0.2">
      <c r="A102" s="412" t="s">
        <v>1681</v>
      </c>
      <c r="B102" s="59" t="s">
        <v>644</v>
      </c>
      <c r="C102" s="200" t="s">
        <v>340</v>
      </c>
      <c r="D102" s="383">
        <f>IFERROR(VLOOKUP($A102,Filtro!$A$5:$AY$315,2,FALSE),0)</f>
        <v>0</v>
      </c>
      <c r="E102" s="76">
        <f>IFERROR(VLOOKUP($A102,Filtro!$A$5:$AY$315,3,FALSE),0)</f>
        <v>0</v>
      </c>
      <c r="F102" s="182">
        <f>IFERROR(VLOOKUP($A102,Filtro!$A$5:$AY$315,4,FALSE),0)</f>
        <v>0</v>
      </c>
      <c r="G102" s="76">
        <f>IFERROR(VLOOKUP($A102,Filtro!$A$5:$AY$315,5,FALSE),0)</f>
        <v>0</v>
      </c>
      <c r="H102" s="204">
        <v>102</v>
      </c>
    </row>
    <row r="103" spans="1:8" ht="15" customHeight="1" x14ac:dyDescent="0.2">
      <c r="A103" s="412" t="s">
        <v>1682</v>
      </c>
      <c r="B103" s="59" t="s">
        <v>645</v>
      </c>
      <c r="C103" s="200" t="s">
        <v>341</v>
      </c>
      <c r="D103" s="383">
        <f>IFERROR(VLOOKUP($A103,Filtro!$A$5:$AY$315,2,FALSE),0)</f>
        <v>0</v>
      </c>
      <c r="E103" s="76">
        <f>IFERROR(VLOOKUP($A103,Filtro!$A$5:$AY$315,3,FALSE),0)</f>
        <v>0</v>
      </c>
      <c r="F103" s="182">
        <f>IFERROR(VLOOKUP($A103,Filtro!$A$5:$AY$315,4,FALSE),0)</f>
        <v>0</v>
      </c>
      <c r="G103" s="76">
        <f>IFERROR(VLOOKUP($A103,Filtro!$A$5:$AY$315,5,FALSE),0)</f>
        <v>0</v>
      </c>
      <c r="H103" s="204">
        <v>103</v>
      </c>
    </row>
    <row r="104" spans="1:8" ht="15" customHeight="1" x14ac:dyDescent="0.2">
      <c r="A104" s="412" t="s">
        <v>1302</v>
      </c>
      <c r="B104" s="59" t="s">
        <v>646</v>
      </c>
      <c r="C104" s="200" t="s">
        <v>1122</v>
      </c>
      <c r="D104" s="383">
        <f>IFERROR(VLOOKUP($A104,Filtro!$A$5:$AY$315,2,FALSE),0)</f>
        <v>13090</v>
      </c>
      <c r="E104" s="76">
        <f>IFERROR(VLOOKUP($A104,Filtro!$A$5:$AY$315,3,FALSE),0)</f>
        <v>0</v>
      </c>
      <c r="F104" s="182">
        <f>IFERROR(VLOOKUP($A104,Filtro!$A$5:$AY$315,4,FALSE),0)</f>
        <v>13090</v>
      </c>
      <c r="G104" s="76">
        <f>IFERROR(VLOOKUP($A104,Filtro!$A$5:$AY$315,5,FALSE),0)</f>
        <v>23917</v>
      </c>
      <c r="H104" s="204">
        <v>104</v>
      </c>
    </row>
    <row r="105" spans="1:8" ht="15" customHeight="1" x14ac:dyDescent="0.2">
      <c r="A105" s="415" t="s">
        <v>1683</v>
      </c>
      <c r="B105" s="59" t="s">
        <v>647</v>
      </c>
      <c r="C105" s="200" t="s">
        <v>606</v>
      </c>
      <c r="D105" s="383">
        <f>IFERROR(VLOOKUP($A105,Filtro!$A$5:$AY$315,2,FALSE),0)</f>
        <v>0</v>
      </c>
      <c r="E105" s="76">
        <f>IFERROR(VLOOKUP($A105,Filtro!$A$5:$AY$315,3,FALSE),0)</f>
        <v>0</v>
      </c>
      <c r="F105" s="182">
        <f>IFERROR(VLOOKUP($A105,Filtro!$A$5:$AY$315,4,FALSE),0)</f>
        <v>0</v>
      </c>
      <c r="G105" s="76">
        <f>IFERROR(VLOOKUP($A105,Filtro!$A$5:$AY$315,5,FALSE),0)</f>
        <v>0</v>
      </c>
      <c r="H105" s="204">
        <v>105</v>
      </c>
    </row>
    <row r="106" spans="1:8" ht="15" customHeight="1" x14ac:dyDescent="0.2">
      <c r="A106" s="415" t="s">
        <v>1684</v>
      </c>
      <c r="B106" s="59" t="s">
        <v>648</v>
      </c>
      <c r="C106" s="200" t="s">
        <v>342</v>
      </c>
      <c r="D106" s="383">
        <f>IFERROR(VLOOKUP($A106,Filtro!$A$5:$AY$315,2,FALSE),0)</f>
        <v>0</v>
      </c>
      <c r="E106" s="76">
        <f>IFERROR(VLOOKUP($A106,Filtro!$A$5:$AY$315,3,FALSE),0)</f>
        <v>0</v>
      </c>
      <c r="F106" s="182">
        <f>IFERROR(VLOOKUP($A106,Filtro!$A$5:$AY$315,4,FALSE),0)</f>
        <v>0</v>
      </c>
      <c r="G106" s="76">
        <f>IFERROR(VLOOKUP($A106,Filtro!$A$5:$AY$315,5,FALSE),0)</f>
        <v>0</v>
      </c>
      <c r="H106" s="204">
        <v>106</v>
      </c>
    </row>
    <row r="107" spans="1:8" ht="15" customHeight="1" x14ac:dyDescent="0.2">
      <c r="A107" s="415" t="s">
        <v>1303</v>
      </c>
      <c r="B107" s="59" t="s">
        <v>649</v>
      </c>
      <c r="C107" s="200" t="s">
        <v>1123</v>
      </c>
      <c r="D107" s="383">
        <f>IFERROR(VLOOKUP($A107,Filtro!$A$5:$AY$315,2,FALSE),0)</f>
        <v>0</v>
      </c>
      <c r="E107" s="76">
        <f>IFERROR(VLOOKUP($A107,Filtro!$A$5:$AY$315,3,FALSE),0)</f>
        <v>0</v>
      </c>
      <c r="F107" s="182">
        <f>IFERROR(VLOOKUP($A107,Filtro!$A$5:$AY$315,4,FALSE),0)</f>
        <v>0</v>
      </c>
      <c r="G107" s="76">
        <f>IFERROR(VLOOKUP($A107,Filtro!$A$5:$AY$315,5,FALSE),0)</f>
        <v>50</v>
      </c>
      <c r="H107" s="204">
        <v>107</v>
      </c>
    </row>
    <row r="108" spans="1:8" ht="15" customHeight="1" x14ac:dyDescent="0.2">
      <c r="A108" s="415" t="s">
        <v>1685</v>
      </c>
      <c r="B108" s="59" t="s">
        <v>650</v>
      </c>
      <c r="C108" s="200" t="s">
        <v>1124</v>
      </c>
      <c r="D108" s="383">
        <f>IFERROR(VLOOKUP($A108,Filtro!$A$5:$AY$315,2,FALSE),0)</f>
        <v>0</v>
      </c>
      <c r="E108" s="76">
        <f>IFERROR(VLOOKUP($A108,Filtro!$A$5:$AY$315,3,FALSE),0)</f>
        <v>0</v>
      </c>
      <c r="F108" s="182">
        <f>IFERROR(VLOOKUP($A108,Filtro!$A$5:$AY$315,4,FALSE),0)</f>
        <v>0</v>
      </c>
      <c r="G108" s="76">
        <f>IFERROR(VLOOKUP($A108,Filtro!$A$5:$AY$315,5,FALSE),0)</f>
        <v>0</v>
      </c>
      <c r="H108" s="204">
        <v>108</v>
      </c>
    </row>
    <row r="109" spans="1:8" ht="15" customHeight="1" x14ac:dyDescent="0.2">
      <c r="A109" s="415" t="s">
        <v>1686</v>
      </c>
      <c r="B109" s="59" t="s">
        <v>651</v>
      </c>
      <c r="C109" s="200" t="s">
        <v>343</v>
      </c>
      <c r="D109" s="383">
        <f>IFERROR(VLOOKUP($A109,Filtro!$A$5:$AY$315,2,FALSE),0)</f>
        <v>0</v>
      </c>
      <c r="E109" s="76">
        <f>IFERROR(VLOOKUP($A109,Filtro!$A$5:$AY$315,3,FALSE),0)</f>
        <v>0</v>
      </c>
      <c r="F109" s="182">
        <f>IFERROR(VLOOKUP($A109,Filtro!$A$5:$AY$315,4,FALSE),0)</f>
        <v>0</v>
      </c>
      <c r="G109" s="76">
        <f>IFERROR(VLOOKUP($A109,Filtro!$A$5:$AY$315,5,FALSE),0)</f>
        <v>0</v>
      </c>
      <c r="H109" s="204">
        <v>109</v>
      </c>
    </row>
    <row r="110" spans="1:8" ht="15" customHeight="1" x14ac:dyDescent="0.2">
      <c r="A110" s="415" t="s">
        <v>1687</v>
      </c>
      <c r="B110" s="59" t="s">
        <v>652</v>
      </c>
      <c r="C110" s="200" t="s">
        <v>344</v>
      </c>
      <c r="D110" s="383">
        <f>IFERROR(VLOOKUP($A110,Filtro!$A$5:$AY$315,2,FALSE),0)</f>
        <v>0</v>
      </c>
      <c r="E110" s="76">
        <f>IFERROR(VLOOKUP($A110,Filtro!$A$5:$AY$315,3,FALSE),0)</f>
        <v>0</v>
      </c>
      <c r="F110" s="182">
        <f>IFERROR(VLOOKUP($A110,Filtro!$A$5:$AY$315,4,FALSE),0)</f>
        <v>0</v>
      </c>
      <c r="G110" s="76">
        <f>IFERROR(VLOOKUP($A110,Filtro!$A$5:$AY$315,5,FALSE),0)</f>
        <v>0</v>
      </c>
      <c r="H110" s="204">
        <v>110</v>
      </c>
    </row>
    <row r="111" spans="1:8" ht="15" customHeight="1" x14ac:dyDescent="0.2">
      <c r="A111" s="415" t="s">
        <v>1688</v>
      </c>
      <c r="B111" s="59" t="s">
        <v>653</v>
      </c>
      <c r="C111" s="200" t="s">
        <v>345</v>
      </c>
      <c r="D111" s="383">
        <f>IFERROR(VLOOKUP($A111,Filtro!$A$5:$AY$315,2,FALSE),0)</f>
        <v>0</v>
      </c>
      <c r="E111" s="76">
        <f>IFERROR(VLOOKUP($A111,Filtro!$A$5:$AY$315,3,FALSE),0)</f>
        <v>0</v>
      </c>
      <c r="F111" s="182">
        <f>IFERROR(VLOOKUP($A111,Filtro!$A$5:$AY$315,4,FALSE),0)</f>
        <v>0</v>
      </c>
      <c r="G111" s="76">
        <f>IFERROR(VLOOKUP($A111,Filtro!$A$5:$AY$315,5,FALSE),0)</f>
        <v>0</v>
      </c>
      <c r="H111" s="204">
        <v>111</v>
      </c>
    </row>
    <row r="112" spans="1:8" ht="15" customHeight="1" x14ac:dyDescent="0.2">
      <c r="A112" s="415" t="s">
        <v>1442</v>
      </c>
      <c r="B112" s="59" t="s">
        <v>654</v>
      </c>
      <c r="C112" s="200" t="s">
        <v>346</v>
      </c>
      <c r="D112" s="383">
        <f>IFERROR(VLOOKUP($A112,Filtro!$A$5:$AY$315,2,FALSE),0)</f>
        <v>155</v>
      </c>
      <c r="E112" s="76">
        <f>IFERROR(VLOOKUP($A112,Filtro!$A$5:$AY$315,3,FALSE),0)</f>
        <v>0</v>
      </c>
      <c r="F112" s="182">
        <f>IFERROR(VLOOKUP($A112,Filtro!$A$5:$AY$315,4,FALSE),0)</f>
        <v>155</v>
      </c>
      <c r="G112" s="76">
        <f>IFERROR(VLOOKUP($A112,Filtro!$A$5:$AY$315,5,FALSE),0)</f>
        <v>338</v>
      </c>
      <c r="H112" s="204">
        <v>112</v>
      </c>
    </row>
    <row r="113" spans="1:8" ht="15" customHeight="1" x14ac:dyDescent="0.2">
      <c r="A113" s="415" t="s">
        <v>1316</v>
      </c>
      <c r="B113" s="59" t="s">
        <v>655</v>
      </c>
      <c r="C113" s="200" t="s">
        <v>347</v>
      </c>
      <c r="D113" s="383">
        <f>IFERROR(VLOOKUP($A113,Filtro!$A$5:$AY$315,2,FALSE),0)</f>
        <v>403</v>
      </c>
      <c r="E113" s="76">
        <f>IFERROR(VLOOKUP($A113,Filtro!$A$5:$AY$315,3,FALSE),0)</f>
        <v>0</v>
      </c>
      <c r="F113" s="182">
        <f>IFERROR(VLOOKUP($A113,Filtro!$A$5:$AY$315,4,FALSE),0)</f>
        <v>403</v>
      </c>
      <c r="G113" s="76">
        <f>IFERROR(VLOOKUP($A113,Filtro!$A$5:$AY$315,5,FALSE),0)</f>
        <v>4409</v>
      </c>
      <c r="H113" s="204">
        <v>113</v>
      </c>
    </row>
    <row r="114" spans="1:8" ht="15" customHeight="1" x14ac:dyDescent="0.2">
      <c r="A114" s="415" t="s">
        <v>1689</v>
      </c>
      <c r="B114" s="59" t="s">
        <v>656</v>
      </c>
      <c r="C114" s="200" t="s">
        <v>138</v>
      </c>
      <c r="D114" s="383">
        <f>IFERROR(VLOOKUP($A114,Filtro!$A$5:$AY$315,2,FALSE),0)</f>
        <v>0</v>
      </c>
      <c r="E114" s="76">
        <f>IFERROR(VLOOKUP($A114,Filtro!$A$5:$AY$315,3,FALSE),0)</f>
        <v>0</v>
      </c>
      <c r="F114" s="182">
        <f>IFERROR(VLOOKUP($A114,Filtro!$A$5:$AY$315,4,FALSE),0)</f>
        <v>0</v>
      </c>
      <c r="G114" s="76">
        <f>IFERROR(VLOOKUP($A114,Filtro!$A$5:$AY$315,5,FALSE),0)</f>
        <v>0</v>
      </c>
      <c r="H114" s="204">
        <v>114</v>
      </c>
    </row>
    <row r="115" spans="1:8" ht="15" customHeight="1" x14ac:dyDescent="0.2">
      <c r="A115" s="415" t="s">
        <v>1317</v>
      </c>
      <c r="B115" s="59" t="s">
        <v>657</v>
      </c>
      <c r="C115" s="200" t="s">
        <v>1125</v>
      </c>
      <c r="D115" s="383">
        <f>IFERROR(VLOOKUP($A115,Filtro!$A$5:$AY$315,2,FALSE),0)</f>
        <v>1</v>
      </c>
      <c r="E115" s="76">
        <f>IFERROR(VLOOKUP($A115,Filtro!$A$5:$AY$315,3,FALSE),0)</f>
        <v>0</v>
      </c>
      <c r="F115" s="182">
        <f>IFERROR(VLOOKUP($A115,Filtro!$A$5:$AY$315,4,FALSE),0)</f>
        <v>1</v>
      </c>
      <c r="G115" s="76">
        <f>IFERROR(VLOOKUP($A115,Filtro!$A$5:$AY$315,5,FALSE),0)</f>
        <v>1135</v>
      </c>
      <c r="H115" s="204">
        <v>115</v>
      </c>
    </row>
    <row r="116" spans="1:8" ht="15" customHeight="1" x14ac:dyDescent="0.2">
      <c r="A116" s="415" t="s">
        <v>1690</v>
      </c>
      <c r="B116" s="59" t="s">
        <v>658</v>
      </c>
      <c r="C116" s="200" t="s">
        <v>302</v>
      </c>
      <c r="D116" s="383">
        <f>IFERROR(VLOOKUP($A116,Filtro!$A$5:$AY$315,2,FALSE),0)</f>
        <v>0</v>
      </c>
      <c r="E116" s="76">
        <f>IFERROR(VLOOKUP($A116,Filtro!$A$5:$AY$315,3,FALSE),0)</f>
        <v>0</v>
      </c>
      <c r="F116" s="182">
        <f>IFERROR(VLOOKUP($A116,Filtro!$A$5:$AY$315,4,FALSE),0)</f>
        <v>0</v>
      </c>
      <c r="G116" s="76">
        <f>IFERROR(VLOOKUP($A116,Filtro!$A$5:$AY$315,5,FALSE),0)</f>
        <v>0</v>
      </c>
      <c r="H116" s="204">
        <v>116</v>
      </c>
    </row>
    <row r="117" spans="1:8" ht="15" customHeight="1" x14ac:dyDescent="0.2">
      <c r="A117" s="415" t="s">
        <v>1691</v>
      </c>
      <c r="B117" s="59" t="s">
        <v>659</v>
      </c>
      <c r="C117" s="200" t="s">
        <v>303</v>
      </c>
      <c r="D117" s="383">
        <f>IFERROR(VLOOKUP($A117,Filtro!$A$5:$AY$315,2,FALSE),0)</f>
        <v>0</v>
      </c>
      <c r="E117" s="76">
        <f>IFERROR(VLOOKUP($A117,Filtro!$A$5:$AY$315,3,FALSE),0)</f>
        <v>0</v>
      </c>
      <c r="F117" s="182">
        <f>IFERROR(VLOOKUP($A117,Filtro!$A$5:$AY$315,4,FALSE),0)</f>
        <v>0</v>
      </c>
      <c r="G117" s="76">
        <f>IFERROR(VLOOKUP($A117,Filtro!$A$5:$AY$315,5,FALSE),0)</f>
        <v>0</v>
      </c>
      <c r="H117" s="204">
        <v>117</v>
      </c>
    </row>
    <row r="118" spans="1:8" ht="15" customHeight="1" x14ac:dyDescent="0.2">
      <c r="A118" s="415" t="s">
        <v>1692</v>
      </c>
      <c r="B118" s="59" t="s">
        <v>660</v>
      </c>
      <c r="C118" s="200" t="s">
        <v>240</v>
      </c>
      <c r="D118" s="383">
        <f>IFERROR(VLOOKUP($A118,Filtro!$A$5:$AY$315,2,FALSE),0)</f>
        <v>0</v>
      </c>
      <c r="E118" s="76">
        <f>IFERROR(VLOOKUP($A118,Filtro!$A$5:$AY$315,3,FALSE),0)</f>
        <v>0</v>
      </c>
      <c r="F118" s="182">
        <f>IFERROR(VLOOKUP($A118,Filtro!$A$5:$AY$315,4,FALSE),0)</f>
        <v>0</v>
      </c>
      <c r="G118" s="76">
        <f>IFERROR(VLOOKUP($A118,Filtro!$A$5:$AY$315,5,FALSE),0)</f>
        <v>0</v>
      </c>
      <c r="H118" s="204">
        <v>118</v>
      </c>
    </row>
    <row r="119" spans="1:8" ht="15" customHeight="1" x14ac:dyDescent="0.2">
      <c r="A119" s="415" t="s">
        <v>1552</v>
      </c>
      <c r="B119" s="59" t="s">
        <v>661</v>
      </c>
      <c r="C119" s="200" t="s">
        <v>241</v>
      </c>
      <c r="D119" s="383">
        <f>IFERROR(VLOOKUP($A119,Filtro!$A$5:$AY$315,2,FALSE),0)</f>
        <v>0</v>
      </c>
      <c r="E119" s="76">
        <f>IFERROR(VLOOKUP($A119,Filtro!$A$5:$AY$315,3,FALSE),0)</f>
        <v>0</v>
      </c>
      <c r="F119" s="182">
        <f>IFERROR(VLOOKUP($A119,Filtro!$A$5:$AY$315,4,FALSE),0)</f>
        <v>0</v>
      </c>
      <c r="G119" s="76">
        <f>IFERROR(VLOOKUP($A119,Filtro!$A$5:$AY$315,5,FALSE),0)</f>
        <v>20</v>
      </c>
      <c r="H119" s="204">
        <v>119</v>
      </c>
    </row>
    <row r="120" spans="1:8" ht="15" customHeight="1" x14ac:dyDescent="0.2">
      <c r="A120" s="415" t="s">
        <v>1539</v>
      </c>
      <c r="B120" s="59" t="s">
        <v>662</v>
      </c>
      <c r="C120" s="200" t="s">
        <v>242</v>
      </c>
      <c r="D120" s="383">
        <f>IFERROR(VLOOKUP($A120,Filtro!$A$5:$AY$315,2,FALSE),0)</f>
        <v>68</v>
      </c>
      <c r="E120" s="76">
        <f>IFERROR(VLOOKUP($A120,Filtro!$A$5:$AY$315,3,FALSE),0)</f>
        <v>0</v>
      </c>
      <c r="F120" s="182">
        <f>IFERROR(VLOOKUP($A120,Filtro!$A$5:$AY$315,4,FALSE),0)</f>
        <v>68</v>
      </c>
      <c r="G120" s="76">
        <f>IFERROR(VLOOKUP($A120,Filtro!$A$5:$AY$315,5,FALSE),0)</f>
        <v>0</v>
      </c>
      <c r="H120" s="204">
        <v>120</v>
      </c>
    </row>
    <row r="121" spans="1:8" ht="15" customHeight="1" x14ac:dyDescent="0.2">
      <c r="A121" s="415" t="s">
        <v>1318</v>
      </c>
      <c r="B121" s="59" t="s">
        <v>663</v>
      </c>
      <c r="C121" s="200" t="s">
        <v>243</v>
      </c>
      <c r="D121" s="383">
        <f>IFERROR(VLOOKUP($A121,Filtro!$A$5:$AY$315,2,FALSE),0)</f>
        <v>1767</v>
      </c>
      <c r="E121" s="76">
        <f>IFERROR(VLOOKUP($A121,Filtro!$A$5:$AY$315,3,FALSE),0)</f>
        <v>0</v>
      </c>
      <c r="F121" s="182">
        <f>IFERROR(VLOOKUP($A121,Filtro!$A$5:$AY$315,4,FALSE),0)</f>
        <v>1767</v>
      </c>
      <c r="G121" s="76">
        <f>IFERROR(VLOOKUP($A121,Filtro!$A$5:$AY$315,5,FALSE),0)</f>
        <v>31297</v>
      </c>
      <c r="H121" s="204">
        <v>121</v>
      </c>
    </row>
    <row r="122" spans="1:8" ht="15" customHeight="1" x14ac:dyDescent="0.2">
      <c r="A122" s="415" t="s">
        <v>1389</v>
      </c>
      <c r="B122" s="59" t="s">
        <v>664</v>
      </c>
      <c r="C122" s="200" t="s">
        <v>244</v>
      </c>
      <c r="D122" s="383">
        <f>IFERROR(VLOOKUP($A122,Filtro!$A$5:$AY$315,2,FALSE),0)</f>
        <v>78</v>
      </c>
      <c r="E122" s="76">
        <f>IFERROR(VLOOKUP($A122,Filtro!$A$5:$AY$315,3,FALSE),0)</f>
        <v>0</v>
      </c>
      <c r="F122" s="182">
        <f>IFERROR(VLOOKUP($A122,Filtro!$A$5:$AY$315,4,FALSE),0)</f>
        <v>78</v>
      </c>
      <c r="G122" s="76">
        <f>IFERROR(VLOOKUP($A122,Filtro!$A$5:$AY$315,5,FALSE),0)</f>
        <v>28574</v>
      </c>
      <c r="H122" s="204">
        <v>122</v>
      </c>
    </row>
    <row r="123" spans="1:8" ht="15" customHeight="1" x14ac:dyDescent="0.2">
      <c r="A123" s="415" t="s">
        <v>1538</v>
      </c>
      <c r="B123" s="59" t="s">
        <v>665</v>
      </c>
      <c r="C123" s="200" t="s">
        <v>46</v>
      </c>
      <c r="D123" s="383">
        <f>IFERROR(VLOOKUP($A123,Filtro!$A$5:$AY$315,2,FALSE),0)</f>
        <v>0</v>
      </c>
      <c r="E123" s="76">
        <f>IFERROR(VLOOKUP($A123,Filtro!$A$5:$AY$315,3,FALSE),0)</f>
        <v>0</v>
      </c>
      <c r="F123" s="182">
        <f>IFERROR(VLOOKUP($A123,Filtro!$A$5:$AY$315,4,FALSE),0)</f>
        <v>0</v>
      </c>
      <c r="G123" s="76">
        <f>IFERROR(VLOOKUP($A123,Filtro!$A$5:$AY$315,5,FALSE),0)</f>
        <v>581</v>
      </c>
      <c r="H123" s="204">
        <v>123</v>
      </c>
    </row>
    <row r="124" spans="1:8" ht="15" customHeight="1" x14ac:dyDescent="0.2">
      <c r="A124" s="415" t="s">
        <v>1507</v>
      </c>
      <c r="B124" s="59" t="s">
        <v>666</v>
      </c>
      <c r="C124" s="200" t="s">
        <v>47</v>
      </c>
      <c r="D124" s="383">
        <f>IFERROR(VLOOKUP($A124,Filtro!$A$5:$AY$315,2,FALSE),0)</f>
        <v>292</v>
      </c>
      <c r="E124" s="76">
        <f>IFERROR(VLOOKUP($A124,Filtro!$A$5:$AY$315,3,FALSE),0)</f>
        <v>0</v>
      </c>
      <c r="F124" s="182">
        <f>IFERROR(VLOOKUP($A124,Filtro!$A$5:$AY$315,4,FALSE),0)</f>
        <v>292</v>
      </c>
      <c r="G124" s="76">
        <f>IFERROR(VLOOKUP($A124,Filtro!$A$5:$AY$315,5,FALSE),0)</f>
        <v>399</v>
      </c>
      <c r="H124" s="204">
        <v>124</v>
      </c>
    </row>
    <row r="125" spans="1:8" ht="15" customHeight="1" x14ac:dyDescent="0.2">
      <c r="A125" s="415" t="s">
        <v>1354</v>
      </c>
      <c r="B125" s="59" t="s">
        <v>667</v>
      </c>
      <c r="C125" s="200" t="s">
        <v>1126</v>
      </c>
      <c r="D125" s="383">
        <f>IFERROR(VLOOKUP($A125,Filtro!$A$5:$AY$315,2,FALSE),0)</f>
        <v>19531</v>
      </c>
      <c r="E125" s="76">
        <f>IFERROR(VLOOKUP($A125,Filtro!$A$5:$AY$315,3,FALSE),0)</f>
        <v>0</v>
      </c>
      <c r="F125" s="182">
        <f>IFERROR(VLOOKUP($A125,Filtro!$A$5:$AY$315,4,FALSE),0)</f>
        <v>19531</v>
      </c>
      <c r="G125" s="76">
        <f>IFERROR(VLOOKUP($A125,Filtro!$A$5:$AY$315,5,FALSE),0)</f>
        <v>50165</v>
      </c>
      <c r="H125" s="204">
        <v>125</v>
      </c>
    </row>
    <row r="126" spans="1:8" ht="15" customHeight="1" x14ac:dyDescent="0.2">
      <c r="A126" s="415" t="s">
        <v>1443</v>
      </c>
      <c r="B126" s="59" t="s">
        <v>668</v>
      </c>
      <c r="C126" s="200" t="s">
        <v>48</v>
      </c>
      <c r="D126" s="383">
        <f>IFERROR(VLOOKUP($A126,Filtro!$A$5:$AY$315,2,FALSE),0)</f>
        <v>151</v>
      </c>
      <c r="E126" s="76">
        <f>IFERROR(VLOOKUP($A126,Filtro!$A$5:$AY$315,3,FALSE),0)</f>
        <v>0</v>
      </c>
      <c r="F126" s="182">
        <f>IFERROR(VLOOKUP($A126,Filtro!$A$5:$AY$315,4,FALSE),0)</f>
        <v>151</v>
      </c>
      <c r="G126" s="76">
        <f>IFERROR(VLOOKUP($A126,Filtro!$A$5:$AY$315,5,FALSE),0)</f>
        <v>164</v>
      </c>
      <c r="H126" s="204">
        <v>126</v>
      </c>
    </row>
    <row r="127" spans="1:8" ht="15" customHeight="1" x14ac:dyDescent="0.2">
      <c r="A127" s="415" t="s">
        <v>1495</v>
      </c>
      <c r="B127" s="59" t="s">
        <v>669</v>
      </c>
      <c r="C127" s="200" t="s">
        <v>49</v>
      </c>
      <c r="D127" s="383">
        <f>IFERROR(VLOOKUP($A127,Filtro!$A$5:$AY$315,2,FALSE),0)</f>
        <v>0</v>
      </c>
      <c r="E127" s="76">
        <f>IFERROR(VLOOKUP($A127,Filtro!$A$5:$AY$315,3,FALSE),0)</f>
        <v>0</v>
      </c>
      <c r="F127" s="182">
        <f>IFERROR(VLOOKUP($A127,Filtro!$A$5:$AY$315,4,FALSE),0)</f>
        <v>0</v>
      </c>
      <c r="G127" s="76">
        <f>IFERROR(VLOOKUP($A127,Filtro!$A$5:$AY$315,5,FALSE),0)</f>
        <v>6</v>
      </c>
      <c r="H127" s="204">
        <v>127</v>
      </c>
    </row>
    <row r="128" spans="1:8" ht="15" customHeight="1" x14ac:dyDescent="0.2">
      <c r="A128" s="415" t="s">
        <v>1492</v>
      </c>
      <c r="B128" s="59" t="s">
        <v>670</v>
      </c>
      <c r="C128" s="200" t="s">
        <v>50</v>
      </c>
      <c r="D128" s="383">
        <f>IFERROR(VLOOKUP($A128,Filtro!$A$5:$AY$315,2,FALSE),0)</f>
        <v>0</v>
      </c>
      <c r="E128" s="76">
        <f>IFERROR(VLOOKUP($A128,Filtro!$A$5:$AY$315,3,FALSE),0)</f>
        <v>0</v>
      </c>
      <c r="F128" s="182">
        <f>IFERROR(VLOOKUP($A128,Filtro!$A$5:$AY$315,4,FALSE),0)</f>
        <v>0</v>
      </c>
      <c r="G128" s="76">
        <f>IFERROR(VLOOKUP($A128,Filtro!$A$5:$AY$315,5,FALSE),0)</f>
        <v>338</v>
      </c>
      <c r="H128" s="204">
        <v>128</v>
      </c>
    </row>
    <row r="129" spans="1:8" ht="21" x14ac:dyDescent="0.2">
      <c r="A129" s="415" t="s">
        <v>1355</v>
      </c>
      <c r="B129" s="59" t="s">
        <v>671</v>
      </c>
      <c r="C129" s="200" t="s">
        <v>139</v>
      </c>
      <c r="D129" s="383">
        <f>IFERROR(VLOOKUP($A129,Filtro!$A$5:$AY$315,2,FALSE),0)</f>
        <v>19</v>
      </c>
      <c r="E129" s="76">
        <f>IFERROR(VLOOKUP($A129,Filtro!$A$5:$AY$315,3,FALSE),0)</f>
        <v>0</v>
      </c>
      <c r="F129" s="182">
        <f>IFERROR(VLOOKUP($A129,Filtro!$A$5:$AY$315,4,FALSE),0)</f>
        <v>19</v>
      </c>
      <c r="G129" s="76">
        <f>IFERROR(VLOOKUP($A129,Filtro!$A$5:$AY$315,5,FALSE),0)</f>
        <v>1</v>
      </c>
      <c r="H129" s="204">
        <v>129</v>
      </c>
    </row>
    <row r="130" spans="1:8" ht="15" customHeight="1" x14ac:dyDescent="0.2">
      <c r="A130" s="415" t="s">
        <v>1693</v>
      </c>
      <c r="B130" s="59" t="s">
        <v>672</v>
      </c>
      <c r="C130" s="200" t="s">
        <v>51</v>
      </c>
      <c r="D130" s="383">
        <f>IFERROR(VLOOKUP($A130,Filtro!$A$5:$AY$315,2,FALSE),0)</f>
        <v>0</v>
      </c>
      <c r="E130" s="76">
        <f>IFERROR(VLOOKUP($A130,Filtro!$A$5:$AY$315,3,FALSE),0)</f>
        <v>0</v>
      </c>
      <c r="F130" s="182">
        <f>IFERROR(VLOOKUP($A130,Filtro!$A$5:$AY$315,4,FALSE),0)</f>
        <v>0</v>
      </c>
      <c r="G130" s="76">
        <f>IFERROR(VLOOKUP($A130,Filtro!$A$5:$AY$315,5,FALSE),0)</f>
        <v>0</v>
      </c>
      <c r="H130" s="204">
        <v>130</v>
      </c>
    </row>
    <row r="131" spans="1:8" ht="15" customHeight="1" x14ac:dyDescent="0.2">
      <c r="A131" s="415" t="s">
        <v>1486</v>
      </c>
      <c r="B131" s="59" t="s">
        <v>673</v>
      </c>
      <c r="C131" s="200" t="s">
        <v>52</v>
      </c>
      <c r="D131" s="383">
        <f>IFERROR(VLOOKUP($A131,Filtro!$A$5:$AY$315,2,FALSE),0)</f>
        <v>0</v>
      </c>
      <c r="E131" s="76">
        <f>IFERROR(VLOOKUP($A131,Filtro!$A$5:$AY$315,3,FALSE),0)</f>
        <v>0</v>
      </c>
      <c r="F131" s="182">
        <f>IFERROR(VLOOKUP($A131,Filtro!$A$5:$AY$315,4,FALSE),0)</f>
        <v>0</v>
      </c>
      <c r="G131" s="76">
        <f>IFERROR(VLOOKUP($A131,Filtro!$A$5:$AY$315,5,FALSE),0)</f>
        <v>167</v>
      </c>
      <c r="H131" s="204">
        <v>131</v>
      </c>
    </row>
    <row r="132" spans="1:8" ht="15" customHeight="1" x14ac:dyDescent="0.2">
      <c r="A132" s="415" t="s">
        <v>1483</v>
      </c>
      <c r="B132" s="59" t="s">
        <v>674</v>
      </c>
      <c r="C132" s="200" t="s">
        <v>140</v>
      </c>
      <c r="D132" s="383">
        <f>IFERROR(VLOOKUP($A132,Filtro!$A$5:$AY$315,2,FALSE),0)</f>
        <v>0</v>
      </c>
      <c r="E132" s="76">
        <f>IFERROR(VLOOKUP($A132,Filtro!$A$5:$AY$315,3,FALSE),0)</f>
        <v>0</v>
      </c>
      <c r="F132" s="182">
        <f>IFERROR(VLOOKUP($A132,Filtro!$A$5:$AY$315,4,FALSE),0)</f>
        <v>0</v>
      </c>
      <c r="G132" s="76">
        <f>IFERROR(VLOOKUP($A132,Filtro!$A$5:$AY$315,5,FALSE),0)</f>
        <v>1</v>
      </c>
      <c r="H132" s="204">
        <v>132</v>
      </c>
    </row>
    <row r="133" spans="1:8" ht="15" customHeight="1" x14ac:dyDescent="0.2">
      <c r="A133" s="415" t="s">
        <v>1319</v>
      </c>
      <c r="B133" s="59" t="s">
        <v>675</v>
      </c>
      <c r="C133" s="200" t="s">
        <v>186</v>
      </c>
      <c r="D133" s="383">
        <f>IFERROR(VLOOKUP($A133,Filtro!$A$5:$AY$315,2,FALSE),0)</f>
        <v>35843</v>
      </c>
      <c r="E133" s="76">
        <f>IFERROR(VLOOKUP($A133,Filtro!$A$5:$AY$315,3,FALSE),0)</f>
        <v>0</v>
      </c>
      <c r="F133" s="182">
        <f>IFERROR(VLOOKUP($A133,Filtro!$A$5:$AY$315,4,FALSE),0)</f>
        <v>35843</v>
      </c>
      <c r="G133" s="76">
        <f>IFERROR(VLOOKUP($A133,Filtro!$A$5:$AY$315,5,FALSE),0)</f>
        <v>43292</v>
      </c>
      <c r="H133" s="204">
        <v>133</v>
      </c>
    </row>
    <row r="134" spans="1:8" ht="15" customHeight="1" x14ac:dyDescent="0.2">
      <c r="A134" s="415" t="s">
        <v>1558</v>
      </c>
      <c r="B134" s="59" t="s">
        <v>676</v>
      </c>
      <c r="C134" s="200" t="s">
        <v>187</v>
      </c>
      <c r="D134" s="383">
        <f>IFERROR(VLOOKUP($A134,Filtro!$A$5:$AY$315,2,FALSE),0)</f>
        <v>0</v>
      </c>
      <c r="E134" s="76">
        <f>IFERROR(VLOOKUP($A134,Filtro!$A$5:$AY$315,3,FALSE),0)</f>
        <v>0</v>
      </c>
      <c r="F134" s="182">
        <f>IFERROR(VLOOKUP($A134,Filtro!$A$5:$AY$315,4,FALSE),0)</f>
        <v>0</v>
      </c>
      <c r="G134" s="76">
        <f>IFERROR(VLOOKUP($A134,Filtro!$A$5:$AY$315,5,FALSE),0)</f>
        <v>899</v>
      </c>
      <c r="H134" s="204">
        <v>134</v>
      </c>
    </row>
    <row r="135" spans="1:8" ht="15" customHeight="1" x14ac:dyDescent="0.2">
      <c r="A135" s="415" t="s">
        <v>1320</v>
      </c>
      <c r="B135" s="59" t="s">
        <v>677</v>
      </c>
      <c r="C135" s="200" t="s">
        <v>141</v>
      </c>
      <c r="D135" s="383">
        <f>IFERROR(VLOOKUP($A135,Filtro!$A$5:$AY$315,2,FALSE),0)</f>
        <v>23572</v>
      </c>
      <c r="E135" s="76">
        <f>IFERROR(VLOOKUP($A135,Filtro!$A$5:$AY$315,3,FALSE),0)</f>
        <v>0</v>
      </c>
      <c r="F135" s="182">
        <f>IFERROR(VLOOKUP($A135,Filtro!$A$5:$AY$315,4,FALSE),0)</f>
        <v>23572</v>
      </c>
      <c r="G135" s="76">
        <f>IFERROR(VLOOKUP($A135,Filtro!$A$5:$AY$315,5,FALSE),0)</f>
        <v>34017</v>
      </c>
      <c r="H135" s="204">
        <v>135</v>
      </c>
    </row>
    <row r="136" spans="1:8" ht="31.5" x14ac:dyDescent="0.2">
      <c r="A136" s="416" t="s">
        <v>1487</v>
      </c>
      <c r="B136" s="59" t="s">
        <v>678</v>
      </c>
      <c r="C136" s="200" t="s">
        <v>142</v>
      </c>
      <c r="D136" s="383">
        <f>IFERROR(VLOOKUP($A136,Filtro!$A$5:$AY$315,2,FALSE),0)</f>
        <v>0</v>
      </c>
      <c r="E136" s="76">
        <f>IFERROR(VLOOKUP($A136,Filtro!$A$5:$AY$315,3,FALSE),0)</f>
        <v>0</v>
      </c>
      <c r="F136" s="182">
        <f>IFERROR(VLOOKUP($A136,Filtro!$A$5:$AY$315,4,FALSE),0)</f>
        <v>0</v>
      </c>
      <c r="G136" s="76">
        <f>IFERROR(VLOOKUP($A136,Filtro!$A$5:$AY$315,5,FALSE),0)</f>
        <v>84</v>
      </c>
      <c r="H136" s="204">
        <v>136</v>
      </c>
    </row>
    <row r="137" spans="1:8" ht="15" customHeight="1" x14ac:dyDescent="0.2">
      <c r="A137" s="415" t="s">
        <v>1694</v>
      </c>
      <c r="B137" s="59" t="s">
        <v>679</v>
      </c>
      <c r="C137" s="200" t="s">
        <v>188</v>
      </c>
      <c r="D137" s="383">
        <f>IFERROR(VLOOKUP($A137,Filtro!$A$5:$AY$315,2,FALSE),0)</f>
        <v>0</v>
      </c>
      <c r="E137" s="76">
        <f>IFERROR(VLOOKUP($A137,Filtro!$A$5:$AY$315,3,FALSE),0)</f>
        <v>0</v>
      </c>
      <c r="F137" s="182">
        <f>IFERROR(VLOOKUP($A137,Filtro!$A$5:$AY$315,4,FALSE),0)</f>
        <v>0</v>
      </c>
      <c r="G137" s="76">
        <f>IFERROR(VLOOKUP($A137,Filtro!$A$5:$AY$315,5,FALSE),0)</f>
        <v>0</v>
      </c>
      <c r="H137" s="204">
        <v>137</v>
      </c>
    </row>
    <row r="138" spans="1:8" ht="15" customHeight="1" x14ac:dyDescent="0.2">
      <c r="A138" s="415" t="s">
        <v>1695</v>
      </c>
      <c r="B138" s="59" t="s">
        <v>680</v>
      </c>
      <c r="C138" s="200" t="s">
        <v>377</v>
      </c>
      <c r="D138" s="383">
        <f>IFERROR(VLOOKUP($A138,Filtro!$A$5:$AY$315,2,FALSE),0)</f>
        <v>0</v>
      </c>
      <c r="E138" s="76">
        <f>IFERROR(VLOOKUP($A138,Filtro!$A$5:$AY$315,3,FALSE),0)</f>
        <v>0</v>
      </c>
      <c r="F138" s="182">
        <f>IFERROR(VLOOKUP($A138,Filtro!$A$5:$AY$315,4,FALSE),0)</f>
        <v>0</v>
      </c>
      <c r="G138" s="76">
        <f>IFERROR(VLOOKUP($A138,Filtro!$A$5:$AY$315,5,FALSE),0)</f>
        <v>0</v>
      </c>
      <c r="H138" s="204">
        <v>138</v>
      </c>
    </row>
    <row r="139" spans="1:8" ht="15" customHeight="1" x14ac:dyDescent="0.2">
      <c r="A139" s="415" t="s">
        <v>1696</v>
      </c>
      <c r="B139" s="59" t="s">
        <v>681</v>
      </c>
      <c r="C139" s="200" t="s">
        <v>190</v>
      </c>
      <c r="D139" s="383">
        <f>IFERROR(VLOOKUP($A139,Filtro!$A$5:$AY$315,2,FALSE),0)</f>
        <v>0</v>
      </c>
      <c r="E139" s="76">
        <f>IFERROR(VLOOKUP($A139,Filtro!$A$5:$AY$315,3,FALSE),0)</f>
        <v>0</v>
      </c>
      <c r="F139" s="182">
        <f>IFERROR(VLOOKUP($A139,Filtro!$A$5:$AY$315,4,FALSE),0)</f>
        <v>0</v>
      </c>
      <c r="G139" s="76">
        <f>IFERROR(VLOOKUP($A139,Filtro!$A$5:$AY$315,5,FALSE),0)</f>
        <v>0</v>
      </c>
      <c r="H139" s="204">
        <v>139</v>
      </c>
    </row>
    <row r="140" spans="1:8" ht="15" customHeight="1" x14ac:dyDescent="0.2">
      <c r="A140" s="415" t="s">
        <v>1542</v>
      </c>
      <c r="B140" s="59" t="s">
        <v>682</v>
      </c>
      <c r="C140" s="200" t="s">
        <v>143</v>
      </c>
      <c r="D140" s="383">
        <f>IFERROR(VLOOKUP($A140,Filtro!$A$5:$AY$315,2,FALSE),0)</f>
        <v>0</v>
      </c>
      <c r="E140" s="76">
        <f>IFERROR(VLOOKUP($A140,Filtro!$A$5:$AY$315,3,FALSE),0)</f>
        <v>0</v>
      </c>
      <c r="F140" s="182">
        <f>IFERROR(VLOOKUP($A140,Filtro!$A$5:$AY$315,4,FALSE),0)</f>
        <v>0</v>
      </c>
      <c r="G140" s="76">
        <f>IFERROR(VLOOKUP($A140,Filtro!$A$5:$AY$315,5,FALSE),0)</f>
        <v>4</v>
      </c>
      <c r="H140" s="204">
        <v>140</v>
      </c>
    </row>
    <row r="141" spans="1:8" ht="15" customHeight="1" x14ac:dyDescent="0.2">
      <c r="A141" s="415" t="s">
        <v>1356</v>
      </c>
      <c r="B141" s="59" t="s">
        <v>683</v>
      </c>
      <c r="C141" s="200" t="s">
        <v>191</v>
      </c>
      <c r="D141" s="383">
        <f>IFERROR(VLOOKUP($A141,Filtro!$A$5:$AY$315,2,FALSE),0)</f>
        <v>137</v>
      </c>
      <c r="E141" s="76">
        <f>IFERROR(VLOOKUP($A141,Filtro!$A$5:$AY$315,3,FALSE),0)</f>
        <v>0</v>
      </c>
      <c r="F141" s="182">
        <f>IFERROR(VLOOKUP($A141,Filtro!$A$5:$AY$315,4,FALSE),0)</f>
        <v>137</v>
      </c>
      <c r="G141" s="76">
        <f>IFERROR(VLOOKUP($A141,Filtro!$A$5:$AY$315,5,FALSE),0)</f>
        <v>3780</v>
      </c>
      <c r="H141" s="204">
        <v>141</v>
      </c>
    </row>
    <row r="142" spans="1:8" ht="15" customHeight="1" x14ac:dyDescent="0.2">
      <c r="A142" s="415" t="s">
        <v>1697</v>
      </c>
      <c r="B142" s="59" t="s">
        <v>684</v>
      </c>
      <c r="C142" s="200" t="s">
        <v>192</v>
      </c>
      <c r="D142" s="383">
        <f>IFERROR(VLOOKUP($A142,Filtro!$A$5:$AY$315,2,FALSE),0)</f>
        <v>0</v>
      </c>
      <c r="E142" s="76">
        <f>IFERROR(VLOOKUP($A142,Filtro!$A$5:$AY$315,3,FALSE),0)</f>
        <v>0</v>
      </c>
      <c r="F142" s="182">
        <f>IFERROR(VLOOKUP($A142,Filtro!$A$5:$AY$315,4,FALSE),0)</f>
        <v>0</v>
      </c>
      <c r="G142" s="76">
        <f>IFERROR(VLOOKUP($A142,Filtro!$A$5:$AY$315,5,FALSE),0)</f>
        <v>0</v>
      </c>
      <c r="H142" s="204">
        <v>142</v>
      </c>
    </row>
    <row r="143" spans="1:8" ht="15" customHeight="1" x14ac:dyDescent="0.2">
      <c r="A143" s="415" t="s">
        <v>1321</v>
      </c>
      <c r="B143" s="59" t="s">
        <v>685</v>
      </c>
      <c r="C143" s="200" t="s">
        <v>1127</v>
      </c>
      <c r="D143" s="383">
        <f>IFERROR(VLOOKUP($A143,Filtro!$A$5:$AY$315,2,FALSE),0)</f>
        <v>0</v>
      </c>
      <c r="E143" s="76">
        <f>IFERROR(VLOOKUP($A143,Filtro!$A$5:$AY$315,3,FALSE),0)</f>
        <v>0</v>
      </c>
      <c r="F143" s="182">
        <f>IFERROR(VLOOKUP($A143,Filtro!$A$5:$AY$315,4,FALSE),0)</f>
        <v>0</v>
      </c>
      <c r="G143" s="76">
        <f>IFERROR(VLOOKUP($A143,Filtro!$A$5:$AY$315,5,FALSE),0)</f>
        <v>162</v>
      </c>
      <c r="H143" s="204">
        <v>143</v>
      </c>
    </row>
    <row r="144" spans="1:8" ht="15" customHeight="1" x14ac:dyDescent="0.2">
      <c r="A144" s="415" t="s">
        <v>1698</v>
      </c>
      <c r="B144" s="59" t="s">
        <v>686</v>
      </c>
      <c r="C144" s="200" t="s">
        <v>193</v>
      </c>
      <c r="D144" s="383">
        <f>IFERROR(VLOOKUP($A144,Filtro!$A$5:$AY$315,2,FALSE),0)</f>
        <v>0</v>
      </c>
      <c r="E144" s="76">
        <f>IFERROR(VLOOKUP($A144,Filtro!$A$5:$AY$315,3,FALSE),0)</f>
        <v>0</v>
      </c>
      <c r="F144" s="182">
        <f>IFERROR(VLOOKUP($A144,Filtro!$A$5:$AY$315,4,FALSE),0)</f>
        <v>0</v>
      </c>
      <c r="G144" s="76">
        <f>IFERROR(VLOOKUP($A144,Filtro!$A$5:$AY$315,5,FALSE),0)</f>
        <v>0</v>
      </c>
      <c r="H144" s="204">
        <v>144</v>
      </c>
    </row>
    <row r="145" spans="1:8" ht="31.5" x14ac:dyDescent="0.2">
      <c r="A145" s="415" t="s">
        <v>1699</v>
      </c>
      <c r="B145" s="59" t="s">
        <v>687</v>
      </c>
      <c r="C145" s="200" t="s">
        <v>310</v>
      </c>
      <c r="D145" s="383">
        <f>IFERROR(VLOOKUP($A145,Filtro!$A$5:$AY$315,2,FALSE),0)</f>
        <v>0</v>
      </c>
      <c r="E145" s="76">
        <f>IFERROR(VLOOKUP($A145,Filtro!$A$5:$AY$315,3,FALSE),0)</f>
        <v>0</v>
      </c>
      <c r="F145" s="182">
        <f>IFERROR(VLOOKUP($A145,Filtro!$A$5:$AY$315,4,FALSE),0)</f>
        <v>0</v>
      </c>
      <c r="G145" s="76">
        <f>IFERROR(VLOOKUP($A145,Filtro!$A$5:$AY$315,5,FALSE),0)</f>
        <v>0</v>
      </c>
      <c r="H145" s="204">
        <v>145</v>
      </c>
    </row>
    <row r="146" spans="1:8" ht="15" customHeight="1" x14ac:dyDescent="0.2">
      <c r="A146" s="415" t="s">
        <v>1444</v>
      </c>
      <c r="B146" s="59" t="s">
        <v>688</v>
      </c>
      <c r="C146" s="200" t="s">
        <v>53</v>
      </c>
      <c r="D146" s="383">
        <f>IFERROR(VLOOKUP($A146,Filtro!$A$5:$AY$315,2,FALSE),0)</f>
        <v>99</v>
      </c>
      <c r="E146" s="76">
        <f>IFERROR(VLOOKUP($A146,Filtro!$A$5:$AY$315,3,FALSE),0)</f>
        <v>0</v>
      </c>
      <c r="F146" s="182">
        <f>IFERROR(VLOOKUP($A146,Filtro!$A$5:$AY$315,4,FALSE),0)</f>
        <v>99</v>
      </c>
      <c r="G146" s="76">
        <f>IFERROR(VLOOKUP($A146,Filtro!$A$5:$AY$315,5,FALSE),0)</f>
        <v>466</v>
      </c>
      <c r="H146" s="204">
        <v>146</v>
      </c>
    </row>
    <row r="147" spans="1:8" ht="21" x14ac:dyDescent="0.2">
      <c r="A147" s="415" t="s">
        <v>1700</v>
      </c>
      <c r="B147" s="59" t="s">
        <v>689</v>
      </c>
      <c r="C147" s="200" t="s">
        <v>311</v>
      </c>
      <c r="D147" s="383">
        <f>IFERROR(VLOOKUP($A147,Filtro!$A$5:$AY$315,2,FALSE),0)</f>
        <v>0</v>
      </c>
      <c r="E147" s="76">
        <f>IFERROR(VLOOKUP($A147,Filtro!$A$5:$AY$315,3,FALSE),0)</f>
        <v>0</v>
      </c>
      <c r="F147" s="182">
        <f>IFERROR(VLOOKUP($A147,Filtro!$A$5:$AY$315,4,FALSE),0)</f>
        <v>0</v>
      </c>
      <c r="G147" s="76">
        <f>IFERROR(VLOOKUP($A147,Filtro!$A$5:$AY$315,5,FALSE),0)</f>
        <v>0</v>
      </c>
      <c r="H147" s="204">
        <v>147</v>
      </c>
    </row>
    <row r="148" spans="1:8" ht="15" customHeight="1" x14ac:dyDescent="0.2">
      <c r="A148" s="415" t="s">
        <v>1322</v>
      </c>
      <c r="B148" s="59" t="s">
        <v>690</v>
      </c>
      <c r="C148" s="200" t="s">
        <v>1128</v>
      </c>
      <c r="D148" s="383">
        <f>IFERROR(VLOOKUP($A148,Filtro!$A$5:$AY$315,2,FALSE),0)</f>
        <v>26954</v>
      </c>
      <c r="E148" s="76">
        <f>IFERROR(VLOOKUP($A148,Filtro!$A$5:$AY$315,3,FALSE),0)</f>
        <v>0</v>
      </c>
      <c r="F148" s="182">
        <f>IFERROR(VLOOKUP($A148,Filtro!$A$5:$AY$315,4,FALSE),0)</f>
        <v>26954</v>
      </c>
      <c r="G148" s="76">
        <f>IFERROR(VLOOKUP($A148,Filtro!$A$5:$AY$315,5,FALSE),0)</f>
        <v>64646</v>
      </c>
      <c r="H148" s="204">
        <v>148</v>
      </c>
    </row>
    <row r="149" spans="1:8" ht="21" x14ac:dyDescent="0.2">
      <c r="A149" s="415" t="s">
        <v>1323</v>
      </c>
      <c r="B149" s="59" t="s">
        <v>691</v>
      </c>
      <c r="C149" s="200" t="s">
        <v>312</v>
      </c>
      <c r="D149" s="383">
        <f>IFERROR(VLOOKUP($A149,Filtro!$A$5:$AY$315,2,FALSE),0)</f>
        <v>2286</v>
      </c>
      <c r="E149" s="76">
        <f>IFERROR(VLOOKUP($A149,Filtro!$A$5:$AY$315,3,FALSE),0)</f>
        <v>0</v>
      </c>
      <c r="F149" s="182">
        <f>IFERROR(VLOOKUP($A149,Filtro!$A$5:$AY$315,4,FALSE),0)</f>
        <v>2286</v>
      </c>
      <c r="G149" s="76">
        <f>IFERROR(VLOOKUP($A149,Filtro!$A$5:$AY$315,5,FALSE),0)</f>
        <v>4674</v>
      </c>
      <c r="H149" s="204">
        <v>149</v>
      </c>
    </row>
    <row r="150" spans="1:8" ht="15" customHeight="1" x14ac:dyDescent="0.2">
      <c r="A150" s="415" t="s">
        <v>1496</v>
      </c>
      <c r="B150" s="59" t="s">
        <v>692</v>
      </c>
      <c r="C150" s="200" t="s">
        <v>89</v>
      </c>
      <c r="D150" s="383">
        <f>IFERROR(VLOOKUP($A150,Filtro!$A$5:$AY$315,2,FALSE),0)</f>
        <v>0</v>
      </c>
      <c r="E150" s="76">
        <f>IFERROR(VLOOKUP($A150,Filtro!$A$5:$AY$315,3,FALSE),0)</f>
        <v>0</v>
      </c>
      <c r="F150" s="182">
        <f>IFERROR(VLOOKUP($A150,Filtro!$A$5:$AY$315,4,FALSE),0)</f>
        <v>0</v>
      </c>
      <c r="G150" s="76">
        <f>IFERROR(VLOOKUP($A150,Filtro!$A$5:$AY$315,5,FALSE),0)</f>
        <v>12</v>
      </c>
      <c r="H150" s="204">
        <v>150</v>
      </c>
    </row>
    <row r="151" spans="1:8" ht="21" x14ac:dyDescent="0.2">
      <c r="A151" s="415" t="s">
        <v>1484</v>
      </c>
      <c r="B151" s="59" t="s">
        <v>693</v>
      </c>
      <c r="C151" s="200" t="s">
        <v>313</v>
      </c>
      <c r="D151" s="383">
        <f>IFERROR(VLOOKUP($A151,Filtro!$A$5:$AY$315,2,FALSE),0)</f>
        <v>0</v>
      </c>
      <c r="E151" s="76">
        <f>IFERROR(VLOOKUP($A151,Filtro!$A$5:$AY$315,3,FALSE),0)</f>
        <v>0</v>
      </c>
      <c r="F151" s="182">
        <f>IFERROR(VLOOKUP($A151,Filtro!$A$5:$AY$315,4,FALSE),0)</f>
        <v>0</v>
      </c>
      <c r="G151" s="76">
        <f>IFERROR(VLOOKUP($A151,Filtro!$A$5:$AY$315,5,FALSE),0)</f>
        <v>17</v>
      </c>
      <c r="H151" s="204">
        <v>151</v>
      </c>
    </row>
    <row r="152" spans="1:8" ht="15" customHeight="1" x14ac:dyDescent="0.2">
      <c r="A152" s="415" t="s">
        <v>1701</v>
      </c>
      <c r="B152" s="59" t="s">
        <v>694</v>
      </c>
      <c r="C152" s="200" t="s">
        <v>316</v>
      </c>
      <c r="D152" s="383">
        <f>IFERROR(VLOOKUP($A152,Filtro!$A$5:$AY$315,2,FALSE),0)</f>
        <v>0</v>
      </c>
      <c r="E152" s="76">
        <f>IFERROR(VLOOKUP($A152,Filtro!$A$5:$AY$315,3,FALSE),0)</f>
        <v>0</v>
      </c>
      <c r="F152" s="182">
        <f>IFERROR(VLOOKUP($A152,Filtro!$A$5:$AY$315,4,FALSE),0)</f>
        <v>0</v>
      </c>
      <c r="G152" s="76">
        <f>IFERROR(VLOOKUP($A152,Filtro!$A$5:$AY$315,5,FALSE),0)</f>
        <v>0</v>
      </c>
      <c r="H152" s="204">
        <v>152</v>
      </c>
    </row>
    <row r="153" spans="1:8" ht="15" customHeight="1" x14ac:dyDescent="0.2">
      <c r="A153" s="415" t="s">
        <v>1521</v>
      </c>
      <c r="B153" s="59" t="s">
        <v>695</v>
      </c>
      <c r="C153" s="200" t="s">
        <v>317</v>
      </c>
      <c r="D153" s="383">
        <f>IFERROR(VLOOKUP($A153,Filtro!$A$5:$AY$315,2,FALSE),0)</f>
        <v>0</v>
      </c>
      <c r="E153" s="76">
        <f>IFERROR(VLOOKUP($A153,Filtro!$A$5:$AY$315,3,FALSE),0)</f>
        <v>0</v>
      </c>
      <c r="F153" s="182">
        <f>IFERROR(VLOOKUP($A153,Filtro!$A$5:$AY$315,4,FALSE),0)</f>
        <v>0</v>
      </c>
      <c r="G153" s="76">
        <f>IFERROR(VLOOKUP($A153,Filtro!$A$5:$AY$315,5,FALSE),0)</f>
        <v>2</v>
      </c>
      <c r="H153" s="204">
        <v>153</v>
      </c>
    </row>
    <row r="154" spans="1:8" ht="15" customHeight="1" x14ac:dyDescent="0.2">
      <c r="A154" s="415" t="s">
        <v>1511</v>
      </c>
      <c r="B154" s="59" t="s">
        <v>696</v>
      </c>
      <c r="C154" s="200" t="s">
        <v>318</v>
      </c>
      <c r="D154" s="383">
        <f>IFERROR(VLOOKUP($A154,Filtro!$A$5:$AY$315,2,FALSE),0)</f>
        <v>0</v>
      </c>
      <c r="E154" s="76">
        <f>IFERROR(VLOOKUP($A154,Filtro!$A$5:$AY$315,3,FALSE),0)</f>
        <v>0</v>
      </c>
      <c r="F154" s="182">
        <f>IFERROR(VLOOKUP($A154,Filtro!$A$5:$AY$315,4,FALSE),0)</f>
        <v>0</v>
      </c>
      <c r="G154" s="76">
        <f>IFERROR(VLOOKUP($A154,Filtro!$A$5:$AY$315,5,FALSE),0)</f>
        <v>423</v>
      </c>
      <c r="H154" s="204">
        <v>154</v>
      </c>
    </row>
    <row r="155" spans="1:8" ht="15" customHeight="1" x14ac:dyDescent="0.2">
      <c r="A155" s="415" t="s">
        <v>1470</v>
      </c>
      <c r="B155" s="59" t="s">
        <v>697</v>
      </c>
      <c r="C155" s="200" t="s">
        <v>319</v>
      </c>
      <c r="D155" s="383">
        <f>IFERROR(VLOOKUP($A155,Filtro!$A$5:$AY$315,2,FALSE),0)</f>
        <v>0</v>
      </c>
      <c r="E155" s="76">
        <f>IFERROR(VLOOKUP($A155,Filtro!$A$5:$AY$315,3,FALSE),0)</f>
        <v>0</v>
      </c>
      <c r="F155" s="182">
        <f>IFERROR(VLOOKUP($A155,Filtro!$A$5:$AY$315,4,FALSE),0)</f>
        <v>0</v>
      </c>
      <c r="G155" s="76">
        <f>IFERROR(VLOOKUP($A155,Filtro!$A$5:$AY$315,5,FALSE),0)</f>
        <v>5</v>
      </c>
      <c r="H155" s="204">
        <v>155</v>
      </c>
    </row>
    <row r="156" spans="1:8" ht="15" customHeight="1" x14ac:dyDescent="0.2">
      <c r="A156" s="415" t="s">
        <v>1702</v>
      </c>
      <c r="B156" s="59" t="s">
        <v>698</v>
      </c>
      <c r="C156" s="200" t="s">
        <v>320</v>
      </c>
      <c r="D156" s="383">
        <f>IFERROR(VLOOKUP($A156,Filtro!$A$5:$AY$315,2,FALSE),0)</f>
        <v>0</v>
      </c>
      <c r="E156" s="76">
        <f>IFERROR(VLOOKUP($A156,Filtro!$A$5:$AY$315,3,FALSE),0)</f>
        <v>0</v>
      </c>
      <c r="F156" s="182">
        <f>IFERROR(VLOOKUP($A156,Filtro!$A$5:$AY$315,4,FALSE),0)</f>
        <v>0</v>
      </c>
      <c r="G156" s="76">
        <f>IFERROR(VLOOKUP($A156,Filtro!$A$5:$AY$315,5,FALSE),0)</f>
        <v>0</v>
      </c>
      <c r="H156" s="204">
        <v>156</v>
      </c>
    </row>
    <row r="157" spans="1:8" ht="15" customHeight="1" x14ac:dyDescent="0.2">
      <c r="A157" s="415" t="s">
        <v>1514</v>
      </c>
      <c r="B157" s="59" t="s">
        <v>699</v>
      </c>
      <c r="C157" s="200" t="s">
        <v>321</v>
      </c>
      <c r="D157" s="383">
        <f>IFERROR(VLOOKUP($A157,Filtro!$A$5:$AY$315,2,FALSE),0)</f>
        <v>0</v>
      </c>
      <c r="E157" s="76">
        <f>IFERROR(VLOOKUP($A157,Filtro!$A$5:$AY$315,3,FALSE),0)</f>
        <v>0</v>
      </c>
      <c r="F157" s="182">
        <f>IFERROR(VLOOKUP($A157,Filtro!$A$5:$AY$315,4,FALSE),0)</f>
        <v>0</v>
      </c>
      <c r="G157" s="76">
        <f>IFERROR(VLOOKUP($A157,Filtro!$A$5:$AY$315,5,FALSE),0)</f>
        <v>1</v>
      </c>
      <c r="H157" s="204">
        <v>157</v>
      </c>
    </row>
    <row r="158" spans="1:8" ht="15" customHeight="1" x14ac:dyDescent="0.2">
      <c r="A158" s="415" t="s">
        <v>1357</v>
      </c>
      <c r="B158" s="59" t="s">
        <v>700</v>
      </c>
      <c r="C158" s="200" t="s">
        <v>1129</v>
      </c>
      <c r="D158" s="383">
        <f>IFERROR(VLOOKUP($A158,Filtro!$A$5:$AY$315,2,FALSE),0)</f>
        <v>12104</v>
      </c>
      <c r="E158" s="76">
        <f>IFERROR(VLOOKUP($A158,Filtro!$A$5:$AY$315,3,FALSE),0)</f>
        <v>0</v>
      </c>
      <c r="F158" s="182">
        <f>IFERROR(VLOOKUP($A158,Filtro!$A$5:$AY$315,4,FALSE),0)</f>
        <v>12104</v>
      </c>
      <c r="G158" s="76">
        <f>IFERROR(VLOOKUP($A158,Filtro!$A$5:$AY$315,5,FALSE),0)</f>
        <v>21939</v>
      </c>
      <c r="H158" s="204">
        <v>158</v>
      </c>
    </row>
    <row r="159" spans="1:8" ht="15" customHeight="1" x14ac:dyDescent="0.2">
      <c r="A159" s="415" t="s">
        <v>1703</v>
      </c>
      <c r="B159" s="59" t="s">
        <v>701</v>
      </c>
      <c r="C159" s="200" t="s">
        <v>1031</v>
      </c>
      <c r="D159" s="383">
        <f>IFERROR(VLOOKUP($A159,Filtro!$A$5:$AY$315,2,FALSE),0)</f>
        <v>0</v>
      </c>
      <c r="E159" s="76">
        <f>IFERROR(VLOOKUP($A159,Filtro!$A$5:$AY$315,3,FALSE),0)</f>
        <v>0</v>
      </c>
      <c r="F159" s="182">
        <f>IFERROR(VLOOKUP($A159,Filtro!$A$5:$AY$315,4,FALSE),0)</f>
        <v>0</v>
      </c>
      <c r="G159" s="76">
        <f>IFERROR(VLOOKUP($A159,Filtro!$A$5:$AY$315,5,FALSE),0)</f>
        <v>0</v>
      </c>
      <c r="H159" s="204">
        <v>159</v>
      </c>
    </row>
    <row r="160" spans="1:8" ht="15" customHeight="1" x14ac:dyDescent="0.2">
      <c r="A160" s="415" t="s">
        <v>1291</v>
      </c>
      <c r="B160" s="59" t="s">
        <v>702</v>
      </c>
      <c r="C160" s="200" t="s">
        <v>323</v>
      </c>
      <c r="D160" s="383">
        <f>IFERROR(VLOOKUP($A160,Filtro!$A$5:$AY$315,2,FALSE),0)</f>
        <v>30</v>
      </c>
      <c r="E160" s="76">
        <f>IFERROR(VLOOKUP($A160,Filtro!$A$5:$AY$315,3,FALSE),0)</f>
        <v>0</v>
      </c>
      <c r="F160" s="182">
        <f>IFERROR(VLOOKUP($A160,Filtro!$A$5:$AY$315,4,FALSE),0)</f>
        <v>30</v>
      </c>
      <c r="G160" s="76">
        <f>IFERROR(VLOOKUP($A160,Filtro!$A$5:$AY$315,5,FALSE),0)</f>
        <v>570</v>
      </c>
      <c r="H160" s="204">
        <v>160</v>
      </c>
    </row>
    <row r="161" spans="1:8" ht="15" customHeight="1" x14ac:dyDescent="0.2">
      <c r="A161" s="415" t="s">
        <v>1358</v>
      </c>
      <c r="B161" s="59" t="s">
        <v>703</v>
      </c>
      <c r="C161" s="200" t="s">
        <v>324</v>
      </c>
      <c r="D161" s="383">
        <f>IFERROR(VLOOKUP($A161,Filtro!$A$5:$AY$315,2,FALSE),0)</f>
        <v>462</v>
      </c>
      <c r="E161" s="76">
        <f>IFERROR(VLOOKUP($A161,Filtro!$A$5:$AY$315,3,FALSE),0)</f>
        <v>0</v>
      </c>
      <c r="F161" s="182">
        <f>IFERROR(VLOOKUP($A161,Filtro!$A$5:$AY$315,4,FALSE),0)</f>
        <v>462</v>
      </c>
      <c r="G161" s="76">
        <f>IFERROR(VLOOKUP($A161,Filtro!$A$5:$AY$315,5,FALSE),0)</f>
        <v>49</v>
      </c>
      <c r="H161" s="204">
        <v>161</v>
      </c>
    </row>
    <row r="162" spans="1:8" ht="15" customHeight="1" x14ac:dyDescent="0.2">
      <c r="A162" s="415" t="s">
        <v>1292</v>
      </c>
      <c r="B162" s="59" t="s">
        <v>704</v>
      </c>
      <c r="C162" s="200" t="s">
        <v>1130</v>
      </c>
      <c r="D162" s="383">
        <f>IFERROR(VLOOKUP($A162,Filtro!$A$5:$AY$315,2,FALSE),0)</f>
        <v>484</v>
      </c>
      <c r="E162" s="76">
        <f>IFERROR(VLOOKUP($A162,Filtro!$A$5:$AY$315,3,FALSE),0)</f>
        <v>0</v>
      </c>
      <c r="F162" s="182">
        <f>IFERROR(VLOOKUP($A162,Filtro!$A$5:$AY$315,4,FALSE),0)</f>
        <v>484</v>
      </c>
      <c r="G162" s="76">
        <f>IFERROR(VLOOKUP($A162,Filtro!$A$5:$AY$315,5,FALSE),0)</f>
        <v>1697</v>
      </c>
      <c r="H162" s="204">
        <v>162</v>
      </c>
    </row>
    <row r="163" spans="1:8" ht="15" customHeight="1" x14ac:dyDescent="0.2">
      <c r="A163" s="415" t="s">
        <v>1704</v>
      </c>
      <c r="B163" s="59" t="s">
        <v>705</v>
      </c>
      <c r="C163" s="200" t="s">
        <v>325</v>
      </c>
      <c r="D163" s="383">
        <f>IFERROR(VLOOKUP($A163,Filtro!$A$5:$AY$315,2,FALSE),0)</f>
        <v>0</v>
      </c>
      <c r="E163" s="76">
        <f>IFERROR(VLOOKUP($A163,Filtro!$A$5:$AY$315,3,FALSE),0)</f>
        <v>0</v>
      </c>
      <c r="F163" s="182">
        <f>IFERROR(VLOOKUP($A163,Filtro!$A$5:$AY$315,4,FALSE),0)</f>
        <v>0</v>
      </c>
      <c r="G163" s="76">
        <f>IFERROR(VLOOKUP($A163,Filtro!$A$5:$AY$315,5,FALSE),0)</f>
        <v>0</v>
      </c>
      <c r="H163" s="204">
        <v>163</v>
      </c>
    </row>
    <row r="164" spans="1:8" ht="15" customHeight="1" x14ac:dyDescent="0.2">
      <c r="A164" s="415" t="s">
        <v>1534</v>
      </c>
      <c r="B164" s="59" t="s">
        <v>706</v>
      </c>
      <c r="C164" s="200" t="s">
        <v>607</v>
      </c>
      <c r="D164" s="383">
        <f>IFERROR(VLOOKUP($A164,Filtro!$A$5:$AY$315,2,FALSE),0)</f>
        <v>0</v>
      </c>
      <c r="E164" s="76">
        <f>IFERROR(VLOOKUP($A164,Filtro!$A$5:$AY$315,3,FALSE),0)</f>
        <v>0</v>
      </c>
      <c r="F164" s="182">
        <f>IFERROR(VLOOKUP($A164,Filtro!$A$5:$AY$315,4,FALSE),0)</f>
        <v>0</v>
      </c>
      <c r="G164" s="76">
        <f>IFERROR(VLOOKUP($A164,Filtro!$A$5:$AY$315,5,FALSE),0)</f>
        <v>184</v>
      </c>
      <c r="H164" s="204">
        <v>164</v>
      </c>
    </row>
    <row r="165" spans="1:8" ht="21" x14ac:dyDescent="0.2">
      <c r="A165" s="415" t="s">
        <v>1324</v>
      </c>
      <c r="B165" s="59" t="s">
        <v>707</v>
      </c>
      <c r="C165" s="200" t="s">
        <v>314</v>
      </c>
      <c r="D165" s="383">
        <f>IFERROR(VLOOKUP($A165,Filtro!$A$5:$AY$315,2,FALSE),0)</f>
        <v>11207</v>
      </c>
      <c r="E165" s="76">
        <f>IFERROR(VLOOKUP($A165,Filtro!$A$5:$AY$315,3,FALSE),0)</f>
        <v>0</v>
      </c>
      <c r="F165" s="182">
        <f>IFERROR(VLOOKUP($A165,Filtro!$A$5:$AY$315,4,FALSE),0)</f>
        <v>11207</v>
      </c>
      <c r="G165" s="76">
        <f>IFERROR(VLOOKUP($A165,Filtro!$A$5:$AY$315,5,FALSE),0)</f>
        <v>11538</v>
      </c>
      <c r="H165" s="204">
        <v>165</v>
      </c>
    </row>
    <row r="166" spans="1:8" ht="15" customHeight="1" x14ac:dyDescent="0.2">
      <c r="A166" s="415" t="s">
        <v>1359</v>
      </c>
      <c r="B166" s="59" t="s">
        <v>708</v>
      </c>
      <c r="C166" s="200" t="s">
        <v>326</v>
      </c>
      <c r="D166" s="383">
        <f>IFERROR(VLOOKUP($A166,Filtro!$A$5:$AY$315,2,FALSE),0)</f>
        <v>198</v>
      </c>
      <c r="E166" s="76">
        <f>IFERROR(VLOOKUP($A166,Filtro!$A$5:$AY$315,3,FALSE),0)</f>
        <v>0</v>
      </c>
      <c r="F166" s="182">
        <f>IFERROR(VLOOKUP($A166,Filtro!$A$5:$AY$315,4,FALSE),0)</f>
        <v>198</v>
      </c>
      <c r="G166" s="76">
        <f>IFERROR(VLOOKUP($A166,Filtro!$A$5:$AY$315,5,FALSE),0)</f>
        <v>9444</v>
      </c>
      <c r="H166" s="204">
        <v>166</v>
      </c>
    </row>
    <row r="167" spans="1:8" ht="15" customHeight="1" x14ac:dyDescent="0.2">
      <c r="A167" s="415" t="s">
        <v>1360</v>
      </c>
      <c r="B167" s="59" t="s">
        <v>709</v>
      </c>
      <c r="C167" s="200" t="s">
        <v>327</v>
      </c>
      <c r="D167" s="383">
        <f>IFERROR(VLOOKUP($A167,Filtro!$A$5:$AY$315,2,FALSE),0)</f>
        <v>904</v>
      </c>
      <c r="E167" s="76">
        <f>IFERROR(VLOOKUP($A167,Filtro!$A$5:$AY$315,3,FALSE),0)</f>
        <v>0</v>
      </c>
      <c r="F167" s="182">
        <f>IFERROR(VLOOKUP($A167,Filtro!$A$5:$AY$315,4,FALSE),0)</f>
        <v>904</v>
      </c>
      <c r="G167" s="76">
        <f>IFERROR(VLOOKUP($A167,Filtro!$A$5:$AY$315,5,FALSE),0)</f>
        <v>28854</v>
      </c>
      <c r="H167" s="204">
        <v>167</v>
      </c>
    </row>
    <row r="168" spans="1:8" ht="15" customHeight="1" x14ac:dyDescent="0.2">
      <c r="A168" s="415" t="s">
        <v>1414</v>
      </c>
      <c r="B168" s="59" t="s">
        <v>710</v>
      </c>
      <c r="C168" s="200" t="s">
        <v>328</v>
      </c>
      <c r="D168" s="383">
        <f>IFERROR(VLOOKUP($A168,Filtro!$A$5:$AY$315,2,FALSE),0)</f>
        <v>0</v>
      </c>
      <c r="E168" s="76">
        <f>IFERROR(VLOOKUP($A168,Filtro!$A$5:$AY$315,3,FALSE),0)</f>
        <v>0</v>
      </c>
      <c r="F168" s="182">
        <f>IFERROR(VLOOKUP($A168,Filtro!$A$5:$AY$315,4,FALSE),0)</f>
        <v>0</v>
      </c>
      <c r="G168" s="76">
        <f>IFERROR(VLOOKUP($A168,Filtro!$A$5:$AY$315,5,FALSE),0)</f>
        <v>277</v>
      </c>
      <c r="H168" s="204">
        <v>168</v>
      </c>
    </row>
    <row r="169" spans="1:8" ht="15" customHeight="1" thickBot="1" x14ac:dyDescent="0.25">
      <c r="A169" s="415" t="s">
        <v>1705</v>
      </c>
      <c r="B169" s="226" t="s">
        <v>711</v>
      </c>
      <c r="C169" s="227" t="s">
        <v>329</v>
      </c>
      <c r="D169" s="383">
        <f>IFERROR(VLOOKUP($A169,Filtro!$A$5:$AY$315,2,FALSE),0)</f>
        <v>0</v>
      </c>
      <c r="E169" s="76">
        <f>IFERROR(VLOOKUP($A169,Filtro!$A$5:$AY$315,3,FALSE),0)</f>
        <v>0</v>
      </c>
      <c r="F169" s="182">
        <f>IFERROR(VLOOKUP($A169,Filtro!$A$5:$AY$315,4,FALSE),0)</f>
        <v>0</v>
      </c>
      <c r="G169" s="76">
        <f>IFERROR(VLOOKUP($A169,Filtro!$A$5:$AY$315,5,FALSE),0)</f>
        <v>0</v>
      </c>
      <c r="H169" s="204">
        <v>169</v>
      </c>
    </row>
    <row r="170" spans="1:8" ht="15" customHeight="1" thickBot="1" x14ac:dyDescent="0.25">
      <c r="A170" s="373"/>
      <c r="B170" s="511" t="s">
        <v>121</v>
      </c>
      <c r="C170" s="544"/>
      <c r="D170" s="383">
        <f>IFERROR(VLOOKUP($A170,Filtro!$A$5:$AY$315,2,FALSE),0)</f>
        <v>0</v>
      </c>
      <c r="E170" s="76">
        <f>IFERROR(VLOOKUP($A170,Filtro!$A$5:$AY$315,3,FALSE),0)</f>
        <v>0</v>
      </c>
      <c r="F170" s="182">
        <f>IFERROR(VLOOKUP($A170,Filtro!$A$5:$AY$315,4,FALSE),0)</f>
        <v>0</v>
      </c>
      <c r="G170" s="76">
        <f>IFERROR(VLOOKUP($A170,Filtro!$A$5:$AY$315,5,FALSE),0)</f>
        <v>0</v>
      </c>
      <c r="H170" s="204">
        <v>170</v>
      </c>
    </row>
    <row r="171" spans="1:8" ht="15" customHeight="1" x14ac:dyDescent="0.2">
      <c r="B171" s="249"/>
      <c r="C171" s="249"/>
      <c r="D171" s="279"/>
      <c r="E171" s="279"/>
      <c r="F171" s="279"/>
      <c r="G171" s="279"/>
      <c r="H171" s="204">
        <v>171</v>
      </c>
    </row>
    <row r="172" spans="1:8" ht="15" customHeight="1" x14ac:dyDescent="0.2">
      <c r="B172" s="533" t="s">
        <v>1231</v>
      </c>
      <c r="C172" s="534"/>
      <c r="D172" s="518"/>
      <c r="E172" s="518"/>
      <c r="F172" s="518"/>
      <c r="G172" s="519"/>
      <c r="H172" s="204">
        <v>172</v>
      </c>
    </row>
    <row r="173" spans="1:8" ht="15" customHeight="1" x14ac:dyDescent="0.2">
      <c r="A173" s="415" t="s">
        <v>1410</v>
      </c>
      <c r="B173" s="58" t="s">
        <v>1173</v>
      </c>
      <c r="C173" s="209" t="s">
        <v>1174</v>
      </c>
      <c r="D173" s="384">
        <f>IFERROR(VLOOKUP($A173,Filtro!$A$5:$AY$315,2,FALSE),0)</f>
        <v>4</v>
      </c>
      <c r="E173" s="76">
        <f>IFERROR(VLOOKUP($A173,Filtro!$A$5:$AY$315,3,FALSE),0)</f>
        <v>0</v>
      </c>
      <c r="F173" s="182">
        <f>IFERROR(VLOOKUP($A173,Filtro!$A$5:$AY$315,4,FALSE),0)</f>
        <v>4</v>
      </c>
      <c r="G173" s="76">
        <f>IFERROR(VLOOKUP($A173,Filtro!$A$5:$AY$315,5,FALSE),0)</f>
        <v>123</v>
      </c>
      <c r="H173" s="204">
        <v>173</v>
      </c>
    </row>
    <row r="174" spans="1:8" ht="15" customHeight="1" x14ac:dyDescent="0.2">
      <c r="A174" s="415" t="s">
        <v>1325</v>
      </c>
      <c r="B174" s="59" t="s">
        <v>712</v>
      </c>
      <c r="C174" s="200" t="s">
        <v>608</v>
      </c>
      <c r="D174" s="381">
        <f>IFERROR(VLOOKUP($A174,Filtro!$A$5:$AY$315,2,FALSE),0)</f>
        <v>16812</v>
      </c>
      <c r="E174" s="80">
        <f>IFERROR(VLOOKUP($A174,Filtro!$A$5:$AY$315,3,FALSE),0)</f>
        <v>0</v>
      </c>
      <c r="F174" s="183">
        <f>IFERROR(VLOOKUP($A174,Filtro!$A$5:$AY$315,4,FALSE),0)</f>
        <v>16812</v>
      </c>
      <c r="G174" s="80">
        <f>IFERROR(VLOOKUP($A174,Filtro!$A$5:$AY$315,5,FALSE),0)</f>
        <v>43047</v>
      </c>
      <c r="H174" s="204">
        <v>174</v>
      </c>
    </row>
    <row r="175" spans="1:8" ht="15" customHeight="1" x14ac:dyDescent="0.2">
      <c r="A175" s="415" t="s">
        <v>1463</v>
      </c>
      <c r="B175" s="59" t="s">
        <v>713</v>
      </c>
      <c r="C175" s="200" t="s">
        <v>576</v>
      </c>
      <c r="D175" s="381">
        <f>IFERROR(VLOOKUP($A175,Filtro!$A$5:$AY$315,2,FALSE),0)</f>
        <v>0</v>
      </c>
      <c r="E175" s="80">
        <f>IFERROR(VLOOKUP($A175,Filtro!$A$5:$AY$315,3,FALSE),0)</f>
        <v>0</v>
      </c>
      <c r="F175" s="183">
        <f>IFERROR(VLOOKUP($A175,Filtro!$A$5:$AY$315,4,FALSE),0)</f>
        <v>0</v>
      </c>
      <c r="G175" s="80">
        <f>IFERROR(VLOOKUP($A175,Filtro!$A$5:$AY$315,5,FALSE),0)</f>
        <v>38</v>
      </c>
      <c r="H175" s="204">
        <v>175</v>
      </c>
    </row>
    <row r="176" spans="1:8" ht="15" customHeight="1" x14ac:dyDescent="0.2">
      <c r="A176" s="415" t="s">
        <v>1326</v>
      </c>
      <c r="B176" s="59" t="s">
        <v>714</v>
      </c>
      <c r="C176" s="200" t="s">
        <v>609</v>
      </c>
      <c r="D176" s="381">
        <f>IFERROR(VLOOKUP($A176,Filtro!$A$5:$AY$315,2,FALSE),0)</f>
        <v>11812</v>
      </c>
      <c r="E176" s="80">
        <f>IFERROR(VLOOKUP($A176,Filtro!$A$5:$AY$315,3,FALSE),0)</f>
        <v>0</v>
      </c>
      <c r="F176" s="183">
        <f>IFERROR(VLOOKUP($A176,Filtro!$A$5:$AY$315,4,FALSE),0)</f>
        <v>11812</v>
      </c>
      <c r="G176" s="80">
        <f>IFERROR(VLOOKUP($A176,Filtro!$A$5:$AY$315,5,FALSE),0)</f>
        <v>15887</v>
      </c>
      <c r="H176" s="204">
        <v>176</v>
      </c>
    </row>
    <row r="177" spans="1:8" ht="15" customHeight="1" x14ac:dyDescent="0.2">
      <c r="A177" s="415" t="s">
        <v>1361</v>
      </c>
      <c r="B177" s="59" t="s">
        <v>715</v>
      </c>
      <c r="C177" s="200" t="s">
        <v>610</v>
      </c>
      <c r="D177" s="381">
        <f>IFERROR(VLOOKUP($A177,Filtro!$A$5:$AY$315,2,FALSE),0)</f>
        <v>238</v>
      </c>
      <c r="E177" s="80">
        <f>IFERROR(VLOOKUP($A177,Filtro!$A$5:$AY$315,3,FALSE),0)</f>
        <v>0</v>
      </c>
      <c r="F177" s="183">
        <f>IFERROR(VLOOKUP($A177,Filtro!$A$5:$AY$315,4,FALSE),0)</f>
        <v>238</v>
      </c>
      <c r="G177" s="80">
        <f>IFERROR(VLOOKUP($A177,Filtro!$A$5:$AY$315,5,FALSE),0)</f>
        <v>99</v>
      </c>
      <c r="H177" s="204">
        <v>177</v>
      </c>
    </row>
    <row r="178" spans="1:8" ht="15" customHeight="1" thickBot="1" x14ac:dyDescent="0.25">
      <c r="A178" s="415" t="s">
        <v>1362</v>
      </c>
      <c r="B178" s="302" t="s">
        <v>716</v>
      </c>
      <c r="C178" s="301" t="s">
        <v>611</v>
      </c>
      <c r="D178" s="385">
        <f>IFERROR(VLOOKUP($A178,Filtro!$A$5:$AY$315,2,FALSE),0)</f>
        <v>167</v>
      </c>
      <c r="E178" s="326">
        <f>IFERROR(VLOOKUP($A178,Filtro!$A$5:$AY$315,3,FALSE),0)</f>
        <v>0</v>
      </c>
      <c r="F178" s="323">
        <f>IFERROR(VLOOKUP($A178,Filtro!$A$5:$AY$315,4,FALSE),0)</f>
        <v>167</v>
      </c>
      <c r="G178" s="326">
        <f>IFERROR(VLOOKUP($A178,Filtro!$A$5:$AY$315,5,FALSE),0)</f>
        <v>37</v>
      </c>
      <c r="H178" s="204">
        <v>178</v>
      </c>
    </row>
    <row r="179" spans="1:8" ht="15" customHeight="1" thickBot="1" x14ac:dyDescent="0.25">
      <c r="A179" s="374"/>
      <c r="B179" s="511" t="s">
        <v>121</v>
      </c>
      <c r="C179" s="512"/>
      <c r="D179" s="229">
        <f>SUM(D173:D178)</f>
        <v>29033</v>
      </c>
      <c r="E179" s="230">
        <f>SUM(E173:E178)</f>
        <v>0</v>
      </c>
      <c r="F179" s="231">
        <f>SUM(F173:F178)</f>
        <v>29033</v>
      </c>
      <c r="G179" s="233">
        <f>SUM(G173:G178)</f>
        <v>59231</v>
      </c>
      <c r="H179" s="204">
        <v>179</v>
      </c>
    </row>
    <row r="180" spans="1:8" ht="15" customHeight="1" x14ac:dyDescent="0.2">
      <c r="A180" s="347"/>
      <c r="B180" s="249"/>
      <c r="C180" s="249"/>
      <c r="D180" s="279"/>
      <c r="E180" s="279"/>
      <c r="F180" s="279"/>
      <c r="G180" s="279"/>
      <c r="H180" s="204">
        <v>180</v>
      </c>
    </row>
    <row r="181" spans="1:8" ht="15" customHeight="1" x14ac:dyDescent="0.2">
      <c r="A181" s="347"/>
      <c r="B181" s="533" t="s">
        <v>1041</v>
      </c>
      <c r="C181" s="534"/>
      <c r="D181" s="546"/>
      <c r="E181" s="546"/>
      <c r="F181" s="546"/>
      <c r="G181" s="547"/>
      <c r="H181" s="204">
        <v>181</v>
      </c>
    </row>
    <row r="182" spans="1:8" ht="15" customHeight="1" x14ac:dyDescent="0.2">
      <c r="A182" s="415" t="s">
        <v>1706</v>
      </c>
      <c r="B182" s="60" t="s">
        <v>717</v>
      </c>
      <c r="C182" s="209" t="s">
        <v>260</v>
      </c>
      <c r="D182" s="383">
        <f>IFERROR(VLOOKUP($A182,Filtro!$A$5:$AY$315,2,FALSE),0)</f>
        <v>0</v>
      </c>
      <c r="E182" s="76">
        <f>IFERROR(VLOOKUP($A182,Filtro!$A$5:$AY$315,3,FALSE),0)</f>
        <v>0</v>
      </c>
      <c r="F182" s="182">
        <f>IFERROR(VLOOKUP($A182,Filtro!$A$5:$AY$315,4,FALSE),0)</f>
        <v>0</v>
      </c>
      <c r="G182" s="76">
        <f>IFERROR(VLOOKUP($A182,Filtro!$A$5:$AY$315,5,FALSE),0)</f>
        <v>0</v>
      </c>
      <c r="H182" s="204">
        <v>182</v>
      </c>
    </row>
    <row r="183" spans="1:8" ht="15" customHeight="1" x14ac:dyDescent="0.2">
      <c r="A183" s="415" t="s">
        <v>1707</v>
      </c>
      <c r="B183" s="62" t="s">
        <v>718</v>
      </c>
      <c r="C183" s="280" t="s">
        <v>261</v>
      </c>
      <c r="D183" s="386">
        <f>IFERROR(VLOOKUP($A183,Filtro!$A$5:$AY$315,2,FALSE),0)</f>
        <v>0</v>
      </c>
      <c r="E183" s="387">
        <f>IFERROR(VLOOKUP($A183,Filtro!$A$5:$AY$315,3,FALSE),0)</f>
        <v>0</v>
      </c>
      <c r="F183" s="388">
        <f>IFERROR(VLOOKUP($A183,Filtro!$A$5:$AY$315,4,FALSE),0)</f>
        <v>0</v>
      </c>
      <c r="G183" s="387">
        <f>IFERROR(VLOOKUP($A183,Filtro!$A$5:$AY$315,5,FALSE),0)</f>
        <v>0</v>
      </c>
      <c r="H183" s="204">
        <v>183</v>
      </c>
    </row>
    <row r="184" spans="1:8" ht="15" customHeight="1" x14ac:dyDescent="0.2">
      <c r="A184" s="415" t="s">
        <v>1708</v>
      </c>
      <c r="B184" s="61" t="s">
        <v>719</v>
      </c>
      <c r="C184" s="200" t="s">
        <v>262</v>
      </c>
      <c r="D184" s="381">
        <f>IFERROR(VLOOKUP($A184,Filtro!$A$5:$AY$315,2,FALSE),0)</f>
        <v>0</v>
      </c>
      <c r="E184" s="80">
        <f>IFERROR(VLOOKUP($A184,Filtro!$A$5:$AY$315,3,FALSE),0)</f>
        <v>0</v>
      </c>
      <c r="F184" s="183">
        <f>IFERROR(VLOOKUP($A184,Filtro!$A$5:$AY$315,4,FALSE),0)</f>
        <v>0</v>
      </c>
      <c r="G184" s="80">
        <f>IFERROR(VLOOKUP($A184,Filtro!$A$5:$AY$315,5,FALSE),0)</f>
        <v>0</v>
      </c>
      <c r="H184" s="204">
        <v>184</v>
      </c>
    </row>
    <row r="185" spans="1:8" ht="15" customHeight="1" x14ac:dyDescent="0.2">
      <c r="A185" s="415" t="s">
        <v>1522</v>
      </c>
      <c r="B185" s="61" t="s">
        <v>720</v>
      </c>
      <c r="C185" s="200" t="s">
        <v>151</v>
      </c>
      <c r="D185" s="381">
        <f>IFERROR(VLOOKUP($A185,Filtro!$A$5:$AY$315,2,FALSE),0)</f>
        <v>0</v>
      </c>
      <c r="E185" s="80">
        <f>IFERROR(VLOOKUP($A185,Filtro!$A$5:$AY$315,3,FALSE),0)</f>
        <v>0</v>
      </c>
      <c r="F185" s="183">
        <f>IFERROR(VLOOKUP($A185,Filtro!$A$5:$AY$315,4,FALSE),0)</f>
        <v>0</v>
      </c>
      <c r="G185" s="80">
        <f>IFERROR(VLOOKUP($A185,Filtro!$A$5:$AY$315,5,FALSE),0)</f>
        <v>3</v>
      </c>
      <c r="H185" s="204">
        <v>185</v>
      </c>
    </row>
    <row r="186" spans="1:8" ht="21" x14ac:dyDescent="0.2">
      <c r="A186" s="415" t="s">
        <v>1524</v>
      </c>
      <c r="B186" s="61" t="s">
        <v>721</v>
      </c>
      <c r="C186" s="200" t="s">
        <v>152</v>
      </c>
      <c r="D186" s="381">
        <f>IFERROR(VLOOKUP($A186,Filtro!$A$5:$AY$315,2,FALSE),0)</f>
        <v>0</v>
      </c>
      <c r="E186" s="80">
        <f>IFERROR(VLOOKUP($A186,Filtro!$A$5:$AY$315,3,FALSE),0)</f>
        <v>0</v>
      </c>
      <c r="F186" s="183">
        <f>IFERROR(VLOOKUP($A186,Filtro!$A$5:$AY$315,4,FALSE),0)</f>
        <v>0</v>
      </c>
      <c r="G186" s="80">
        <f>IFERROR(VLOOKUP($A186,Filtro!$A$5:$AY$315,5,FALSE),0)</f>
        <v>8</v>
      </c>
      <c r="H186" s="204">
        <v>186</v>
      </c>
    </row>
    <row r="187" spans="1:8" ht="15" customHeight="1" x14ac:dyDescent="0.2">
      <c r="A187" s="415" t="s">
        <v>1709</v>
      </c>
      <c r="B187" s="61" t="s">
        <v>722</v>
      </c>
      <c r="C187" s="200" t="s">
        <v>125</v>
      </c>
      <c r="D187" s="381">
        <f>IFERROR(VLOOKUP($A187,Filtro!$A$5:$AY$315,2,FALSE),0)</f>
        <v>0</v>
      </c>
      <c r="E187" s="80">
        <f>IFERROR(VLOOKUP($A187,Filtro!$A$5:$AY$315,3,FALSE),0)</f>
        <v>0</v>
      </c>
      <c r="F187" s="183">
        <f>IFERROR(VLOOKUP($A187,Filtro!$A$5:$AY$315,4,FALSE),0)</f>
        <v>0</v>
      </c>
      <c r="G187" s="80">
        <f>IFERROR(VLOOKUP($A187,Filtro!$A$5:$AY$315,5,FALSE),0)</f>
        <v>0</v>
      </c>
      <c r="H187" s="204">
        <v>187</v>
      </c>
    </row>
    <row r="188" spans="1:8" ht="21.75" customHeight="1" x14ac:dyDescent="0.2">
      <c r="A188" s="415" t="s">
        <v>1710</v>
      </c>
      <c r="B188" s="61" t="s">
        <v>723</v>
      </c>
      <c r="C188" s="200" t="s">
        <v>153</v>
      </c>
      <c r="D188" s="381">
        <f>IFERROR(VLOOKUP($A188,Filtro!$A$5:$AY$315,2,FALSE),0)</f>
        <v>0</v>
      </c>
      <c r="E188" s="80">
        <f>IFERROR(VLOOKUP($A188,Filtro!$A$5:$AY$315,3,FALSE),0)</f>
        <v>0</v>
      </c>
      <c r="F188" s="183">
        <f>IFERROR(VLOOKUP($A188,Filtro!$A$5:$AY$315,4,FALSE),0)</f>
        <v>0</v>
      </c>
      <c r="G188" s="80">
        <f>IFERROR(VLOOKUP($A188,Filtro!$A$5:$AY$315,5,FALSE),0)</f>
        <v>0</v>
      </c>
      <c r="H188" s="204">
        <v>188</v>
      </c>
    </row>
    <row r="189" spans="1:8" ht="15" customHeight="1" x14ac:dyDescent="0.2">
      <c r="A189" s="415" t="s">
        <v>1711</v>
      </c>
      <c r="B189" s="61" t="s">
        <v>724</v>
      </c>
      <c r="C189" s="200" t="s">
        <v>147</v>
      </c>
      <c r="D189" s="381">
        <f>IFERROR(VLOOKUP($A189,Filtro!$A$5:$AY$315,2,FALSE),0)</f>
        <v>0</v>
      </c>
      <c r="E189" s="80">
        <f>IFERROR(VLOOKUP($A189,Filtro!$A$5:$AY$315,3,FALSE),0)</f>
        <v>0</v>
      </c>
      <c r="F189" s="183">
        <f>IFERROR(VLOOKUP($A189,Filtro!$A$5:$AY$315,4,FALSE),0)</f>
        <v>0</v>
      </c>
      <c r="G189" s="80">
        <f>IFERROR(VLOOKUP($A189,Filtro!$A$5:$AY$315,5,FALSE),0)</f>
        <v>0</v>
      </c>
      <c r="H189" s="204">
        <v>189</v>
      </c>
    </row>
    <row r="190" spans="1:8" ht="15" customHeight="1" x14ac:dyDescent="0.2">
      <c r="A190" s="415" t="s">
        <v>1712</v>
      </c>
      <c r="B190" s="61" t="s">
        <v>725</v>
      </c>
      <c r="C190" s="200" t="s">
        <v>148</v>
      </c>
      <c r="D190" s="381">
        <f>IFERROR(VLOOKUP($A190,Filtro!$A$5:$AY$315,2,FALSE),0)</f>
        <v>0</v>
      </c>
      <c r="E190" s="80">
        <f>IFERROR(VLOOKUP($A190,Filtro!$A$5:$AY$315,3,FALSE),0)</f>
        <v>0</v>
      </c>
      <c r="F190" s="183">
        <f>IFERROR(VLOOKUP($A190,Filtro!$A$5:$AY$315,4,FALSE),0)</f>
        <v>0</v>
      </c>
      <c r="G190" s="80">
        <f>IFERROR(VLOOKUP($A190,Filtro!$A$5:$AY$315,5,FALSE),0)</f>
        <v>0</v>
      </c>
      <c r="H190" s="204">
        <v>190</v>
      </c>
    </row>
    <row r="191" spans="1:8" ht="15" customHeight="1" x14ac:dyDescent="0.2">
      <c r="A191" s="415" t="s">
        <v>1327</v>
      </c>
      <c r="B191" s="61" t="s">
        <v>726</v>
      </c>
      <c r="C191" s="200" t="s">
        <v>149</v>
      </c>
      <c r="D191" s="381">
        <f>IFERROR(VLOOKUP($A191,Filtro!$A$5:$AY$315,2,FALSE),0)</f>
        <v>853</v>
      </c>
      <c r="E191" s="80">
        <f>IFERROR(VLOOKUP($A191,Filtro!$A$5:$AY$315,3,FALSE),0)</f>
        <v>0</v>
      </c>
      <c r="F191" s="183">
        <f>IFERROR(VLOOKUP($A191,Filtro!$A$5:$AY$315,4,FALSE),0)</f>
        <v>853</v>
      </c>
      <c r="G191" s="80">
        <f>IFERROR(VLOOKUP($A191,Filtro!$A$5:$AY$315,5,FALSE),0)</f>
        <v>2989</v>
      </c>
      <c r="H191" s="204">
        <v>191</v>
      </c>
    </row>
    <row r="192" spans="1:8" ht="15" customHeight="1" x14ac:dyDescent="0.2">
      <c r="A192" s="415" t="s">
        <v>1528</v>
      </c>
      <c r="B192" s="61" t="s">
        <v>727</v>
      </c>
      <c r="C192" s="200" t="s">
        <v>150</v>
      </c>
      <c r="D192" s="381">
        <f>IFERROR(VLOOKUP($A192,Filtro!$A$5:$AY$315,2,FALSE),0)</f>
        <v>0</v>
      </c>
      <c r="E192" s="80">
        <f>IFERROR(VLOOKUP($A192,Filtro!$A$5:$AY$315,3,FALSE),0)</f>
        <v>0</v>
      </c>
      <c r="F192" s="183">
        <f>IFERROR(VLOOKUP($A192,Filtro!$A$5:$AY$315,4,FALSE),0)</f>
        <v>0</v>
      </c>
      <c r="G192" s="80">
        <f>IFERROR(VLOOKUP($A192,Filtro!$A$5:$AY$315,5,FALSE),0)</f>
        <v>13</v>
      </c>
      <c r="H192" s="204">
        <v>192</v>
      </c>
    </row>
    <row r="193" spans="1:8" ht="15" customHeight="1" x14ac:dyDescent="0.2">
      <c r="A193" s="415" t="s">
        <v>1532</v>
      </c>
      <c r="B193" s="61" t="s">
        <v>728</v>
      </c>
      <c r="C193" s="200" t="s">
        <v>234</v>
      </c>
      <c r="D193" s="381">
        <f>IFERROR(VLOOKUP($A193,Filtro!$A$5:$AY$315,2,FALSE),0)</f>
        <v>0</v>
      </c>
      <c r="E193" s="80">
        <f>IFERROR(VLOOKUP($A193,Filtro!$A$5:$AY$315,3,FALSE),0)</f>
        <v>0</v>
      </c>
      <c r="F193" s="183">
        <f>IFERROR(VLOOKUP($A193,Filtro!$A$5:$AY$315,4,FALSE),0)</f>
        <v>0</v>
      </c>
      <c r="G193" s="80">
        <f>IFERROR(VLOOKUP($A193,Filtro!$A$5:$AY$315,5,FALSE),0)</f>
        <v>2</v>
      </c>
      <c r="H193" s="204">
        <v>193</v>
      </c>
    </row>
    <row r="194" spans="1:8" ht="15" customHeight="1" x14ac:dyDescent="0.2">
      <c r="A194" s="415" t="s">
        <v>1713</v>
      </c>
      <c r="B194" s="61" t="s">
        <v>729</v>
      </c>
      <c r="C194" s="200" t="s">
        <v>235</v>
      </c>
      <c r="D194" s="381">
        <f>IFERROR(VLOOKUP($A194,Filtro!$A$5:$AY$315,2,FALSE),0)</f>
        <v>0</v>
      </c>
      <c r="E194" s="80">
        <f>IFERROR(VLOOKUP($A194,Filtro!$A$5:$AY$315,3,FALSE),0)</f>
        <v>0</v>
      </c>
      <c r="F194" s="183">
        <f>IFERROR(VLOOKUP($A194,Filtro!$A$5:$AY$315,4,FALSE),0)</f>
        <v>0</v>
      </c>
      <c r="G194" s="80">
        <f>IFERROR(VLOOKUP($A194,Filtro!$A$5:$AY$315,5,FALSE),0)</f>
        <v>0</v>
      </c>
      <c r="H194" s="204">
        <v>194</v>
      </c>
    </row>
    <row r="195" spans="1:8" ht="15" customHeight="1" x14ac:dyDescent="0.2">
      <c r="A195" s="415" t="s">
        <v>1525</v>
      </c>
      <c r="B195" s="61" t="s">
        <v>730</v>
      </c>
      <c r="C195" s="200" t="s">
        <v>27</v>
      </c>
      <c r="D195" s="381">
        <f>IFERROR(VLOOKUP($A195,Filtro!$A$5:$AY$315,2,FALSE),0)</f>
        <v>0</v>
      </c>
      <c r="E195" s="80">
        <f>IFERROR(VLOOKUP($A195,Filtro!$A$5:$AY$315,3,FALSE),0)</f>
        <v>0</v>
      </c>
      <c r="F195" s="183">
        <f>IFERROR(VLOOKUP($A195,Filtro!$A$5:$AY$315,4,FALSE),0)</f>
        <v>0</v>
      </c>
      <c r="G195" s="80">
        <f>IFERROR(VLOOKUP($A195,Filtro!$A$5:$AY$315,5,FALSE),0)</f>
        <v>5</v>
      </c>
      <c r="H195" s="204">
        <v>195</v>
      </c>
    </row>
    <row r="196" spans="1:8" ht="15" customHeight="1" x14ac:dyDescent="0.2">
      <c r="A196" s="415" t="s">
        <v>1714</v>
      </c>
      <c r="B196" s="61" t="s">
        <v>731</v>
      </c>
      <c r="C196" s="200" t="s">
        <v>28</v>
      </c>
      <c r="D196" s="381">
        <f>IFERROR(VLOOKUP($A196,Filtro!$A$5:$AY$315,2,FALSE),0)</f>
        <v>0</v>
      </c>
      <c r="E196" s="80">
        <f>IFERROR(VLOOKUP($A196,Filtro!$A$5:$AY$315,3,FALSE),0)</f>
        <v>0</v>
      </c>
      <c r="F196" s="183">
        <f>IFERROR(VLOOKUP($A196,Filtro!$A$5:$AY$315,4,FALSE),0)</f>
        <v>0</v>
      </c>
      <c r="G196" s="80">
        <f>IFERROR(VLOOKUP($A196,Filtro!$A$5:$AY$315,5,FALSE),0)</f>
        <v>0</v>
      </c>
      <c r="H196" s="204">
        <v>196</v>
      </c>
    </row>
    <row r="197" spans="1:8" ht="15" customHeight="1" x14ac:dyDescent="0.2">
      <c r="A197" s="415" t="s">
        <v>1715</v>
      </c>
      <c r="B197" s="61" t="s">
        <v>732</v>
      </c>
      <c r="C197" s="200" t="s">
        <v>29</v>
      </c>
      <c r="D197" s="381">
        <f>IFERROR(VLOOKUP($A197,Filtro!$A$5:$AY$315,2,FALSE),0)</f>
        <v>0</v>
      </c>
      <c r="E197" s="80">
        <f>IFERROR(VLOOKUP($A197,Filtro!$A$5:$AY$315,3,FALSE),0)</f>
        <v>0</v>
      </c>
      <c r="F197" s="183">
        <f>IFERROR(VLOOKUP($A197,Filtro!$A$5:$AY$315,4,FALSE),0)</f>
        <v>0</v>
      </c>
      <c r="G197" s="80">
        <f>IFERROR(VLOOKUP($A197,Filtro!$A$5:$AY$315,5,FALSE),0)</f>
        <v>0</v>
      </c>
      <c r="H197" s="204">
        <v>197</v>
      </c>
    </row>
    <row r="198" spans="1:8" ht="15" customHeight="1" x14ac:dyDescent="0.2">
      <c r="A198" s="415" t="s">
        <v>1716</v>
      </c>
      <c r="B198" s="61" t="s">
        <v>733</v>
      </c>
      <c r="C198" s="200" t="s">
        <v>363</v>
      </c>
      <c r="D198" s="381">
        <f>IFERROR(VLOOKUP($A198,Filtro!$A$5:$AY$315,2,FALSE),0)</f>
        <v>0</v>
      </c>
      <c r="E198" s="80">
        <f>IFERROR(VLOOKUP($A198,Filtro!$A$5:$AY$315,3,FALSE),0)</f>
        <v>0</v>
      </c>
      <c r="F198" s="183">
        <f>IFERROR(VLOOKUP($A198,Filtro!$A$5:$AY$315,4,FALSE),0)</f>
        <v>0</v>
      </c>
      <c r="G198" s="80">
        <f>IFERROR(VLOOKUP($A198,Filtro!$A$5:$AY$315,5,FALSE),0)</f>
        <v>0</v>
      </c>
      <c r="H198" s="204">
        <v>198</v>
      </c>
    </row>
    <row r="199" spans="1:8" ht="15" customHeight="1" x14ac:dyDescent="0.2">
      <c r="A199" s="415" t="s">
        <v>1717</v>
      </c>
      <c r="B199" s="61" t="s">
        <v>734</v>
      </c>
      <c r="C199" s="200" t="s">
        <v>364</v>
      </c>
      <c r="D199" s="381">
        <f>IFERROR(VLOOKUP($A199,Filtro!$A$5:$AY$315,2,FALSE),0)</f>
        <v>0</v>
      </c>
      <c r="E199" s="80">
        <f>IFERROR(VLOOKUP($A199,Filtro!$A$5:$AY$315,3,FALSE),0)</f>
        <v>0</v>
      </c>
      <c r="F199" s="183">
        <f>IFERROR(VLOOKUP($A199,Filtro!$A$5:$AY$315,4,FALSE),0)</f>
        <v>0</v>
      </c>
      <c r="G199" s="80">
        <f>IFERROR(VLOOKUP($A199,Filtro!$A$5:$AY$315,5,FALSE),0)</f>
        <v>0</v>
      </c>
      <c r="H199" s="204">
        <v>199</v>
      </c>
    </row>
    <row r="200" spans="1:8" ht="15" customHeight="1" x14ac:dyDescent="0.2">
      <c r="A200" s="415" t="s">
        <v>1718</v>
      </c>
      <c r="B200" s="61" t="s">
        <v>735</v>
      </c>
      <c r="C200" s="200" t="s">
        <v>365</v>
      </c>
      <c r="D200" s="381">
        <f>IFERROR(VLOOKUP($A200,Filtro!$A$5:$AY$315,2,FALSE),0)</f>
        <v>0</v>
      </c>
      <c r="E200" s="80">
        <f>IFERROR(VLOOKUP($A200,Filtro!$A$5:$AY$315,3,FALSE),0)</f>
        <v>0</v>
      </c>
      <c r="F200" s="183">
        <f>IFERROR(VLOOKUP($A200,Filtro!$A$5:$AY$315,4,FALSE),0)</f>
        <v>0</v>
      </c>
      <c r="G200" s="80">
        <f>IFERROR(VLOOKUP($A200,Filtro!$A$5:$AY$315,5,FALSE),0)</f>
        <v>0</v>
      </c>
      <c r="H200" s="204">
        <v>200</v>
      </c>
    </row>
    <row r="201" spans="1:8" ht="15" customHeight="1" x14ac:dyDescent="0.2">
      <c r="A201" s="415" t="s">
        <v>1719</v>
      </c>
      <c r="B201" s="61" t="s">
        <v>736</v>
      </c>
      <c r="C201" s="200" t="s">
        <v>154</v>
      </c>
      <c r="D201" s="381">
        <f>IFERROR(VLOOKUP($A201,Filtro!$A$5:$AY$315,2,FALSE),0)</f>
        <v>0</v>
      </c>
      <c r="E201" s="80">
        <f>IFERROR(VLOOKUP($A201,Filtro!$A$5:$AY$315,3,FALSE),0)</f>
        <v>0</v>
      </c>
      <c r="F201" s="183">
        <f>IFERROR(VLOOKUP($A201,Filtro!$A$5:$AY$315,4,FALSE),0)</f>
        <v>0</v>
      </c>
      <c r="G201" s="80">
        <f>IFERROR(VLOOKUP($A201,Filtro!$A$5:$AY$315,5,FALSE),0)</f>
        <v>0</v>
      </c>
      <c r="H201" s="204">
        <v>201</v>
      </c>
    </row>
    <row r="202" spans="1:8" ht="15" customHeight="1" x14ac:dyDescent="0.2">
      <c r="A202" s="415" t="s">
        <v>1328</v>
      </c>
      <c r="B202" s="61" t="s">
        <v>737</v>
      </c>
      <c r="C202" s="200" t="s">
        <v>60</v>
      </c>
      <c r="D202" s="381">
        <f>IFERROR(VLOOKUP($A202,Filtro!$A$5:$AY$315,2,FALSE),0)</f>
        <v>689</v>
      </c>
      <c r="E202" s="80">
        <f>IFERROR(VLOOKUP($A202,Filtro!$A$5:$AY$315,3,FALSE),0)</f>
        <v>0</v>
      </c>
      <c r="F202" s="183">
        <f>IFERROR(VLOOKUP($A202,Filtro!$A$5:$AY$315,4,FALSE),0)</f>
        <v>689</v>
      </c>
      <c r="G202" s="80">
        <f>IFERROR(VLOOKUP($A202,Filtro!$A$5:$AY$315,5,FALSE),0)</f>
        <v>1604</v>
      </c>
      <c r="H202" s="204">
        <v>202</v>
      </c>
    </row>
    <row r="203" spans="1:8" ht="15" customHeight="1" x14ac:dyDescent="0.2">
      <c r="A203" s="415" t="s">
        <v>1411</v>
      </c>
      <c r="B203" s="61" t="s">
        <v>738</v>
      </c>
      <c r="C203" s="200" t="s">
        <v>155</v>
      </c>
      <c r="D203" s="381">
        <f>IFERROR(VLOOKUP($A203,Filtro!$A$5:$AY$315,2,FALSE),0)</f>
        <v>1</v>
      </c>
      <c r="E203" s="80">
        <f>IFERROR(VLOOKUP($A203,Filtro!$A$5:$AY$315,3,FALSE),0)</f>
        <v>0</v>
      </c>
      <c r="F203" s="183">
        <f>IFERROR(VLOOKUP($A203,Filtro!$A$5:$AY$315,4,FALSE),0)</f>
        <v>1</v>
      </c>
      <c r="G203" s="80">
        <f>IFERROR(VLOOKUP($A203,Filtro!$A$5:$AY$315,5,FALSE),0)</f>
        <v>123</v>
      </c>
      <c r="H203" s="204">
        <v>203</v>
      </c>
    </row>
    <row r="204" spans="1:8" ht="15" customHeight="1" x14ac:dyDescent="0.2">
      <c r="A204" s="415" t="s">
        <v>1720</v>
      </c>
      <c r="B204" s="61" t="s">
        <v>739</v>
      </c>
      <c r="C204" s="200" t="s">
        <v>215</v>
      </c>
      <c r="D204" s="381">
        <f>IFERROR(VLOOKUP($A204,Filtro!$A$5:$AY$315,2,FALSE),0)</f>
        <v>0</v>
      </c>
      <c r="E204" s="80">
        <f>IFERROR(VLOOKUP($A204,Filtro!$A$5:$AY$315,3,FALSE),0)</f>
        <v>0</v>
      </c>
      <c r="F204" s="183">
        <f>IFERROR(VLOOKUP($A204,Filtro!$A$5:$AY$315,4,FALSE),0)</f>
        <v>0</v>
      </c>
      <c r="G204" s="80">
        <f>IFERROR(VLOOKUP($A204,Filtro!$A$5:$AY$315,5,FALSE),0)</f>
        <v>0</v>
      </c>
      <c r="H204" s="204">
        <v>204</v>
      </c>
    </row>
    <row r="205" spans="1:8" ht="15" customHeight="1" x14ac:dyDescent="0.2">
      <c r="A205" s="415" t="s">
        <v>1721</v>
      </c>
      <c r="B205" s="61" t="s">
        <v>740</v>
      </c>
      <c r="C205" s="200" t="s">
        <v>2</v>
      </c>
      <c r="D205" s="381">
        <f>IFERROR(VLOOKUP($A205,Filtro!$A$5:$AY$315,2,FALSE),0)</f>
        <v>0</v>
      </c>
      <c r="E205" s="80">
        <f>IFERROR(VLOOKUP($A205,Filtro!$A$5:$AY$315,3,FALSE),0)</f>
        <v>0</v>
      </c>
      <c r="F205" s="183">
        <f>IFERROR(VLOOKUP($A205,Filtro!$A$5:$AY$315,4,FALSE),0)</f>
        <v>0</v>
      </c>
      <c r="G205" s="80">
        <f>IFERROR(VLOOKUP($A205,Filtro!$A$5:$AY$315,5,FALSE),0)</f>
        <v>0</v>
      </c>
      <c r="H205" s="204">
        <v>205</v>
      </c>
    </row>
    <row r="206" spans="1:8" ht="15" customHeight="1" x14ac:dyDescent="0.2">
      <c r="A206" s="415" t="s">
        <v>1722</v>
      </c>
      <c r="B206" s="61" t="s">
        <v>741</v>
      </c>
      <c r="C206" s="200" t="s">
        <v>3</v>
      </c>
      <c r="D206" s="381">
        <f>IFERROR(VLOOKUP($A206,Filtro!$A$5:$AY$315,2,FALSE),0)</f>
        <v>0</v>
      </c>
      <c r="E206" s="80">
        <f>IFERROR(VLOOKUP($A206,Filtro!$A$5:$AY$315,3,FALSE),0)</f>
        <v>0</v>
      </c>
      <c r="F206" s="183">
        <f>IFERROR(VLOOKUP($A206,Filtro!$A$5:$AY$315,4,FALSE),0)</f>
        <v>0</v>
      </c>
      <c r="G206" s="80">
        <f>IFERROR(VLOOKUP($A206,Filtro!$A$5:$AY$315,5,FALSE),0)</f>
        <v>0</v>
      </c>
      <c r="H206" s="204">
        <v>206</v>
      </c>
    </row>
    <row r="207" spans="1:8" ht="15" customHeight="1" x14ac:dyDescent="0.2">
      <c r="A207" s="415" t="s">
        <v>1553</v>
      </c>
      <c r="B207" s="61" t="s">
        <v>742</v>
      </c>
      <c r="C207" s="200" t="s">
        <v>4</v>
      </c>
      <c r="D207" s="381">
        <f>IFERROR(VLOOKUP($A207,Filtro!$A$5:$AY$315,2,FALSE),0)</f>
        <v>0</v>
      </c>
      <c r="E207" s="80">
        <f>IFERROR(VLOOKUP($A207,Filtro!$A$5:$AY$315,3,FALSE),0)</f>
        <v>0</v>
      </c>
      <c r="F207" s="183">
        <f>IFERROR(VLOOKUP($A207,Filtro!$A$5:$AY$315,4,FALSE),0)</f>
        <v>0</v>
      </c>
      <c r="G207" s="80">
        <f>IFERROR(VLOOKUP($A207,Filtro!$A$5:$AY$315,5,FALSE),0)</f>
        <v>4</v>
      </c>
      <c r="H207" s="204">
        <v>207</v>
      </c>
    </row>
    <row r="208" spans="1:8" ht="15" customHeight="1" x14ac:dyDescent="0.2">
      <c r="A208" s="415" t="s">
        <v>1723</v>
      </c>
      <c r="B208" s="61" t="s">
        <v>743</v>
      </c>
      <c r="C208" s="200" t="s">
        <v>5</v>
      </c>
      <c r="D208" s="381">
        <f>IFERROR(VLOOKUP($A208,Filtro!$A$5:$AY$315,2,FALSE),0)</f>
        <v>0</v>
      </c>
      <c r="E208" s="80">
        <f>IFERROR(VLOOKUP($A208,Filtro!$A$5:$AY$315,3,FALSE),0)</f>
        <v>0</v>
      </c>
      <c r="F208" s="183">
        <f>IFERROR(VLOOKUP($A208,Filtro!$A$5:$AY$315,4,FALSE),0)</f>
        <v>0</v>
      </c>
      <c r="G208" s="80">
        <f>IFERROR(VLOOKUP($A208,Filtro!$A$5:$AY$315,5,FALSE),0)</f>
        <v>0</v>
      </c>
      <c r="H208" s="204">
        <v>208</v>
      </c>
    </row>
    <row r="209" spans="1:8" ht="15" customHeight="1" x14ac:dyDescent="0.2">
      <c r="A209" s="415" t="s">
        <v>1724</v>
      </c>
      <c r="B209" s="61" t="s">
        <v>744</v>
      </c>
      <c r="C209" s="200" t="s">
        <v>6</v>
      </c>
      <c r="D209" s="381">
        <f>IFERROR(VLOOKUP($A209,Filtro!$A$5:$AY$315,2,FALSE),0)</f>
        <v>0</v>
      </c>
      <c r="E209" s="80">
        <f>IFERROR(VLOOKUP($A209,Filtro!$A$5:$AY$315,3,FALSE),0)</f>
        <v>0</v>
      </c>
      <c r="F209" s="183">
        <f>IFERROR(VLOOKUP($A209,Filtro!$A$5:$AY$315,4,FALSE),0)</f>
        <v>0</v>
      </c>
      <c r="G209" s="80">
        <f>IFERROR(VLOOKUP($A209,Filtro!$A$5:$AY$315,5,FALSE),0)</f>
        <v>0</v>
      </c>
      <c r="H209" s="204">
        <v>209</v>
      </c>
    </row>
    <row r="210" spans="1:8" ht="15" customHeight="1" x14ac:dyDescent="0.2">
      <c r="A210" s="415" t="s">
        <v>1329</v>
      </c>
      <c r="B210" s="61" t="s">
        <v>745</v>
      </c>
      <c r="C210" s="200" t="s">
        <v>7</v>
      </c>
      <c r="D210" s="381">
        <f>IFERROR(VLOOKUP($A210,Filtro!$A$5:$AY$315,2,FALSE),0)</f>
        <v>2</v>
      </c>
      <c r="E210" s="80">
        <f>IFERROR(VLOOKUP($A210,Filtro!$A$5:$AY$315,3,FALSE),0)</f>
        <v>0</v>
      </c>
      <c r="F210" s="183">
        <f>IFERROR(VLOOKUP($A210,Filtro!$A$5:$AY$315,4,FALSE),0)</f>
        <v>2</v>
      </c>
      <c r="G210" s="80">
        <f>IFERROR(VLOOKUP($A210,Filtro!$A$5:$AY$315,5,FALSE),0)</f>
        <v>448</v>
      </c>
      <c r="H210" s="204">
        <v>210</v>
      </c>
    </row>
    <row r="211" spans="1:8" ht="15" customHeight="1" x14ac:dyDescent="0.2">
      <c r="A211" s="415" t="s">
        <v>1725</v>
      </c>
      <c r="B211" s="61" t="s">
        <v>746</v>
      </c>
      <c r="C211" s="200" t="s">
        <v>8</v>
      </c>
      <c r="D211" s="381">
        <f>IFERROR(VLOOKUP($A211,Filtro!$A$5:$AY$315,2,FALSE),0)</f>
        <v>0</v>
      </c>
      <c r="E211" s="80">
        <f>IFERROR(VLOOKUP($A211,Filtro!$A$5:$AY$315,3,FALSE),0)</f>
        <v>0</v>
      </c>
      <c r="F211" s="183">
        <f>IFERROR(VLOOKUP($A211,Filtro!$A$5:$AY$315,4,FALSE),0)</f>
        <v>0</v>
      </c>
      <c r="G211" s="80">
        <f>IFERROR(VLOOKUP($A211,Filtro!$A$5:$AY$315,5,FALSE),0)</f>
        <v>0</v>
      </c>
      <c r="H211" s="204">
        <v>211</v>
      </c>
    </row>
    <row r="212" spans="1:8" ht="15" customHeight="1" x14ac:dyDescent="0.2">
      <c r="A212" s="415" t="s">
        <v>1726</v>
      </c>
      <c r="B212" s="61" t="s">
        <v>747</v>
      </c>
      <c r="C212" s="200" t="s">
        <v>9</v>
      </c>
      <c r="D212" s="381">
        <f>IFERROR(VLOOKUP($A212,Filtro!$A$5:$AY$315,2,FALSE),0)</f>
        <v>0</v>
      </c>
      <c r="E212" s="80">
        <f>IFERROR(VLOOKUP($A212,Filtro!$A$5:$AY$315,3,FALSE),0)</f>
        <v>0</v>
      </c>
      <c r="F212" s="183">
        <f>IFERROR(VLOOKUP($A212,Filtro!$A$5:$AY$315,4,FALSE),0)</f>
        <v>0</v>
      </c>
      <c r="G212" s="80">
        <f>IFERROR(VLOOKUP($A212,Filtro!$A$5:$AY$315,5,FALSE),0)</f>
        <v>0</v>
      </c>
      <c r="H212" s="204">
        <v>212</v>
      </c>
    </row>
    <row r="213" spans="1:8" ht="15" customHeight="1" x14ac:dyDescent="0.2">
      <c r="A213" s="415" t="s">
        <v>1727</v>
      </c>
      <c r="B213" s="61" t="s">
        <v>748</v>
      </c>
      <c r="C213" s="200" t="s">
        <v>10</v>
      </c>
      <c r="D213" s="381">
        <f>IFERROR(VLOOKUP($A213,Filtro!$A$5:$AY$315,2,FALSE),0)</f>
        <v>0</v>
      </c>
      <c r="E213" s="80">
        <f>IFERROR(VLOOKUP($A213,Filtro!$A$5:$AY$315,3,FALSE),0)</f>
        <v>0</v>
      </c>
      <c r="F213" s="183">
        <f>IFERROR(VLOOKUP($A213,Filtro!$A$5:$AY$315,4,FALSE),0)</f>
        <v>0</v>
      </c>
      <c r="G213" s="80">
        <f>IFERROR(VLOOKUP($A213,Filtro!$A$5:$AY$315,5,FALSE),0)</f>
        <v>0</v>
      </c>
      <c r="H213" s="204">
        <v>213</v>
      </c>
    </row>
    <row r="214" spans="1:8" ht="15" customHeight="1" x14ac:dyDescent="0.2">
      <c r="A214" s="415" t="s">
        <v>1728</v>
      </c>
      <c r="B214" s="61" t="s">
        <v>749</v>
      </c>
      <c r="C214" s="200" t="s">
        <v>11</v>
      </c>
      <c r="D214" s="381">
        <f>IFERROR(VLOOKUP($A214,Filtro!$A$5:$AY$315,2,FALSE),0)</f>
        <v>0</v>
      </c>
      <c r="E214" s="80">
        <f>IFERROR(VLOOKUP($A214,Filtro!$A$5:$AY$315,3,FALSE),0)</f>
        <v>0</v>
      </c>
      <c r="F214" s="183">
        <f>IFERROR(VLOOKUP($A214,Filtro!$A$5:$AY$315,4,FALSE),0)</f>
        <v>0</v>
      </c>
      <c r="G214" s="80">
        <f>IFERROR(VLOOKUP($A214,Filtro!$A$5:$AY$315,5,FALSE),0)</f>
        <v>0</v>
      </c>
      <c r="H214" s="204">
        <v>214</v>
      </c>
    </row>
    <row r="215" spans="1:8" ht="15" customHeight="1" x14ac:dyDescent="0.2">
      <c r="A215" s="415" t="s">
        <v>1729</v>
      </c>
      <c r="B215" s="61" t="s">
        <v>750</v>
      </c>
      <c r="C215" s="200" t="s">
        <v>12</v>
      </c>
      <c r="D215" s="381">
        <f>IFERROR(VLOOKUP($A215,Filtro!$A$5:$AY$315,2,FALSE),0)</f>
        <v>0</v>
      </c>
      <c r="E215" s="80">
        <f>IFERROR(VLOOKUP($A215,Filtro!$A$5:$AY$315,3,FALSE),0)</f>
        <v>0</v>
      </c>
      <c r="F215" s="183">
        <f>IFERROR(VLOOKUP($A215,Filtro!$A$5:$AY$315,4,FALSE),0)</f>
        <v>0</v>
      </c>
      <c r="G215" s="80">
        <f>IFERROR(VLOOKUP($A215,Filtro!$A$5:$AY$315,5,FALSE),0)</f>
        <v>0</v>
      </c>
      <c r="H215" s="204">
        <v>215</v>
      </c>
    </row>
    <row r="216" spans="1:8" ht="15" customHeight="1" x14ac:dyDescent="0.2">
      <c r="A216" s="415" t="s">
        <v>1730</v>
      </c>
      <c r="B216" s="61" t="s">
        <v>751</v>
      </c>
      <c r="C216" s="200" t="s">
        <v>391</v>
      </c>
      <c r="D216" s="381">
        <f>IFERROR(VLOOKUP($A216,Filtro!$A$5:$AY$315,2,FALSE),0)</f>
        <v>0</v>
      </c>
      <c r="E216" s="80">
        <f>IFERROR(VLOOKUP($A216,Filtro!$A$5:$AY$315,3,FALSE),0)</f>
        <v>0</v>
      </c>
      <c r="F216" s="183">
        <f>IFERROR(VLOOKUP($A216,Filtro!$A$5:$AY$315,4,FALSE),0)</f>
        <v>0</v>
      </c>
      <c r="G216" s="80">
        <f>IFERROR(VLOOKUP($A216,Filtro!$A$5:$AY$315,5,FALSE),0)</f>
        <v>0</v>
      </c>
      <c r="H216" s="204">
        <v>216</v>
      </c>
    </row>
    <row r="217" spans="1:8" ht="15" customHeight="1" x14ac:dyDescent="0.2">
      <c r="A217" s="415" t="s">
        <v>1731</v>
      </c>
      <c r="B217" s="61" t="s">
        <v>752</v>
      </c>
      <c r="C217" s="200" t="s">
        <v>392</v>
      </c>
      <c r="D217" s="381">
        <f>IFERROR(VLOOKUP($A217,Filtro!$A$5:$AY$315,2,FALSE),0)</f>
        <v>0</v>
      </c>
      <c r="E217" s="80">
        <f>IFERROR(VLOOKUP($A217,Filtro!$A$5:$AY$315,3,FALSE),0)</f>
        <v>0</v>
      </c>
      <c r="F217" s="183">
        <f>IFERROR(VLOOKUP($A217,Filtro!$A$5:$AY$315,4,FALSE),0)</f>
        <v>0</v>
      </c>
      <c r="G217" s="80">
        <f>IFERROR(VLOOKUP($A217,Filtro!$A$5:$AY$315,5,FALSE),0)</f>
        <v>0</v>
      </c>
      <c r="H217" s="204">
        <v>217</v>
      </c>
    </row>
    <row r="218" spans="1:8" ht="15" customHeight="1" x14ac:dyDescent="0.2">
      <c r="A218" s="415" t="s">
        <v>1732</v>
      </c>
      <c r="B218" s="61" t="s">
        <v>753</v>
      </c>
      <c r="C218" s="200" t="s">
        <v>410</v>
      </c>
      <c r="D218" s="381">
        <f>IFERROR(VLOOKUP($A218,Filtro!$A$5:$AY$315,2,FALSE),0)</f>
        <v>0</v>
      </c>
      <c r="E218" s="80">
        <f>IFERROR(VLOOKUP($A218,Filtro!$A$5:$AY$315,3,FALSE),0)</f>
        <v>0</v>
      </c>
      <c r="F218" s="183">
        <f>IFERROR(VLOOKUP($A218,Filtro!$A$5:$AY$315,4,FALSE),0)</f>
        <v>0</v>
      </c>
      <c r="G218" s="80">
        <f>IFERROR(VLOOKUP($A218,Filtro!$A$5:$AY$315,5,FALSE),0)</f>
        <v>0</v>
      </c>
      <c r="H218" s="204">
        <v>218</v>
      </c>
    </row>
    <row r="219" spans="1:8" ht="21" x14ac:dyDescent="0.2">
      <c r="A219" s="415" t="s">
        <v>1733</v>
      </c>
      <c r="B219" s="61" t="s">
        <v>754</v>
      </c>
      <c r="C219" s="200" t="s">
        <v>393</v>
      </c>
      <c r="D219" s="381">
        <f>IFERROR(VLOOKUP($A219,Filtro!$A$5:$AY$315,2,FALSE),0)</f>
        <v>0</v>
      </c>
      <c r="E219" s="80">
        <f>IFERROR(VLOOKUP($A219,Filtro!$A$5:$AY$315,3,FALSE),0)</f>
        <v>0</v>
      </c>
      <c r="F219" s="183">
        <f>IFERROR(VLOOKUP($A219,Filtro!$A$5:$AY$315,4,FALSE),0)</f>
        <v>0</v>
      </c>
      <c r="G219" s="80">
        <f>IFERROR(VLOOKUP($A219,Filtro!$A$5:$AY$315,5,FALSE),0)</f>
        <v>0</v>
      </c>
      <c r="H219" s="204">
        <v>219</v>
      </c>
    </row>
    <row r="220" spans="1:8" ht="15" customHeight="1" x14ac:dyDescent="0.2">
      <c r="A220" s="415" t="s">
        <v>1734</v>
      </c>
      <c r="B220" s="61" t="s">
        <v>755</v>
      </c>
      <c r="C220" s="200" t="s">
        <v>411</v>
      </c>
      <c r="D220" s="381">
        <f>IFERROR(VLOOKUP($A220,Filtro!$A$5:$AY$315,2,FALSE),0)</f>
        <v>0</v>
      </c>
      <c r="E220" s="80">
        <f>IFERROR(VLOOKUP($A220,Filtro!$A$5:$AY$315,3,FALSE),0)</f>
        <v>0</v>
      </c>
      <c r="F220" s="183">
        <f>IFERROR(VLOOKUP($A220,Filtro!$A$5:$AY$315,4,FALSE),0)</f>
        <v>0</v>
      </c>
      <c r="G220" s="80">
        <f>IFERROR(VLOOKUP($A220,Filtro!$A$5:$AY$315,5,FALSE),0)</f>
        <v>0</v>
      </c>
      <c r="H220" s="204">
        <v>220</v>
      </c>
    </row>
    <row r="221" spans="1:8" ht="15" customHeight="1" x14ac:dyDescent="0.2">
      <c r="A221" s="415" t="s">
        <v>1735</v>
      </c>
      <c r="B221" s="61" t="s">
        <v>756</v>
      </c>
      <c r="C221" s="200" t="s">
        <v>412</v>
      </c>
      <c r="D221" s="381">
        <f>IFERROR(VLOOKUP($A221,Filtro!$A$5:$AY$315,2,FALSE),0)</f>
        <v>0</v>
      </c>
      <c r="E221" s="80">
        <f>IFERROR(VLOOKUP($A221,Filtro!$A$5:$AY$315,3,FALSE),0)</f>
        <v>0</v>
      </c>
      <c r="F221" s="183">
        <f>IFERROR(VLOOKUP($A221,Filtro!$A$5:$AY$315,4,FALSE),0)</f>
        <v>0</v>
      </c>
      <c r="G221" s="80">
        <f>IFERROR(VLOOKUP($A221,Filtro!$A$5:$AY$315,5,FALSE),0)</f>
        <v>0</v>
      </c>
      <c r="H221" s="204">
        <v>221</v>
      </c>
    </row>
    <row r="222" spans="1:8" ht="15" customHeight="1" x14ac:dyDescent="0.2">
      <c r="A222" s="415" t="s">
        <v>1736</v>
      </c>
      <c r="B222" s="61" t="s">
        <v>757</v>
      </c>
      <c r="C222" s="200" t="s">
        <v>248</v>
      </c>
      <c r="D222" s="381">
        <f>IFERROR(VLOOKUP($A222,Filtro!$A$5:$AY$315,2,FALSE),0)</f>
        <v>0</v>
      </c>
      <c r="E222" s="80">
        <f>IFERROR(VLOOKUP($A222,Filtro!$A$5:$AY$315,3,FALSE),0)</f>
        <v>0</v>
      </c>
      <c r="F222" s="183">
        <f>IFERROR(VLOOKUP($A222,Filtro!$A$5:$AY$315,4,FALSE),0)</f>
        <v>0</v>
      </c>
      <c r="G222" s="80">
        <f>IFERROR(VLOOKUP($A222,Filtro!$A$5:$AY$315,5,FALSE),0)</f>
        <v>0</v>
      </c>
      <c r="H222" s="204">
        <v>222</v>
      </c>
    </row>
    <row r="223" spans="1:8" ht="15" customHeight="1" x14ac:dyDescent="0.2">
      <c r="A223" s="415" t="s">
        <v>1737</v>
      </c>
      <c r="B223" s="61" t="s">
        <v>758</v>
      </c>
      <c r="C223" s="200" t="s">
        <v>394</v>
      </c>
      <c r="D223" s="381">
        <f>IFERROR(VLOOKUP($A223,Filtro!$A$5:$AY$315,2,FALSE),0)</f>
        <v>0</v>
      </c>
      <c r="E223" s="80">
        <f>IFERROR(VLOOKUP($A223,Filtro!$A$5:$AY$315,3,FALSE),0)</f>
        <v>0</v>
      </c>
      <c r="F223" s="183">
        <f>IFERROR(VLOOKUP($A223,Filtro!$A$5:$AY$315,4,FALSE),0)</f>
        <v>0</v>
      </c>
      <c r="G223" s="80">
        <f>IFERROR(VLOOKUP($A223,Filtro!$A$5:$AY$315,5,FALSE),0)</f>
        <v>0</v>
      </c>
      <c r="H223" s="204">
        <v>223</v>
      </c>
    </row>
    <row r="224" spans="1:8" ht="15" customHeight="1" x14ac:dyDescent="0.2">
      <c r="A224" s="415" t="s">
        <v>1738</v>
      </c>
      <c r="B224" s="61" t="s">
        <v>759</v>
      </c>
      <c r="C224" s="200" t="s">
        <v>270</v>
      </c>
      <c r="D224" s="381">
        <f>IFERROR(VLOOKUP($A224,Filtro!$A$5:$AY$315,2,FALSE),0)</f>
        <v>0</v>
      </c>
      <c r="E224" s="80">
        <f>IFERROR(VLOOKUP($A224,Filtro!$A$5:$AY$315,3,FALSE),0)</f>
        <v>0</v>
      </c>
      <c r="F224" s="183">
        <f>IFERROR(VLOOKUP($A224,Filtro!$A$5:$AY$315,4,FALSE),0)</f>
        <v>0</v>
      </c>
      <c r="G224" s="80">
        <f>IFERROR(VLOOKUP($A224,Filtro!$A$5:$AY$315,5,FALSE),0)</f>
        <v>0</v>
      </c>
      <c r="H224" s="204">
        <v>224</v>
      </c>
    </row>
    <row r="225" spans="1:8" ht="15" customHeight="1" x14ac:dyDescent="0.2">
      <c r="A225" s="415" t="s">
        <v>1739</v>
      </c>
      <c r="B225" s="61" t="s">
        <v>760</v>
      </c>
      <c r="C225" s="200" t="s">
        <v>395</v>
      </c>
      <c r="D225" s="381">
        <f>IFERROR(VLOOKUP($A225,Filtro!$A$5:$AY$315,2,FALSE),0)</f>
        <v>0</v>
      </c>
      <c r="E225" s="80">
        <f>IFERROR(VLOOKUP($A225,Filtro!$A$5:$AY$315,3,FALSE),0)</f>
        <v>0</v>
      </c>
      <c r="F225" s="183">
        <f>IFERROR(VLOOKUP($A225,Filtro!$A$5:$AY$315,4,FALSE),0)</f>
        <v>0</v>
      </c>
      <c r="G225" s="80">
        <f>IFERROR(VLOOKUP($A225,Filtro!$A$5:$AY$315,5,FALSE),0)</f>
        <v>0</v>
      </c>
      <c r="H225" s="204">
        <v>225</v>
      </c>
    </row>
    <row r="226" spans="1:8" ht="21" x14ac:dyDescent="0.2">
      <c r="A226" s="415" t="s">
        <v>1740</v>
      </c>
      <c r="B226" s="61" t="s">
        <v>761</v>
      </c>
      <c r="C226" s="200" t="s">
        <v>396</v>
      </c>
      <c r="D226" s="381">
        <f>IFERROR(VLOOKUP($A226,Filtro!$A$5:$AY$315,2,FALSE),0)</f>
        <v>0</v>
      </c>
      <c r="E226" s="80">
        <f>IFERROR(VLOOKUP($A226,Filtro!$A$5:$AY$315,3,FALSE),0)</f>
        <v>0</v>
      </c>
      <c r="F226" s="183">
        <f>IFERROR(VLOOKUP($A226,Filtro!$A$5:$AY$315,4,FALSE),0)</f>
        <v>0</v>
      </c>
      <c r="G226" s="80">
        <f>IFERROR(VLOOKUP($A226,Filtro!$A$5:$AY$315,5,FALSE),0)</f>
        <v>0</v>
      </c>
      <c r="H226" s="204">
        <v>226</v>
      </c>
    </row>
    <row r="227" spans="1:8" ht="15" customHeight="1" x14ac:dyDescent="0.2">
      <c r="A227" s="415" t="s">
        <v>1741</v>
      </c>
      <c r="B227" s="61" t="s">
        <v>762</v>
      </c>
      <c r="C227" s="200" t="s">
        <v>373</v>
      </c>
      <c r="D227" s="381">
        <f>IFERROR(VLOOKUP($A227,Filtro!$A$5:$AY$315,2,FALSE),0)</f>
        <v>0</v>
      </c>
      <c r="E227" s="80">
        <f>IFERROR(VLOOKUP($A227,Filtro!$A$5:$AY$315,3,FALSE),0)</f>
        <v>0</v>
      </c>
      <c r="F227" s="183">
        <f>IFERROR(VLOOKUP($A227,Filtro!$A$5:$AY$315,4,FALSE),0)</f>
        <v>0</v>
      </c>
      <c r="G227" s="80">
        <f>IFERROR(VLOOKUP($A227,Filtro!$A$5:$AY$315,5,FALSE),0)</f>
        <v>0</v>
      </c>
      <c r="H227" s="204">
        <v>227</v>
      </c>
    </row>
    <row r="228" spans="1:8" ht="15" customHeight="1" x14ac:dyDescent="0.2">
      <c r="A228" s="415" t="s">
        <v>1742</v>
      </c>
      <c r="B228" s="61" t="s">
        <v>763</v>
      </c>
      <c r="C228" s="200" t="s">
        <v>250</v>
      </c>
      <c r="D228" s="381">
        <f>IFERROR(VLOOKUP($A228,Filtro!$A$5:$AY$315,2,FALSE),0)</f>
        <v>0</v>
      </c>
      <c r="E228" s="80">
        <f>IFERROR(VLOOKUP($A228,Filtro!$A$5:$AY$315,3,FALSE),0)</f>
        <v>0</v>
      </c>
      <c r="F228" s="183">
        <f>IFERROR(VLOOKUP($A228,Filtro!$A$5:$AY$315,4,FALSE),0)</f>
        <v>0</v>
      </c>
      <c r="G228" s="80">
        <f>IFERROR(VLOOKUP($A228,Filtro!$A$5:$AY$315,5,FALSE),0)</f>
        <v>0</v>
      </c>
      <c r="H228" s="204">
        <v>228</v>
      </c>
    </row>
    <row r="229" spans="1:8" ht="15" customHeight="1" x14ac:dyDescent="0.2">
      <c r="A229" s="415" t="s">
        <v>1743</v>
      </c>
      <c r="B229" s="61" t="s">
        <v>764</v>
      </c>
      <c r="C229" s="200" t="s">
        <v>251</v>
      </c>
      <c r="D229" s="381">
        <f>IFERROR(VLOOKUP($A229,Filtro!$A$5:$AY$315,2,FALSE),0)</f>
        <v>0</v>
      </c>
      <c r="E229" s="80">
        <f>IFERROR(VLOOKUP($A229,Filtro!$A$5:$AY$315,3,FALSE),0)</f>
        <v>0</v>
      </c>
      <c r="F229" s="183">
        <f>IFERROR(VLOOKUP($A229,Filtro!$A$5:$AY$315,4,FALSE),0)</f>
        <v>0</v>
      </c>
      <c r="G229" s="80">
        <f>IFERROR(VLOOKUP($A229,Filtro!$A$5:$AY$315,5,FALSE),0)</f>
        <v>0</v>
      </c>
      <c r="H229" s="204">
        <v>229</v>
      </c>
    </row>
    <row r="230" spans="1:8" ht="15" customHeight="1" x14ac:dyDescent="0.2">
      <c r="A230" s="415" t="s">
        <v>1744</v>
      </c>
      <c r="B230" s="61" t="s">
        <v>765</v>
      </c>
      <c r="C230" s="200" t="s">
        <v>252</v>
      </c>
      <c r="D230" s="381">
        <f>IFERROR(VLOOKUP($A230,Filtro!$A$5:$AY$315,2,FALSE),0)</f>
        <v>0</v>
      </c>
      <c r="E230" s="80">
        <f>IFERROR(VLOOKUP($A230,Filtro!$A$5:$AY$315,3,FALSE),0)</f>
        <v>0</v>
      </c>
      <c r="F230" s="183">
        <f>IFERROR(VLOOKUP($A230,Filtro!$A$5:$AY$315,4,FALSE),0)</f>
        <v>0</v>
      </c>
      <c r="G230" s="80">
        <f>IFERROR(VLOOKUP($A230,Filtro!$A$5:$AY$315,5,FALSE),0)</f>
        <v>0</v>
      </c>
      <c r="H230" s="204">
        <v>230</v>
      </c>
    </row>
    <row r="231" spans="1:8" ht="15" customHeight="1" x14ac:dyDescent="0.2">
      <c r="A231" s="415" t="s">
        <v>1745</v>
      </c>
      <c r="B231" s="61" t="s">
        <v>766</v>
      </c>
      <c r="C231" s="200" t="s">
        <v>253</v>
      </c>
      <c r="D231" s="381">
        <f>IFERROR(VLOOKUP($A231,Filtro!$A$5:$AY$315,2,FALSE),0)</f>
        <v>0</v>
      </c>
      <c r="E231" s="80">
        <f>IFERROR(VLOOKUP($A231,Filtro!$A$5:$AY$315,3,FALSE),0)</f>
        <v>0</v>
      </c>
      <c r="F231" s="183">
        <f>IFERROR(VLOOKUP($A231,Filtro!$A$5:$AY$315,4,FALSE),0)</f>
        <v>0</v>
      </c>
      <c r="G231" s="80">
        <f>IFERROR(VLOOKUP($A231,Filtro!$A$5:$AY$315,5,FALSE),0)</f>
        <v>0</v>
      </c>
      <c r="H231" s="204">
        <v>231</v>
      </c>
    </row>
    <row r="232" spans="1:8" ht="15" customHeight="1" x14ac:dyDescent="0.2">
      <c r="A232" s="415" t="s">
        <v>1746</v>
      </c>
      <c r="B232" s="61" t="s">
        <v>767</v>
      </c>
      <c r="C232" s="200" t="s">
        <v>254</v>
      </c>
      <c r="D232" s="381">
        <f>IFERROR(VLOOKUP($A232,Filtro!$A$5:$AY$315,2,FALSE),0)</f>
        <v>0</v>
      </c>
      <c r="E232" s="80">
        <f>IFERROR(VLOOKUP($A232,Filtro!$A$5:$AY$315,3,FALSE),0)</f>
        <v>0</v>
      </c>
      <c r="F232" s="183">
        <f>IFERROR(VLOOKUP($A232,Filtro!$A$5:$AY$315,4,FALSE),0)</f>
        <v>0</v>
      </c>
      <c r="G232" s="80">
        <f>IFERROR(VLOOKUP($A232,Filtro!$A$5:$AY$315,5,FALSE),0)</f>
        <v>0</v>
      </c>
      <c r="H232" s="204">
        <v>232</v>
      </c>
    </row>
    <row r="233" spans="1:8" ht="15" customHeight="1" x14ac:dyDescent="0.2">
      <c r="A233" s="415" t="s">
        <v>1747</v>
      </c>
      <c r="B233" s="61" t="s">
        <v>768</v>
      </c>
      <c r="C233" s="200" t="s">
        <v>255</v>
      </c>
      <c r="D233" s="381">
        <f>IFERROR(VLOOKUP($A233,Filtro!$A$5:$AY$315,2,FALSE),0)</f>
        <v>0</v>
      </c>
      <c r="E233" s="80">
        <f>IFERROR(VLOOKUP($A233,Filtro!$A$5:$AY$315,3,FALSE),0)</f>
        <v>0</v>
      </c>
      <c r="F233" s="183">
        <f>IFERROR(VLOOKUP($A233,Filtro!$A$5:$AY$315,4,FALSE),0)</f>
        <v>0</v>
      </c>
      <c r="G233" s="80">
        <f>IFERROR(VLOOKUP($A233,Filtro!$A$5:$AY$315,5,FALSE),0)</f>
        <v>0</v>
      </c>
      <c r="H233" s="204">
        <v>233</v>
      </c>
    </row>
    <row r="234" spans="1:8" ht="15" customHeight="1" x14ac:dyDescent="0.2">
      <c r="A234" s="415" t="s">
        <v>1748</v>
      </c>
      <c r="B234" s="61" t="s">
        <v>769</v>
      </c>
      <c r="C234" s="200" t="s">
        <v>397</v>
      </c>
      <c r="D234" s="381">
        <f>IFERROR(VLOOKUP($A234,Filtro!$A$5:$AY$315,2,FALSE),0)</f>
        <v>0</v>
      </c>
      <c r="E234" s="80">
        <f>IFERROR(VLOOKUP($A234,Filtro!$A$5:$AY$315,3,FALSE),0)</f>
        <v>0</v>
      </c>
      <c r="F234" s="183">
        <f>IFERROR(VLOOKUP($A234,Filtro!$A$5:$AY$315,4,FALSE),0)</f>
        <v>0</v>
      </c>
      <c r="G234" s="80">
        <f>IFERROR(VLOOKUP($A234,Filtro!$A$5:$AY$315,5,FALSE),0)</f>
        <v>0</v>
      </c>
      <c r="H234" s="204">
        <v>234</v>
      </c>
    </row>
    <row r="235" spans="1:8" ht="15" customHeight="1" x14ac:dyDescent="0.2">
      <c r="A235" s="415" t="s">
        <v>1749</v>
      </c>
      <c r="B235" s="61" t="s">
        <v>770</v>
      </c>
      <c r="C235" s="200" t="s">
        <v>174</v>
      </c>
      <c r="D235" s="381">
        <f>IFERROR(VLOOKUP($A235,Filtro!$A$5:$AY$315,2,FALSE),0)</f>
        <v>0</v>
      </c>
      <c r="E235" s="80">
        <f>IFERROR(VLOOKUP($A235,Filtro!$A$5:$AY$315,3,FALSE),0)</f>
        <v>0</v>
      </c>
      <c r="F235" s="183">
        <f>IFERROR(VLOOKUP($A235,Filtro!$A$5:$AY$315,4,FALSE),0)</f>
        <v>0</v>
      </c>
      <c r="G235" s="80">
        <f>IFERROR(VLOOKUP($A235,Filtro!$A$5:$AY$315,5,FALSE),0)</f>
        <v>0</v>
      </c>
      <c r="H235" s="204">
        <v>235</v>
      </c>
    </row>
    <row r="236" spans="1:8" ht="15" customHeight="1" x14ac:dyDescent="0.2">
      <c r="A236" s="415" t="s">
        <v>1750</v>
      </c>
      <c r="B236" s="61" t="s">
        <v>771</v>
      </c>
      <c r="C236" s="200" t="s">
        <v>175</v>
      </c>
      <c r="D236" s="381">
        <f>IFERROR(VLOOKUP($A236,Filtro!$A$5:$AY$315,2,FALSE),0)</f>
        <v>0</v>
      </c>
      <c r="E236" s="80">
        <f>IFERROR(VLOOKUP($A236,Filtro!$A$5:$AY$315,3,FALSE),0)</f>
        <v>0</v>
      </c>
      <c r="F236" s="183">
        <f>IFERROR(VLOOKUP($A236,Filtro!$A$5:$AY$315,4,FALSE),0)</f>
        <v>0</v>
      </c>
      <c r="G236" s="80">
        <f>IFERROR(VLOOKUP($A236,Filtro!$A$5:$AY$315,5,FALSE),0)</f>
        <v>0</v>
      </c>
      <c r="H236" s="204">
        <v>236</v>
      </c>
    </row>
    <row r="237" spans="1:8" ht="15" customHeight="1" x14ac:dyDescent="0.2">
      <c r="A237" s="415" t="s">
        <v>1751</v>
      </c>
      <c r="B237" s="61" t="s">
        <v>772</v>
      </c>
      <c r="C237" s="200" t="s">
        <v>176</v>
      </c>
      <c r="D237" s="381">
        <f>IFERROR(VLOOKUP($A237,Filtro!$A$5:$AY$315,2,FALSE),0)</f>
        <v>0</v>
      </c>
      <c r="E237" s="80">
        <f>IFERROR(VLOOKUP($A237,Filtro!$A$5:$AY$315,3,FALSE),0)</f>
        <v>0</v>
      </c>
      <c r="F237" s="183">
        <f>IFERROR(VLOOKUP($A237,Filtro!$A$5:$AY$315,4,FALSE),0)</f>
        <v>0</v>
      </c>
      <c r="G237" s="80">
        <f>IFERROR(VLOOKUP($A237,Filtro!$A$5:$AY$315,5,FALSE),0)</f>
        <v>0</v>
      </c>
      <c r="H237" s="204">
        <v>237</v>
      </c>
    </row>
    <row r="238" spans="1:8" ht="15" customHeight="1" thickBot="1" x14ac:dyDescent="0.25">
      <c r="A238" s="415" t="s">
        <v>1752</v>
      </c>
      <c r="B238" s="63" t="s">
        <v>773</v>
      </c>
      <c r="C238" s="227" t="s">
        <v>177</v>
      </c>
      <c r="D238" s="382">
        <f>IFERROR(VLOOKUP($A238,Filtro!$A$5:$AY$315,2,FALSE),0)</f>
        <v>0</v>
      </c>
      <c r="E238" s="89">
        <f>IFERROR(VLOOKUP($A238,Filtro!$A$5:$AY$315,3,FALSE),0)</f>
        <v>0</v>
      </c>
      <c r="F238" s="184">
        <f>IFERROR(VLOOKUP($A238,Filtro!$A$5:$AY$315,4,FALSE),0)</f>
        <v>0</v>
      </c>
      <c r="G238" s="89">
        <f>IFERROR(VLOOKUP($A238,Filtro!$A$5:$AY$315,5,FALSE),0)</f>
        <v>0</v>
      </c>
      <c r="H238" s="204">
        <v>238</v>
      </c>
    </row>
    <row r="239" spans="1:8" ht="15" customHeight="1" thickBot="1" x14ac:dyDescent="0.25">
      <c r="A239" s="374"/>
      <c r="B239" s="511" t="s">
        <v>121</v>
      </c>
      <c r="C239" s="512"/>
      <c r="D239" s="229">
        <f>SUM(D182:D238)</f>
        <v>1545</v>
      </c>
      <c r="E239" s="230">
        <f>SUM(E182:E238)</f>
        <v>0</v>
      </c>
      <c r="F239" s="231">
        <f>SUM(F182:F238)</f>
        <v>1545</v>
      </c>
      <c r="G239" s="233">
        <f>SUM(G182:G238)</f>
        <v>5199</v>
      </c>
      <c r="H239" s="204">
        <v>239</v>
      </c>
    </row>
    <row r="240" spans="1:8" ht="15" customHeight="1" x14ac:dyDescent="0.2">
      <c r="A240" s="347"/>
      <c r="B240" s="249"/>
      <c r="C240" s="249"/>
      <c r="D240" s="279"/>
      <c r="E240" s="279"/>
      <c r="F240" s="279"/>
      <c r="G240" s="279"/>
      <c r="H240" s="204">
        <v>240</v>
      </c>
    </row>
    <row r="241" spans="1:8" ht="15" customHeight="1" x14ac:dyDescent="0.2">
      <c r="A241" s="347"/>
      <c r="B241" s="513" t="s">
        <v>1042</v>
      </c>
      <c r="C241" s="514"/>
      <c r="D241" s="548"/>
      <c r="E241" s="546"/>
      <c r="F241" s="546"/>
      <c r="G241" s="547"/>
      <c r="H241" s="204">
        <v>241</v>
      </c>
    </row>
    <row r="242" spans="1:8" ht="15" customHeight="1" x14ac:dyDescent="0.2">
      <c r="A242" s="415" t="s">
        <v>1331</v>
      </c>
      <c r="B242" s="60" t="s">
        <v>774</v>
      </c>
      <c r="C242" s="200" t="s">
        <v>398</v>
      </c>
      <c r="D242" s="383">
        <f>IFERROR(VLOOKUP($A242,Filtro!$A$5:$AY$315,2,FALSE),0)</f>
        <v>13</v>
      </c>
      <c r="E242" s="76">
        <f>IFERROR(VLOOKUP($A242,Filtro!$A$5:$AY$315,3,FALSE),0)</f>
        <v>0</v>
      </c>
      <c r="F242" s="182">
        <f>IFERROR(VLOOKUP($A242,Filtro!$A$5:$AY$315,4,FALSE),0)</f>
        <v>13</v>
      </c>
      <c r="G242" s="76">
        <f>IFERROR(VLOOKUP($A242,Filtro!$A$5:$AY$315,5,FALSE),0)</f>
        <v>88</v>
      </c>
      <c r="H242" s="204">
        <v>242</v>
      </c>
    </row>
    <row r="243" spans="1:8" ht="15" customHeight="1" x14ac:dyDescent="0.2">
      <c r="A243" s="415" t="s">
        <v>1390</v>
      </c>
      <c r="B243" s="61" t="s">
        <v>775</v>
      </c>
      <c r="C243" s="200" t="s">
        <v>178</v>
      </c>
      <c r="D243" s="381">
        <f>IFERROR(VLOOKUP($A243,Filtro!$A$5:$AY$315,2,FALSE),0)</f>
        <v>5</v>
      </c>
      <c r="E243" s="80">
        <f>IFERROR(VLOOKUP($A243,Filtro!$A$5:$AY$315,3,FALSE),0)</f>
        <v>0</v>
      </c>
      <c r="F243" s="183">
        <f>IFERROR(VLOOKUP($A243,Filtro!$A$5:$AY$315,4,FALSE),0)</f>
        <v>5</v>
      </c>
      <c r="G243" s="80">
        <f>IFERROR(VLOOKUP($A243,Filtro!$A$5:$AY$315,5,FALSE),0)</f>
        <v>706</v>
      </c>
      <c r="H243" s="204">
        <v>243</v>
      </c>
    </row>
    <row r="244" spans="1:8" ht="15" customHeight="1" x14ac:dyDescent="0.2">
      <c r="A244" s="415" t="s">
        <v>1445</v>
      </c>
      <c r="B244" s="61" t="s">
        <v>776</v>
      </c>
      <c r="C244" s="200" t="s">
        <v>179</v>
      </c>
      <c r="D244" s="381">
        <f>IFERROR(VLOOKUP($A244,Filtro!$A$5:$AY$315,2,FALSE),0)</f>
        <v>6</v>
      </c>
      <c r="E244" s="80">
        <f>IFERROR(VLOOKUP($A244,Filtro!$A$5:$AY$315,3,FALSE),0)</f>
        <v>0</v>
      </c>
      <c r="F244" s="183">
        <f>IFERROR(VLOOKUP($A244,Filtro!$A$5:$AY$315,4,FALSE),0)</f>
        <v>6</v>
      </c>
      <c r="G244" s="80">
        <f>IFERROR(VLOOKUP($A244,Filtro!$A$5:$AY$315,5,FALSE),0)</f>
        <v>1</v>
      </c>
      <c r="H244" s="204">
        <v>244</v>
      </c>
    </row>
    <row r="245" spans="1:8" ht="15" customHeight="1" x14ac:dyDescent="0.2">
      <c r="A245" s="415" t="s">
        <v>1363</v>
      </c>
      <c r="B245" s="61" t="s">
        <v>777</v>
      </c>
      <c r="C245" s="200" t="s">
        <v>180</v>
      </c>
      <c r="D245" s="381">
        <f>IFERROR(VLOOKUP($A245,Filtro!$A$5:$AY$315,2,FALSE),0)</f>
        <v>190</v>
      </c>
      <c r="E245" s="80">
        <f>IFERROR(VLOOKUP($A245,Filtro!$A$5:$AY$315,3,FALSE),0)</f>
        <v>0</v>
      </c>
      <c r="F245" s="183">
        <f>IFERROR(VLOOKUP($A245,Filtro!$A$5:$AY$315,4,FALSE),0)</f>
        <v>190</v>
      </c>
      <c r="G245" s="80">
        <f>IFERROR(VLOOKUP($A245,Filtro!$A$5:$AY$315,5,FALSE),0)</f>
        <v>6</v>
      </c>
      <c r="H245" s="204">
        <v>245</v>
      </c>
    </row>
    <row r="246" spans="1:8" ht="15" customHeight="1" x14ac:dyDescent="0.2">
      <c r="A246" s="415" t="s">
        <v>1753</v>
      </c>
      <c r="B246" s="61" t="s">
        <v>778</v>
      </c>
      <c r="C246" s="200" t="s">
        <v>181</v>
      </c>
      <c r="D246" s="381">
        <f>IFERROR(VLOOKUP($A246,Filtro!$A$5:$AY$315,2,FALSE),0)</f>
        <v>0</v>
      </c>
      <c r="E246" s="80">
        <f>IFERROR(VLOOKUP($A246,Filtro!$A$5:$AY$315,3,FALSE),0)</f>
        <v>0</v>
      </c>
      <c r="F246" s="183">
        <f>IFERROR(VLOOKUP($A246,Filtro!$A$5:$AY$315,4,FALSE),0)</f>
        <v>0</v>
      </c>
      <c r="G246" s="80">
        <f>IFERROR(VLOOKUP($A246,Filtro!$A$5:$AY$315,5,FALSE),0)</f>
        <v>0</v>
      </c>
      <c r="H246" s="204">
        <v>246</v>
      </c>
    </row>
    <row r="247" spans="1:8" ht="15" customHeight="1" x14ac:dyDescent="0.2">
      <c r="A247" s="415" t="s">
        <v>1332</v>
      </c>
      <c r="B247" s="61" t="s">
        <v>779</v>
      </c>
      <c r="C247" s="200" t="s">
        <v>182</v>
      </c>
      <c r="D247" s="381">
        <f>IFERROR(VLOOKUP($A247,Filtro!$A$5:$AY$315,2,FALSE),0)</f>
        <v>150</v>
      </c>
      <c r="E247" s="80">
        <f>IFERROR(VLOOKUP($A247,Filtro!$A$5:$AY$315,3,FALSE),0)</f>
        <v>0</v>
      </c>
      <c r="F247" s="183">
        <f>IFERROR(VLOOKUP($A247,Filtro!$A$5:$AY$315,4,FALSE),0)</f>
        <v>150</v>
      </c>
      <c r="G247" s="80">
        <f>IFERROR(VLOOKUP($A247,Filtro!$A$5:$AY$315,5,FALSE),0)</f>
        <v>129</v>
      </c>
      <c r="H247" s="204">
        <v>247</v>
      </c>
    </row>
    <row r="248" spans="1:8" ht="15" customHeight="1" x14ac:dyDescent="0.2">
      <c r="A248" s="415" t="s">
        <v>1333</v>
      </c>
      <c r="B248" s="61" t="s">
        <v>780</v>
      </c>
      <c r="C248" s="200" t="s">
        <v>183</v>
      </c>
      <c r="D248" s="381">
        <f>IFERROR(VLOOKUP($A248,Filtro!$A$5:$AY$315,2,FALSE),0)</f>
        <v>150</v>
      </c>
      <c r="E248" s="80">
        <f>IFERROR(VLOOKUP($A248,Filtro!$A$5:$AY$315,3,FALSE),0)</f>
        <v>0</v>
      </c>
      <c r="F248" s="183">
        <f>IFERROR(VLOOKUP($A248,Filtro!$A$5:$AY$315,4,FALSE),0)</f>
        <v>150</v>
      </c>
      <c r="G248" s="80">
        <f>IFERROR(VLOOKUP($A248,Filtro!$A$5:$AY$315,5,FALSE),0)</f>
        <v>135</v>
      </c>
      <c r="H248" s="204">
        <v>248</v>
      </c>
    </row>
    <row r="249" spans="1:8" ht="15" customHeight="1" x14ac:dyDescent="0.2">
      <c r="A249" s="415" t="s">
        <v>1754</v>
      </c>
      <c r="B249" s="61" t="s">
        <v>781</v>
      </c>
      <c r="C249" s="200" t="s">
        <v>184</v>
      </c>
      <c r="D249" s="381">
        <f>IFERROR(VLOOKUP($A249,Filtro!$A$5:$AY$315,2,FALSE),0)</f>
        <v>0</v>
      </c>
      <c r="E249" s="80">
        <f>IFERROR(VLOOKUP($A249,Filtro!$A$5:$AY$315,3,FALSE),0)</f>
        <v>0</v>
      </c>
      <c r="F249" s="183">
        <f>IFERROR(VLOOKUP($A249,Filtro!$A$5:$AY$315,4,FALSE),0)</f>
        <v>0</v>
      </c>
      <c r="G249" s="80">
        <f>IFERROR(VLOOKUP($A249,Filtro!$A$5:$AY$315,5,FALSE),0)</f>
        <v>0</v>
      </c>
      <c r="H249" s="204">
        <v>249</v>
      </c>
    </row>
    <row r="250" spans="1:8" ht="15" customHeight="1" x14ac:dyDescent="0.2">
      <c r="A250" s="415" t="s">
        <v>1755</v>
      </c>
      <c r="B250" s="61" t="s">
        <v>782</v>
      </c>
      <c r="C250" s="200" t="s">
        <v>185</v>
      </c>
      <c r="D250" s="381">
        <f>IFERROR(VLOOKUP($A250,Filtro!$A$5:$AY$315,2,FALSE),0)</f>
        <v>0</v>
      </c>
      <c r="E250" s="80">
        <f>IFERROR(VLOOKUP($A250,Filtro!$A$5:$AY$315,3,FALSE),0)</f>
        <v>0</v>
      </c>
      <c r="F250" s="183">
        <f>IFERROR(VLOOKUP($A250,Filtro!$A$5:$AY$315,4,FALSE),0)</f>
        <v>0</v>
      </c>
      <c r="G250" s="80">
        <f>IFERROR(VLOOKUP($A250,Filtro!$A$5:$AY$315,5,FALSE),0)</f>
        <v>0</v>
      </c>
      <c r="H250" s="204">
        <v>250</v>
      </c>
    </row>
    <row r="251" spans="1:8" ht="21" x14ac:dyDescent="0.2">
      <c r="A251" s="415" t="s">
        <v>1364</v>
      </c>
      <c r="B251" s="61" t="s">
        <v>783</v>
      </c>
      <c r="C251" s="200" t="s">
        <v>399</v>
      </c>
      <c r="D251" s="381">
        <f>IFERROR(VLOOKUP($A251,Filtro!$A$5:$AY$315,2,FALSE),0)</f>
        <v>5268</v>
      </c>
      <c r="E251" s="80">
        <f>IFERROR(VLOOKUP($A251,Filtro!$A$5:$AY$315,3,FALSE),0)</f>
        <v>0</v>
      </c>
      <c r="F251" s="183">
        <f>IFERROR(VLOOKUP($A251,Filtro!$A$5:$AY$315,4,FALSE),0)</f>
        <v>5268</v>
      </c>
      <c r="G251" s="80">
        <f>IFERROR(VLOOKUP($A251,Filtro!$A$5:$AY$315,5,FALSE),0)</f>
        <v>8863</v>
      </c>
      <c r="H251" s="204">
        <v>251</v>
      </c>
    </row>
    <row r="252" spans="1:8" ht="15" customHeight="1" x14ac:dyDescent="0.2">
      <c r="A252" s="415" t="s">
        <v>1540</v>
      </c>
      <c r="B252" s="61" t="s">
        <v>784</v>
      </c>
      <c r="C252" s="200" t="s">
        <v>368</v>
      </c>
      <c r="D252" s="381">
        <f>IFERROR(VLOOKUP($A252,Filtro!$A$5:$AY$315,2,FALSE),0)</f>
        <v>0</v>
      </c>
      <c r="E252" s="80">
        <f>IFERROR(VLOOKUP($A252,Filtro!$A$5:$AY$315,3,FALSE),0)</f>
        <v>0</v>
      </c>
      <c r="F252" s="183">
        <f>IFERROR(VLOOKUP($A252,Filtro!$A$5:$AY$315,4,FALSE),0)</f>
        <v>0</v>
      </c>
      <c r="G252" s="80">
        <f>IFERROR(VLOOKUP($A252,Filtro!$A$5:$AY$315,5,FALSE),0)</f>
        <v>1</v>
      </c>
      <c r="H252" s="204">
        <v>252</v>
      </c>
    </row>
    <row r="253" spans="1:8" ht="15" customHeight="1" x14ac:dyDescent="0.2">
      <c r="A253" s="415" t="s">
        <v>1756</v>
      </c>
      <c r="B253" s="61" t="s">
        <v>785</v>
      </c>
      <c r="C253" s="200" t="s">
        <v>205</v>
      </c>
      <c r="D253" s="381">
        <f>IFERROR(VLOOKUP($A253,Filtro!$A$5:$AY$315,2,FALSE),0)</f>
        <v>0</v>
      </c>
      <c r="E253" s="80">
        <f>IFERROR(VLOOKUP($A253,Filtro!$A$5:$AY$315,3,FALSE),0)</f>
        <v>0</v>
      </c>
      <c r="F253" s="183">
        <f>IFERROR(VLOOKUP($A253,Filtro!$A$5:$AY$315,4,FALSE),0)</f>
        <v>0</v>
      </c>
      <c r="G253" s="80">
        <f>IFERROR(VLOOKUP($A253,Filtro!$A$5:$AY$315,5,FALSE),0)</f>
        <v>0</v>
      </c>
      <c r="H253" s="204">
        <v>253</v>
      </c>
    </row>
    <row r="254" spans="1:8" ht="15" customHeight="1" x14ac:dyDescent="0.2">
      <c r="A254" s="415" t="s">
        <v>1757</v>
      </c>
      <c r="B254" s="61" t="s">
        <v>786</v>
      </c>
      <c r="C254" s="200" t="s">
        <v>1131</v>
      </c>
      <c r="D254" s="381">
        <f>IFERROR(VLOOKUP($A254,Filtro!$A$5:$AY$315,2,FALSE),0)</f>
        <v>0</v>
      </c>
      <c r="E254" s="80">
        <f>IFERROR(VLOOKUP($A254,Filtro!$A$5:$AY$315,3,FALSE),0)</f>
        <v>0</v>
      </c>
      <c r="F254" s="183">
        <f>IFERROR(VLOOKUP($A254,Filtro!$A$5:$AY$315,4,FALSE),0)</f>
        <v>0</v>
      </c>
      <c r="G254" s="80">
        <f>IFERROR(VLOOKUP($A254,Filtro!$A$5:$AY$315,5,FALSE),0)</f>
        <v>0</v>
      </c>
      <c r="H254" s="204">
        <v>254</v>
      </c>
    </row>
    <row r="255" spans="1:8" ht="15" customHeight="1" x14ac:dyDescent="0.2">
      <c r="A255" s="415" t="s">
        <v>1758</v>
      </c>
      <c r="B255" s="61" t="s">
        <v>787</v>
      </c>
      <c r="C255" s="200" t="s">
        <v>206</v>
      </c>
      <c r="D255" s="381">
        <f>IFERROR(VLOOKUP($A255,Filtro!$A$5:$AY$315,2,FALSE),0)</f>
        <v>0</v>
      </c>
      <c r="E255" s="80">
        <f>IFERROR(VLOOKUP($A255,Filtro!$A$5:$AY$315,3,FALSE),0)</f>
        <v>0</v>
      </c>
      <c r="F255" s="183">
        <f>IFERROR(VLOOKUP($A255,Filtro!$A$5:$AY$315,4,FALSE),0)</f>
        <v>0</v>
      </c>
      <c r="G255" s="80">
        <f>IFERROR(VLOOKUP($A255,Filtro!$A$5:$AY$315,5,FALSE),0)</f>
        <v>0</v>
      </c>
      <c r="H255" s="204">
        <v>255</v>
      </c>
    </row>
    <row r="256" spans="1:8" ht="15" customHeight="1" x14ac:dyDescent="0.2">
      <c r="A256" s="415" t="s">
        <v>1759</v>
      </c>
      <c r="B256" s="61" t="s">
        <v>788</v>
      </c>
      <c r="C256" s="200" t="s">
        <v>207</v>
      </c>
      <c r="D256" s="381">
        <f>IFERROR(VLOOKUP($A256,Filtro!$A$5:$AY$315,2,FALSE),0)</f>
        <v>0</v>
      </c>
      <c r="E256" s="80">
        <f>IFERROR(VLOOKUP($A256,Filtro!$A$5:$AY$315,3,FALSE),0)</f>
        <v>0</v>
      </c>
      <c r="F256" s="183">
        <f>IFERROR(VLOOKUP($A256,Filtro!$A$5:$AY$315,4,FALSE),0)</f>
        <v>0</v>
      </c>
      <c r="G256" s="80">
        <f>IFERROR(VLOOKUP($A256,Filtro!$A$5:$AY$315,5,FALSE),0)</f>
        <v>0</v>
      </c>
      <c r="H256" s="204">
        <v>256</v>
      </c>
    </row>
    <row r="257" spans="1:8" ht="15" customHeight="1" x14ac:dyDescent="0.2">
      <c r="A257" s="415" t="s">
        <v>1760</v>
      </c>
      <c r="B257" s="61" t="s">
        <v>789</v>
      </c>
      <c r="C257" s="200" t="s">
        <v>1132</v>
      </c>
      <c r="D257" s="381">
        <f>IFERROR(VLOOKUP($A257,Filtro!$A$5:$AY$315,2,FALSE),0)</f>
        <v>0</v>
      </c>
      <c r="E257" s="80">
        <f>IFERROR(VLOOKUP($A257,Filtro!$A$5:$AY$315,3,FALSE),0)</f>
        <v>0</v>
      </c>
      <c r="F257" s="183">
        <f>IFERROR(VLOOKUP($A257,Filtro!$A$5:$AY$315,4,FALSE),0)</f>
        <v>0</v>
      </c>
      <c r="G257" s="80">
        <f>IFERROR(VLOOKUP($A257,Filtro!$A$5:$AY$315,5,FALSE),0)</f>
        <v>0</v>
      </c>
      <c r="H257" s="204">
        <v>257</v>
      </c>
    </row>
    <row r="258" spans="1:8" ht="15" customHeight="1" x14ac:dyDescent="0.2">
      <c r="A258" s="415" t="s">
        <v>1446</v>
      </c>
      <c r="B258" s="61" t="s">
        <v>790</v>
      </c>
      <c r="C258" s="200" t="s">
        <v>400</v>
      </c>
      <c r="D258" s="381">
        <f>IFERROR(VLOOKUP($A258,Filtro!$A$5:$AY$315,2,FALSE),0)</f>
        <v>6</v>
      </c>
      <c r="E258" s="80">
        <f>IFERROR(VLOOKUP($A258,Filtro!$A$5:$AY$315,3,FALSE),0)</f>
        <v>0</v>
      </c>
      <c r="F258" s="183">
        <f>IFERROR(VLOOKUP($A258,Filtro!$A$5:$AY$315,4,FALSE),0)</f>
        <v>6</v>
      </c>
      <c r="G258" s="80">
        <f>IFERROR(VLOOKUP($A258,Filtro!$A$5:$AY$315,5,FALSE),0)</f>
        <v>0</v>
      </c>
      <c r="H258" s="204">
        <v>258</v>
      </c>
    </row>
    <row r="259" spans="1:8" ht="15" customHeight="1" x14ac:dyDescent="0.2">
      <c r="A259" s="415" t="s">
        <v>1394</v>
      </c>
      <c r="B259" s="61" t="s">
        <v>791</v>
      </c>
      <c r="C259" s="200" t="s">
        <v>208</v>
      </c>
      <c r="D259" s="381">
        <f>IFERROR(VLOOKUP($A259,Filtro!$A$5:$AY$315,2,FALSE),0)</f>
        <v>0</v>
      </c>
      <c r="E259" s="80">
        <f>IFERROR(VLOOKUP($A259,Filtro!$A$5:$AY$315,3,FALSE),0)</f>
        <v>0</v>
      </c>
      <c r="F259" s="183">
        <f>IFERROR(VLOOKUP($A259,Filtro!$A$5:$AY$315,4,FALSE),0)</f>
        <v>0</v>
      </c>
      <c r="G259" s="80">
        <f>IFERROR(VLOOKUP($A259,Filtro!$A$5:$AY$315,5,FALSE),0)</f>
        <v>117</v>
      </c>
      <c r="H259" s="204">
        <v>259</v>
      </c>
    </row>
    <row r="260" spans="1:8" ht="15" customHeight="1" x14ac:dyDescent="0.2">
      <c r="A260" s="415" t="s">
        <v>1761</v>
      </c>
      <c r="B260" s="61" t="s">
        <v>792</v>
      </c>
      <c r="C260" s="200" t="s">
        <v>1133</v>
      </c>
      <c r="D260" s="381">
        <f>IFERROR(VLOOKUP($A260,Filtro!$A$5:$AY$315,2,FALSE),0)</f>
        <v>0</v>
      </c>
      <c r="E260" s="80">
        <f>IFERROR(VLOOKUP($A260,Filtro!$A$5:$AY$315,3,FALSE),0)</f>
        <v>0</v>
      </c>
      <c r="F260" s="183">
        <f>IFERROR(VLOOKUP($A260,Filtro!$A$5:$AY$315,4,FALSE),0)</f>
        <v>0</v>
      </c>
      <c r="G260" s="80">
        <f>IFERROR(VLOOKUP($A260,Filtro!$A$5:$AY$315,5,FALSE),0)</f>
        <v>0</v>
      </c>
      <c r="H260" s="204">
        <v>260</v>
      </c>
    </row>
    <row r="261" spans="1:8" ht="15" customHeight="1" x14ac:dyDescent="0.2">
      <c r="A261" s="415" t="s">
        <v>1762</v>
      </c>
      <c r="B261" s="61" t="s">
        <v>793</v>
      </c>
      <c r="C261" s="200" t="s">
        <v>209</v>
      </c>
      <c r="D261" s="381">
        <f>IFERROR(VLOOKUP($A261,Filtro!$A$5:$AY$315,2,FALSE),0)</f>
        <v>0</v>
      </c>
      <c r="E261" s="80">
        <f>IFERROR(VLOOKUP($A261,Filtro!$A$5:$AY$315,3,FALSE),0)</f>
        <v>0</v>
      </c>
      <c r="F261" s="183">
        <f>IFERROR(VLOOKUP($A261,Filtro!$A$5:$AY$315,4,FALSE),0)</f>
        <v>0</v>
      </c>
      <c r="G261" s="80">
        <f>IFERROR(VLOOKUP($A261,Filtro!$A$5:$AY$315,5,FALSE),0)</f>
        <v>0</v>
      </c>
      <c r="H261" s="204">
        <v>261</v>
      </c>
    </row>
    <row r="262" spans="1:8" ht="15" customHeight="1" x14ac:dyDescent="0.2">
      <c r="A262" s="415" t="s">
        <v>1763</v>
      </c>
      <c r="B262" s="61" t="s">
        <v>794</v>
      </c>
      <c r="C262" s="200" t="s">
        <v>210</v>
      </c>
      <c r="D262" s="381">
        <f>IFERROR(VLOOKUP($A262,Filtro!$A$5:$AY$315,2,FALSE),0)</f>
        <v>0</v>
      </c>
      <c r="E262" s="80">
        <f>IFERROR(VLOOKUP($A262,Filtro!$A$5:$AY$315,3,FALSE),0)</f>
        <v>0</v>
      </c>
      <c r="F262" s="183">
        <f>IFERROR(VLOOKUP($A262,Filtro!$A$5:$AY$315,4,FALSE),0)</f>
        <v>0</v>
      </c>
      <c r="G262" s="80">
        <f>IFERROR(VLOOKUP($A262,Filtro!$A$5:$AY$315,5,FALSE),0)</f>
        <v>0</v>
      </c>
      <c r="H262" s="204">
        <v>262</v>
      </c>
    </row>
    <row r="263" spans="1:8" ht="15" customHeight="1" x14ac:dyDescent="0.2">
      <c r="A263" s="415" t="s">
        <v>1764</v>
      </c>
      <c r="B263" s="61" t="s">
        <v>795</v>
      </c>
      <c r="C263" s="200" t="s">
        <v>211</v>
      </c>
      <c r="D263" s="381">
        <f>IFERROR(VLOOKUP($A263,Filtro!$A$5:$AY$315,2,FALSE),0)</f>
        <v>0</v>
      </c>
      <c r="E263" s="80">
        <f>IFERROR(VLOOKUP($A263,Filtro!$A$5:$AY$315,3,FALSE),0)</f>
        <v>0</v>
      </c>
      <c r="F263" s="183">
        <f>IFERROR(VLOOKUP($A263,Filtro!$A$5:$AY$315,4,FALSE),0)</f>
        <v>0</v>
      </c>
      <c r="G263" s="80">
        <f>IFERROR(VLOOKUP($A263,Filtro!$A$5:$AY$315,5,FALSE),0)</f>
        <v>0</v>
      </c>
      <c r="H263" s="204">
        <v>263</v>
      </c>
    </row>
    <row r="264" spans="1:8" ht="15" customHeight="1" x14ac:dyDescent="0.2">
      <c r="A264" s="415" t="s">
        <v>1515</v>
      </c>
      <c r="B264" s="61" t="s">
        <v>796</v>
      </c>
      <c r="C264" s="200" t="s">
        <v>212</v>
      </c>
      <c r="D264" s="381">
        <f>IFERROR(VLOOKUP($A264,Filtro!$A$5:$AY$315,2,FALSE),0)</f>
        <v>0</v>
      </c>
      <c r="E264" s="80">
        <f>IFERROR(VLOOKUP($A264,Filtro!$A$5:$AY$315,3,FALSE),0)</f>
        <v>0</v>
      </c>
      <c r="F264" s="183">
        <f>IFERROR(VLOOKUP($A264,Filtro!$A$5:$AY$315,4,FALSE),0)</f>
        <v>0</v>
      </c>
      <c r="G264" s="80">
        <f>IFERROR(VLOOKUP($A264,Filtro!$A$5:$AY$315,5,FALSE),0)</f>
        <v>1</v>
      </c>
      <c r="H264" s="204">
        <v>264</v>
      </c>
    </row>
    <row r="265" spans="1:8" ht="15" customHeight="1" x14ac:dyDescent="0.2">
      <c r="A265" s="415" t="s">
        <v>1765</v>
      </c>
      <c r="B265" s="61" t="s">
        <v>797</v>
      </c>
      <c r="C265" s="200" t="s">
        <v>213</v>
      </c>
      <c r="D265" s="381">
        <f>IFERROR(VLOOKUP($A265,Filtro!$A$5:$AY$315,2,FALSE),0)</f>
        <v>0</v>
      </c>
      <c r="E265" s="80">
        <f>IFERROR(VLOOKUP($A265,Filtro!$A$5:$AY$315,3,FALSE),0)</f>
        <v>0</v>
      </c>
      <c r="F265" s="183">
        <f>IFERROR(VLOOKUP($A265,Filtro!$A$5:$AY$315,4,FALSE),0)</f>
        <v>0</v>
      </c>
      <c r="G265" s="80">
        <f>IFERROR(VLOOKUP($A265,Filtro!$A$5:$AY$315,5,FALSE),0)</f>
        <v>0</v>
      </c>
      <c r="H265" s="204">
        <v>265</v>
      </c>
    </row>
    <row r="266" spans="1:8" ht="15" customHeight="1" x14ac:dyDescent="0.2">
      <c r="A266" s="415" t="s">
        <v>1766</v>
      </c>
      <c r="B266" s="61" t="s">
        <v>798</v>
      </c>
      <c r="C266" s="200" t="s">
        <v>214</v>
      </c>
      <c r="D266" s="381">
        <f>IFERROR(VLOOKUP($A266,Filtro!$A$5:$AY$315,2,FALSE),0)</f>
        <v>0</v>
      </c>
      <c r="E266" s="80">
        <f>IFERROR(VLOOKUP($A266,Filtro!$A$5:$AY$315,3,FALSE),0)</f>
        <v>0</v>
      </c>
      <c r="F266" s="183">
        <f>IFERROR(VLOOKUP($A266,Filtro!$A$5:$AY$315,4,FALSE),0)</f>
        <v>0</v>
      </c>
      <c r="G266" s="80">
        <f>IFERROR(VLOOKUP($A266,Filtro!$A$5:$AY$315,5,FALSE),0)</f>
        <v>0</v>
      </c>
      <c r="H266" s="204">
        <v>266</v>
      </c>
    </row>
    <row r="267" spans="1:8" ht="21" x14ac:dyDescent="0.2">
      <c r="A267" s="415" t="s">
        <v>1447</v>
      </c>
      <c r="B267" s="61" t="s">
        <v>799</v>
      </c>
      <c r="C267" s="200" t="s">
        <v>401</v>
      </c>
      <c r="D267" s="381">
        <f>IFERROR(VLOOKUP($A267,Filtro!$A$5:$AY$315,2,FALSE),0)</f>
        <v>898</v>
      </c>
      <c r="E267" s="80">
        <f>IFERROR(VLOOKUP($A267,Filtro!$A$5:$AY$315,3,FALSE),0)</f>
        <v>0</v>
      </c>
      <c r="F267" s="183">
        <f>IFERROR(VLOOKUP($A267,Filtro!$A$5:$AY$315,4,FALSE),0)</f>
        <v>898</v>
      </c>
      <c r="G267" s="80">
        <f>IFERROR(VLOOKUP($A267,Filtro!$A$5:$AY$315,5,FALSE),0)</f>
        <v>3</v>
      </c>
      <c r="H267" s="204">
        <v>267</v>
      </c>
    </row>
    <row r="268" spans="1:8" ht="21" x14ac:dyDescent="0.2">
      <c r="A268" s="415" t="s">
        <v>1767</v>
      </c>
      <c r="B268" s="61" t="s">
        <v>800</v>
      </c>
      <c r="C268" s="200" t="s">
        <v>402</v>
      </c>
      <c r="D268" s="381">
        <f>IFERROR(VLOOKUP($A268,Filtro!$A$5:$AY$315,2,FALSE),0)</f>
        <v>0</v>
      </c>
      <c r="E268" s="80">
        <f>IFERROR(VLOOKUP($A268,Filtro!$A$5:$AY$315,3,FALSE),0)</f>
        <v>0</v>
      </c>
      <c r="F268" s="183">
        <f>IFERROR(VLOOKUP($A268,Filtro!$A$5:$AY$315,4,FALSE),0)</f>
        <v>0</v>
      </c>
      <c r="G268" s="80">
        <f>IFERROR(VLOOKUP($A268,Filtro!$A$5:$AY$315,5,FALSE),0)</f>
        <v>0</v>
      </c>
      <c r="H268" s="204">
        <v>268</v>
      </c>
    </row>
    <row r="269" spans="1:8" ht="15" customHeight="1" x14ac:dyDescent="0.2">
      <c r="A269" s="415" t="s">
        <v>1768</v>
      </c>
      <c r="B269" s="61" t="s">
        <v>801</v>
      </c>
      <c r="C269" s="200" t="s">
        <v>263</v>
      </c>
      <c r="D269" s="381">
        <f>IFERROR(VLOOKUP($A269,Filtro!$A$5:$AY$315,2,FALSE),0)</f>
        <v>0</v>
      </c>
      <c r="E269" s="80">
        <f>IFERROR(VLOOKUP($A269,Filtro!$A$5:$AY$315,3,FALSE),0)</f>
        <v>0</v>
      </c>
      <c r="F269" s="183">
        <f>IFERROR(VLOOKUP($A269,Filtro!$A$5:$AY$315,4,FALSE),0)</f>
        <v>0</v>
      </c>
      <c r="G269" s="80">
        <f>IFERROR(VLOOKUP($A269,Filtro!$A$5:$AY$315,5,FALSE),0)</f>
        <v>0</v>
      </c>
      <c r="H269" s="204">
        <v>269</v>
      </c>
    </row>
    <row r="270" spans="1:8" ht="15" customHeight="1" x14ac:dyDescent="0.2">
      <c r="A270" s="415" t="s">
        <v>1769</v>
      </c>
      <c r="B270" s="61" t="s">
        <v>802</v>
      </c>
      <c r="C270" s="200" t="s">
        <v>264</v>
      </c>
      <c r="D270" s="381">
        <f>IFERROR(VLOOKUP($A270,Filtro!$A$5:$AY$315,2,FALSE),0)</f>
        <v>0</v>
      </c>
      <c r="E270" s="80">
        <f>IFERROR(VLOOKUP($A270,Filtro!$A$5:$AY$315,3,FALSE),0)</f>
        <v>0</v>
      </c>
      <c r="F270" s="183">
        <f>IFERROR(VLOOKUP($A270,Filtro!$A$5:$AY$315,4,FALSE),0)</f>
        <v>0</v>
      </c>
      <c r="G270" s="80">
        <f>IFERROR(VLOOKUP($A270,Filtro!$A$5:$AY$315,5,FALSE),0)</f>
        <v>0</v>
      </c>
      <c r="H270" s="204">
        <v>270</v>
      </c>
    </row>
    <row r="271" spans="1:8" ht="15" customHeight="1" x14ac:dyDescent="0.2">
      <c r="A271" s="415" t="s">
        <v>1770</v>
      </c>
      <c r="B271" s="61" t="s">
        <v>803</v>
      </c>
      <c r="C271" s="200" t="s">
        <v>265</v>
      </c>
      <c r="D271" s="381">
        <f>IFERROR(VLOOKUP($A271,Filtro!$A$5:$AY$315,2,FALSE),0)</f>
        <v>0</v>
      </c>
      <c r="E271" s="80">
        <f>IFERROR(VLOOKUP($A271,Filtro!$A$5:$AY$315,3,FALSE),0)</f>
        <v>0</v>
      </c>
      <c r="F271" s="183">
        <f>IFERROR(VLOOKUP($A271,Filtro!$A$5:$AY$315,4,FALSE),0)</f>
        <v>0</v>
      </c>
      <c r="G271" s="80">
        <f>IFERROR(VLOOKUP($A271,Filtro!$A$5:$AY$315,5,FALSE),0)</f>
        <v>0</v>
      </c>
      <c r="H271" s="204">
        <v>271</v>
      </c>
    </row>
    <row r="272" spans="1:8" ht="15" customHeight="1" x14ac:dyDescent="0.2">
      <c r="A272" s="415" t="s">
        <v>1771</v>
      </c>
      <c r="B272" s="61" t="s">
        <v>804</v>
      </c>
      <c r="C272" s="200" t="s">
        <v>403</v>
      </c>
      <c r="D272" s="381">
        <f>IFERROR(VLOOKUP($A272,Filtro!$A$5:$AY$315,2,FALSE),0)</f>
        <v>0</v>
      </c>
      <c r="E272" s="80">
        <f>IFERROR(VLOOKUP($A272,Filtro!$A$5:$AY$315,3,FALSE),0)</f>
        <v>0</v>
      </c>
      <c r="F272" s="183">
        <f>IFERROR(VLOOKUP($A272,Filtro!$A$5:$AY$315,4,FALSE),0)</f>
        <v>0</v>
      </c>
      <c r="G272" s="80">
        <f>IFERROR(VLOOKUP($A272,Filtro!$A$5:$AY$315,5,FALSE),0)</f>
        <v>0</v>
      </c>
      <c r="H272" s="204">
        <v>272</v>
      </c>
    </row>
    <row r="273" spans="1:8" ht="15" customHeight="1" x14ac:dyDescent="0.2">
      <c r="A273" s="415" t="s">
        <v>1772</v>
      </c>
      <c r="B273" s="61" t="s">
        <v>805</v>
      </c>
      <c r="C273" s="200" t="s">
        <v>404</v>
      </c>
      <c r="D273" s="381">
        <f>IFERROR(VLOOKUP($A273,Filtro!$A$5:$AY$315,2,FALSE),0)</f>
        <v>0</v>
      </c>
      <c r="E273" s="80">
        <f>IFERROR(VLOOKUP($A273,Filtro!$A$5:$AY$315,3,FALSE),0)</f>
        <v>0</v>
      </c>
      <c r="F273" s="183">
        <f>IFERROR(VLOOKUP($A273,Filtro!$A$5:$AY$315,4,FALSE),0)</f>
        <v>0</v>
      </c>
      <c r="G273" s="80">
        <f>IFERROR(VLOOKUP($A273,Filtro!$A$5:$AY$315,5,FALSE),0)</f>
        <v>0</v>
      </c>
      <c r="H273" s="204">
        <v>273</v>
      </c>
    </row>
    <row r="274" spans="1:8" ht="15" customHeight="1" x14ac:dyDescent="0.2">
      <c r="A274" s="415" t="s">
        <v>1773</v>
      </c>
      <c r="B274" s="61" t="s">
        <v>806</v>
      </c>
      <c r="C274" s="200" t="s">
        <v>266</v>
      </c>
      <c r="D274" s="381">
        <f>IFERROR(VLOOKUP($A274,Filtro!$A$5:$AY$315,2,FALSE),0)</f>
        <v>0</v>
      </c>
      <c r="E274" s="80">
        <f>IFERROR(VLOOKUP($A274,Filtro!$A$5:$AY$315,3,FALSE),0)</f>
        <v>0</v>
      </c>
      <c r="F274" s="183">
        <f>IFERROR(VLOOKUP($A274,Filtro!$A$5:$AY$315,4,FALSE),0)</f>
        <v>0</v>
      </c>
      <c r="G274" s="80">
        <f>IFERROR(VLOOKUP($A274,Filtro!$A$5:$AY$315,5,FALSE),0)</f>
        <v>0</v>
      </c>
      <c r="H274" s="204">
        <v>274</v>
      </c>
    </row>
    <row r="275" spans="1:8" ht="15" customHeight="1" x14ac:dyDescent="0.2">
      <c r="A275" s="415" t="s">
        <v>1774</v>
      </c>
      <c r="B275" s="61" t="s">
        <v>807</v>
      </c>
      <c r="C275" s="200" t="s">
        <v>267</v>
      </c>
      <c r="D275" s="381">
        <f>IFERROR(VLOOKUP($A275,Filtro!$A$5:$AY$315,2,FALSE),0)</f>
        <v>0</v>
      </c>
      <c r="E275" s="80">
        <f>IFERROR(VLOOKUP($A275,Filtro!$A$5:$AY$315,3,FALSE),0)</f>
        <v>0</v>
      </c>
      <c r="F275" s="183">
        <f>IFERROR(VLOOKUP($A275,Filtro!$A$5:$AY$315,4,FALSE),0)</f>
        <v>0</v>
      </c>
      <c r="G275" s="80">
        <f>IFERROR(VLOOKUP($A275,Filtro!$A$5:$AY$315,5,FALSE),0)</f>
        <v>0</v>
      </c>
      <c r="H275" s="204">
        <v>275</v>
      </c>
    </row>
    <row r="276" spans="1:8" ht="15" customHeight="1" x14ac:dyDescent="0.2">
      <c r="A276" s="415" t="s">
        <v>1775</v>
      </c>
      <c r="B276" s="61" t="s">
        <v>808</v>
      </c>
      <c r="C276" s="200" t="s">
        <v>405</v>
      </c>
      <c r="D276" s="381">
        <f>IFERROR(VLOOKUP($A276,Filtro!$A$5:$AY$315,2,FALSE),0)</f>
        <v>0</v>
      </c>
      <c r="E276" s="80">
        <f>IFERROR(VLOOKUP($A276,Filtro!$A$5:$AY$315,3,FALSE),0)</f>
        <v>0</v>
      </c>
      <c r="F276" s="183">
        <f>IFERROR(VLOOKUP($A276,Filtro!$A$5:$AY$315,4,FALSE),0)</f>
        <v>0</v>
      </c>
      <c r="G276" s="80">
        <f>IFERROR(VLOOKUP($A276,Filtro!$A$5:$AY$315,5,FALSE),0)</f>
        <v>0</v>
      </c>
      <c r="H276" s="204">
        <v>276</v>
      </c>
    </row>
    <row r="277" spans="1:8" ht="15" customHeight="1" x14ac:dyDescent="0.2">
      <c r="A277" s="415" t="s">
        <v>1776</v>
      </c>
      <c r="B277" s="61" t="s">
        <v>809</v>
      </c>
      <c r="C277" s="200" t="s">
        <v>168</v>
      </c>
      <c r="D277" s="381">
        <f>IFERROR(VLOOKUP($A277,Filtro!$A$5:$AY$315,2,FALSE),0)</f>
        <v>0</v>
      </c>
      <c r="E277" s="80">
        <f>IFERROR(VLOOKUP($A277,Filtro!$A$5:$AY$315,3,FALSE),0)</f>
        <v>0</v>
      </c>
      <c r="F277" s="183">
        <f>IFERROR(VLOOKUP($A277,Filtro!$A$5:$AY$315,4,FALSE),0)</f>
        <v>0</v>
      </c>
      <c r="G277" s="80">
        <f>IFERROR(VLOOKUP($A277,Filtro!$A$5:$AY$315,5,FALSE),0)</f>
        <v>0</v>
      </c>
      <c r="H277" s="204">
        <v>277</v>
      </c>
    </row>
    <row r="278" spans="1:8" ht="15" customHeight="1" x14ac:dyDescent="0.2">
      <c r="A278" s="415" t="s">
        <v>1334</v>
      </c>
      <c r="B278" s="59" t="s">
        <v>1030</v>
      </c>
      <c r="C278" s="200" t="s">
        <v>169</v>
      </c>
      <c r="D278" s="381">
        <f>IFERROR(VLOOKUP($A278,Filtro!$A$5:$AY$315,2,FALSE),0)</f>
        <v>3126</v>
      </c>
      <c r="E278" s="80">
        <f>IFERROR(VLOOKUP($A278,Filtro!$A$5:$AY$315,3,FALSE),0)</f>
        <v>0</v>
      </c>
      <c r="F278" s="183">
        <f>IFERROR(VLOOKUP($A278,Filtro!$A$5:$AY$315,4,FALSE),0)</f>
        <v>3126</v>
      </c>
      <c r="G278" s="80">
        <f>IFERROR(VLOOKUP($A278,Filtro!$A$5:$AY$315,5,FALSE),0)</f>
        <v>1335</v>
      </c>
      <c r="H278" s="204">
        <v>278</v>
      </c>
    </row>
    <row r="279" spans="1:8" ht="15" customHeight="1" x14ac:dyDescent="0.2">
      <c r="A279" s="415" t="s">
        <v>1777</v>
      </c>
      <c r="B279" s="61" t="s">
        <v>810</v>
      </c>
      <c r="C279" s="200" t="s">
        <v>406</v>
      </c>
      <c r="D279" s="381">
        <f>IFERROR(VLOOKUP($A279,Filtro!$A$5:$AY$315,2,FALSE),0)</f>
        <v>0</v>
      </c>
      <c r="E279" s="80">
        <f>IFERROR(VLOOKUP($A279,Filtro!$A$5:$AY$315,3,FALSE),0)</f>
        <v>0</v>
      </c>
      <c r="F279" s="183">
        <f>IFERROR(VLOOKUP($A279,Filtro!$A$5:$AY$315,4,FALSE),0)</f>
        <v>0</v>
      </c>
      <c r="G279" s="80">
        <f>IFERROR(VLOOKUP($A279,Filtro!$A$5:$AY$315,5,FALSE),0)</f>
        <v>0</v>
      </c>
      <c r="H279" s="204">
        <v>279</v>
      </c>
    </row>
    <row r="280" spans="1:8" ht="15" customHeight="1" x14ac:dyDescent="0.2">
      <c r="A280" s="415" t="s">
        <v>1473</v>
      </c>
      <c r="B280" s="61" t="s">
        <v>811</v>
      </c>
      <c r="C280" s="200" t="s">
        <v>413</v>
      </c>
      <c r="D280" s="381">
        <f>IFERROR(VLOOKUP($A280,Filtro!$A$5:$AY$315,2,FALSE),0)</f>
        <v>0</v>
      </c>
      <c r="E280" s="80">
        <f>IFERROR(VLOOKUP($A280,Filtro!$A$5:$AY$315,3,FALSE),0)</f>
        <v>0</v>
      </c>
      <c r="F280" s="183">
        <f>IFERROR(VLOOKUP($A280,Filtro!$A$5:$AY$315,4,FALSE),0)</f>
        <v>0</v>
      </c>
      <c r="G280" s="80">
        <f>IFERROR(VLOOKUP($A280,Filtro!$A$5:$AY$315,5,FALSE),0)</f>
        <v>35</v>
      </c>
      <c r="H280" s="204">
        <v>280</v>
      </c>
    </row>
    <row r="281" spans="1:8" ht="15" customHeight="1" x14ac:dyDescent="0.2">
      <c r="A281" s="415" t="s">
        <v>1335</v>
      </c>
      <c r="B281" s="61" t="s">
        <v>812</v>
      </c>
      <c r="C281" s="200" t="s">
        <v>414</v>
      </c>
      <c r="D281" s="381">
        <f>IFERROR(VLOOKUP($A281,Filtro!$A$5:$AY$315,2,FALSE),0)</f>
        <v>231</v>
      </c>
      <c r="E281" s="80">
        <f>IFERROR(VLOOKUP($A281,Filtro!$A$5:$AY$315,3,FALSE),0)</f>
        <v>0</v>
      </c>
      <c r="F281" s="183">
        <f>IFERROR(VLOOKUP($A281,Filtro!$A$5:$AY$315,4,FALSE),0)</f>
        <v>231</v>
      </c>
      <c r="G281" s="80">
        <f>IFERROR(VLOOKUP($A281,Filtro!$A$5:$AY$315,5,FALSE),0)</f>
        <v>9875</v>
      </c>
      <c r="H281" s="204">
        <v>281</v>
      </c>
    </row>
    <row r="282" spans="1:8" ht="15" customHeight="1" x14ac:dyDescent="0.2">
      <c r="A282" s="415" t="s">
        <v>1778</v>
      </c>
      <c r="B282" s="62" t="s">
        <v>813</v>
      </c>
      <c r="C282" s="200" t="s">
        <v>407</v>
      </c>
      <c r="D282" s="381">
        <f>IFERROR(VLOOKUP($A282,Filtro!$A$5:$AY$315,2,FALSE),0)</f>
        <v>0</v>
      </c>
      <c r="E282" s="80">
        <f>IFERROR(VLOOKUP($A282,Filtro!$A$5:$AY$315,3,FALSE),0)</f>
        <v>0</v>
      </c>
      <c r="F282" s="183">
        <f>IFERROR(VLOOKUP($A282,Filtro!$A$5:$AY$315,4,FALSE),0)</f>
        <v>0</v>
      </c>
      <c r="G282" s="80">
        <f>IFERROR(VLOOKUP($A282,Filtro!$A$5:$AY$315,5,FALSE),0)</f>
        <v>0</v>
      </c>
      <c r="H282" s="204">
        <v>282</v>
      </c>
    </row>
    <row r="283" spans="1:8" ht="42" x14ac:dyDescent="0.2">
      <c r="A283" s="417" t="s">
        <v>1530</v>
      </c>
      <c r="B283" s="61" t="s">
        <v>814</v>
      </c>
      <c r="C283" s="200" t="s">
        <v>408</v>
      </c>
      <c r="D283" s="381">
        <f>IFERROR(VLOOKUP($A283,Filtro!$A$5:$AY$315,2,FALSE),0)</f>
        <v>0</v>
      </c>
      <c r="E283" s="80">
        <f>IFERROR(VLOOKUP($A283,Filtro!$A$5:$AY$315,3,FALSE),0)</f>
        <v>0</v>
      </c>
      <c r="F283" s="183">
        <f>IFERROR(VLOOKUP($A283,Filtro!$A$5:$AY$315,4,FALSE),0)</f>
        <v>0</v>
      </c>
      <c r="G283" s="80">
        <f>IFERROR(VLOOKUP($A283,Filtro!$A$5:$AY$315,5,FALSE),0)</f>
        <v>2</v>
      </c>
      <c r="H283" s="204">
        <v>283</v>
      </c>
    </row>
    <row r="284" spans="1:8" ht="42" x14ac:dyDescent="0.2">
      <c r="A284" s="417" t="s">
        <v>1779</v>
      </c>
      <c r="B284" s="61" t="s">
        <v>815</v>
      </c>
      <c r="C284" s="200" t="s">
        <v>218</v>
      </c>
      <c r="D284" s="381">
        <f>IFERROR(VLOOKUP($A284,Filtro!$A$5:$AY$315,2,FALSE),0)</f>
        <v>0</v>
      </c>
      <c r="E284" s="80">
        <f>IFERROR(VLOOKUP($A284,Filtro!$A$5:$AY$315,3,FALSE),0)</f>
        <v>0</v>
      </c>
      <c r="F284" s="183">
        <f>IFERROR(VLOOKUP($A284,Filtro!$A$5:$AY$315,4,FALSE),0)</f>
        <v>0</v>
      </c>
      <c r="G284" s="80">
        <f>IFERROR(VLOOKUP($A284,Filtro!$A$5:$AY$315,5,FALSE),0)</f>
        <v>0</v>
      </c>
      <c r="H284" s="204">
        <v>284</v>
      </c>
    </row>
    <row r="285" spans="1:8" ht="21" x14ac:dyDescent="0.2">
      <c r="A285" s="417" t="s">
        <v>1523</v>
      </c>
      <c r="B285" s="61" t="s">
        <v>816</v>
      </c>
      <c r="C285" s="200" t="s">
        <v>409</v>
      </c>
      <c r="D285" s="381">
        <f>IFERROR(VLOOKUP($A285,Filtro!$A$5:$AY$315,2,FALSE),0)</f>
        <v>0</v>
      </c>
      <c r="E285" s="80">
        <f>IFERROR(VLOOKUP($A285,Filtro!$A$5:$AY$315,3,FALSE),0)</f>
        <v>0</v>
      </c>
      <c r="F285" s="183">
        <f>IFERROR(VLOOKUP($A285,Filtro!$A$5:$AY$315,4,FALSE),0)</f>
        <v>0</v>
      </c>
      <c r="G285" s="80">
        <f>IFERROR(VLOOKUP($A285,Filtro!$A$5:$AY$315,5,FALSE),0)</f>
        <v>6</v>
      </c>
      <c r="H285" s="204">
        <v>285</v>
      </c>
    </row>
    <row r="286" spans="1:8" ht="31.5" x14ac:dyDescent="0.2">
      <c r="A286" s="417" t="s">
        <v>1365</v>
      </c>
      <c r="B286" s="61" t="s">
        <v>817</v>
      </c>
      <c r="C286" s="200" t="s">
        <v>245</v>
      </c>
      <c r="D286" s="381">
        <f>IFERROR(VLOOKUP($A286,Filtro!$A$5:$AY$315,2,FALSE),0)</f>
        <v>296</v>
      </c>
      <c r="E286" s="80">
        <f>IFERROR(VLOOKUP($A286,Filtro!$A$5:$AY$315,3,FALSE),0)</f>
        <v>0</v>
      </c>
      <c r="F286" s="183">
        <f>IFERROR(VLOOKUP($A286,Filtro!$A$5:$AY$315,4,FALSE),0)</f>
        <v>296</v>
      </c>
      <c r="G286" s="80">
        <f>IFERROR(VLOOKUP($A286,Filtro!$A$5:$AY$315,5,FALSE),0)</f>
        <v>578</v>
      </c>
      <c r="H286" s="204">
        <v>286</v>
      </c>
    </row>
    <row r="287" spans="1:8" ht="21" x14ac:dyDescent="0.2">
      <c r="A287" s="417" t="s">
        <v>1780</v>
      </c>
      <c r="B287" s="61" t="s">
        <v>818</v>
      </c>
      <c r="C287" s="200" t="s">
        <v>219</v>
      </c>
      <c r="D287" s="381">
        <f>IFERROR(VLOOKUP($A287,Filtro!$A$5:$AY$315,2,FALSE),0)</f>
        <v>0</v>
      </c>
      <c r="E287" s="80">
        <f>IFERROR(VLOOKUP($A287,Filtro!$A$5:$AY$315,3,FALSE),0)</f>
        <v>0</v>
      </c>
      <c r="F287" s="183">
        <f>IFERROR(VLOOKUP($A287,Filtro!$A$5:$AY$315,4,FALSE),0)</f>
        <v>0</v>
      </c>
      <c r="G287" s="80">
        <f>IFERROR(VLOOKUP($A287,Filtro!$A$5:$AY$315,5,FALSE),0)</f>
        <v>0</v>
      </c>
      <c r="H287" s="204">
        <v>287</v>
      </c>
    </row>
    <row r="288" spans="1:8" ht="31.5" x14ac:dyDescent="0.2">
      <c r="A288" s="417" t="s">
        <v>1781</v>
      </c>
      <c r="B288" s="61" t="s">
        <v>819</v>
      </c>
      <c r="C288" s="200" t="s">
        <v>220</v>
      </c>
      <c r="D288" s="381">
        <f>IFERROR(VLOOKUP($A288,Filtro!$A$5:$AY$315,2,FALSE),0)</f>
        <v>0</v>
      </c>
      <c r="E288" s="80">
        <f>IFERROR(VLOOKUP($A288,Filtro!$A$5:$AY$315,3,FALSE),0)</f>
        <v>0</v>
      </c>
      <c r="F288" s="183">
        <f>IFERROR(VLOOKUP($A288,Filtro!$A$5:$AY$315,4,FALSE),0)</f>
        <v>0</v>
      </c>
      <c r="G288" s="80">
        <f>IFERROR(VLOOKUP($A288,Filtro!$A$5:$AY$315,5,FALSE),0)</f>
        <v>0</v>
      </c>
      <c r="H288" s="204">
        <v>288</v>
      </c>
    </row>
    <row r="289" spans="1:8" ht="21" x14ac:dyDescent="0.2">
      <c r="A289" s="417" t="s">
        <v>1366</v>
      </c>
      <c r="B289" s="61" t="s">
        <v>820</v>
      </c>
      <c r="C289" s="200" t="s">
        <v>221</v>
      </c>
      <c r="D289" s="381">
        <f>IFERROR(VLOOKUP($A289,Filtro!$A$5:$AY$315,2,FALSE),0)</f>
        <v>74</v>
      </c>
      <c r="E289" s="80">
        <f>IFERROR(VLOOKUP($A289,Filtro!$A$5:$AY$315,3,FALSE),0)</f>
        <v>0</v>
      </c>
      <c r="F289" s="183">
        <f>IFERROR(VLOOKUP($A289,Filtro!$A$5:$AY$315,4,FALSE),0)</f>
        <v>74</v>
      </c>
      <c r="G289" s="80">
        <f>IFERROR(VLOOKUP($A289,Filtro!$A$5:$AY$315,5,FALSE),0)</f>
        <v>170</v>
      </c>
      <c r="H289" s="204">
        <v>289</v>
      </c>
    </row>
    <row r="290" spans="1:8" ht="15" customHeight="1" x14ac:dyDescent="0.2">
      <c r="A290" s="415" t="s">
        <v>1485</v>
      </c>
      <c r="B290" s="61" t="s">
        <v>821</v>
      </c>
      <c r="C290" s="200" t="s">
        <v>146</v>
      </c>
      <c r="D290" s="381">
        <f>IFERROR(VLOOKUP($A290,Filtro!$A$5:$AY$315,2,FALSE),0)</f>
        <v>0</v>
      </c>
      <c r="E290" s="80">
        <f>IFERROR(VLOOKUP($A290,Filtro!$A$5:$AY$315,3,FALSE),0)</f>
        <v>0</v>
      </c>
      <c r="F290" s="183">
        <f>IFERROR(VLOOKUP($A290,Filtro!$A$5:$AY$315,4,FALSE),0)</f>
        <v>0</v>
      </c>
      <c r="G290" s="80">
        <f>IFERROR(VLOOKUP($A290,Filtro!$A$5:$AY$315,5,FALSE),0)</f>
        <v>38</v>
      </c>
      <c r="H290" s="204">
        <v>290</v>
      </c>
    </row>
    <row r="291" spans="1:8" ht="21" x14ac:dyDescent="0.2">
      <c r="A291" s="415" t="s">
        <v>1782</v>
      </c>
      <c r="B291" s="61" t="s">
        <v>822</v>
      </c>
      <c r="C291" s="200" t="s">
        <v>222</v>
      </c>
      <c r="D291" s="381">
        <f>IFERROR(VLOOKUP($A291,Filtro!$A$5:$AY$315,2,FALSE),0)</f>
        <v>0</v>
      </c>
      <c r="E291" s="80">
        <f>IFERROR(VLOOKUP($A291,Filtro!$A$5:$AY$315,3,FALSE),0)</f>
        <v>0</v>
      </c>
      <c r="F291" s="183">
        <f>IFERROR(VLOOKUP($A291,Filtro!$A$5:$AY$315,4,FALSE),0)</f>
        <v>0</v>
      </c>
      <c r="G291" s="80">
        <f>IFERROR(VLOOKUP($A291,Filtro!$A$5:$AY$315,5,FALSE),0)</f>
        <v>0</v>
      </c>
      <c r="H291" s="204">
        <v>291</v>
      </c>
    </row>
    <row r="292" spans="1:8" ht="15" customHeight="1" x14ac:dyDescent="0.2">
      <c r="A292" s="415" t="s">
        <v>1783</v>
      </c>
      <c r="B292" s="61" t="s">
        <v>823</v>
      </c>
      <c r="C292" s="200" t="s">
        <v>223</v>
      </c>
      <c r="D292" s="381">
        <f>IFERROR(VLOOKUP($A292,Filtro!$A$5:$AY$315,2,FALSE),0)</f>
        <v>0</v>
      </c>
      <c r="E292" s="80">
        <f>IFERROR(VLOOKUP($A292,Filtro!$A$5:$AY$315,3,FALSE),0)</f>
        <v>0</v>
      </c>
      <c r="F292" s="183">
        <f>IFERROR(VLOOKUP($A292,Filtro!$A$5:$AY$315,4,FALSE),0)</f>
        <v>0</v>
      </c>
      <c r="G292" s="80">
        <f>IFERROR(VLOOKUP($A292,Filtro!$A$5:$AY$315,5,FALSE),0)</f>
        <v>0</v>
      </c>
      <c r="H292" s="204">
        <v>292</v>
      </c>
    </row>
    <row r="293" spans="1:8" ht="15" customHeight="1" x14ac:dyDescent="0.2">
      <c r="A293" s="415" t="s">
        <v>1784</v>
      </c>
      <c r="B293" s="61" t="s">
        <v>824</v>
      </c>
      <c r="C293" s="200" t="s">
        <v>224</v>
      </c>
      <c r="D293" s="381">
        <f>IFERROR(VLOOKUP($A293,Filtro!$A$5:$AY$315,2,FALSE),0)</f>
        <v>0</v>
      </c>
      <c r="E293" s="80">
        <f>IFERROR(VLOOKUP($A293,Filtro!$A$5:$AY$315,3,FALSE),0)</f>
        <v>0</v>
      </c>
      <c r="F293" s="183">
        <f>IFERROR(VLOOKUP($A293,Filtro!$A$5:$AY$315,4,FALSE),0)</f>
        <v>0</v>
      </c>
      <c r="G293" s="80">
        <f>IFERROR(VLOOKUP($A293,Filtro!$A$5:$AY$315,5,FALSE),0)</f>
        <v>0</v>
      </c>
      <c r="H293" s="204">
        <v>293</v>
      </c>
    </row>
    <row r="294" spans="1:8" ht="15" customHeight="1" x14ac:dyDescent="0.2">
      <c r="A294" s="415" t="s">
        <v>1536</v>
      </c>
      <c r="B294" s="61" t="s">
        <v>825</v>
      </c>
      <c r="C294" s="200" t="s">
        <v>249</v>
      </c>
      <c r="D294" s="381">
        <f>IFERROR(VLOOKUP($A294,Filtro!$A$5:$AY$315,2,FALSE),0)</f>
        <v>0</v>
      </c>
      <c r="E294" s="80">
        <f>IFERROR(VLOOKUP($A294,Filtro!$A$5:$AY$315,3,FALSE),0)</f>
        <v>0</v>
      </c>
      <c r="F294" s="183">
        <f>IFERROR(VLOOKUP($A294,Filtro!$A$5:$AY$315,4,FALSE),0)</f>
        <v>0</v>
      </c>
      <c r="G294" s="80">
        <f>IFERROR(VLOOKUP($A294,Filtro!$A$5:$AY$315,5,FALSE),0)</f>
        <v>8</v>
      </c>
      <c r="H294" s="204">
        <v>294</v>
      </c>
    </row>
    <row r="295" spans="1:8" ht="21" x14ac:dyDescent="0.2">
      <c r="A295" s="415" t="s">
        <v>1785</v>
      </c>
      <c r="B295" s="61" t="s">
        <v>826</v>
      </c>
      <c r="C295" s="200" t="s">
        <v>225</v>
      </c>
      <c r="D295" s="381">
        <f>IFERROR(VLOOKUP($A295,Filtro!$A$5:$AY$315,2,FALSE),0)</f>
        <v>0</v>
      </c>
      <c r="E295" s="80">
        <f>IFERROR(VLOOKUP($A295,Filtro!$A$5:$AY$315,3,FALSE),0)</f>
        <v>0</v>
      </c>
      <c r="F295" s="183">
        <f>IFERROR(VLOOKUP($A295,Filtro!$A$5:$AY$315,4,FALSE),0)</f>
        <v>0</v>
      </c>
      <c r="G295" s="80">
        <f>IFERROR(VLOOKUP($A295,Filtro!$A$5:$AY$315,5,FALSE),0)</f>
        <v>0</v>
      </c>
      <c r="H295" s="204">
        <v>295</v>
      </c>
    </row>
    <row r="296" spans="1:8" ht="31.5" x14ac:dyDescent="0.2">
      <c r="A296" s="415" t="s">
        <v>1395</v>
      </c>
      <c r="B296" s="61" t="s">
        <v>827</v>
      </c>
      <c r="C296" s="200" t="s">
        <v>226</v>
      </c>
      <c r="D296" s="381">
        <f>IFERROR(VLOOKUP($A296,Filtro!$A$5:$AY$315,2,FALSE),0)</f>
        <v>1</v>
      </c>
      <c r="E296" s="80">
        <f>IFERROR(VLOOKUP($A296,Filtro!$A$5:$AY$315,3,FALSE),0)</f>
        <v>0</v>
      </c>
      <c r="F296" s="183">
        <f>IFERROR(VLOOKUP($A296,Filtro!$A$5:$AY$315,4,FALSE),0)</f>
        <v>1</v>
      </c>
      <c r="G296" s="80">
        <f>IFERROR(VLOOKUP($A296,Filtro!$A$5:$AY$315,5,FALSE),0)</f>
        <v>97</v>
      </c>
      <c r="H296" s="204">
        <v>296</v>
      </c>
    </row>
    <row r="297" spans="1:8" ht="15" customHeight="1" x14ac:dyDescent="0.2">
      <c r="A297" s="415" t="s">
        <v>1336</v>
      </c>
      <c r="B297" s="61" t="s">
        <v>828</v>
      </c>
      <c r="C297" s="200" t="s">
        <v>217</v>
      </c>
      <c r="D297" s="381">
        <f>IFERROR(VLOOKUP($A297,Filtro!$A$5:$AY$315,2,FALSE),0)</f>
        <v>374</v>
      </c>
      <c r="E297" s="80">
        <f>IFERROR(VLOOKUP($A297,Filtro!$A$5:$AY$315,3,FALSE),0)</f>
        <v>0</v>
      </c>
      <c r="F297" s="183">
        <f>IFERROR(VLOOKUP($A297,Filtro!$A$5:$AY$315,4,FALSE),0)</f>
        <v>374</v>
      </c>
      <c r="G297" s="80">
        <f>IFERROR(VLOOKUP($A297,Filtro!$A$5:$AY$315,5,FALSE),0)</f>
        <v>2370</v>
      </c>
      <c r="H297" s="204">
        <v>297</v>
      </c>
    </row>
    <row r="298" spans="1:8" ht="15" customHeight="1" x14ac:dyDescent="0.2">
      <c r="A298" s="415" t="s">
        <v>1786</v>
      </c>
      <c r="B298" s="61" t="s">
        <v>829</v>
      </c>
      <c r="C298" s="200" t="s">
        <v>227</v>
      </c>
      <c r="D298" s="381">
        <f>IFERROR(VLOOKUP($A298,Filtro!$A$5:$AY$315,2,FALSE),0)</f>
        <v>0</v>
      </c>
      <c r="E298" s="80">
        <f>IFERROR(VLOOKUP($A298,Filtro!$A$5:$AY$315,3,FALSE),0)</f>
        <v>0</v>
      </c>
      <c r="F298" s="183">
        <f>IFERROR(VLOOKUP($A298,Filtro!$A$5:$AY$315,4,FALSE),0)</f>
        <v>0</v>
      </c>
      <c r="G298" s="80">
        <f>IFERROR(VLOOKUP($A298,Filtro!$A$5:$AY$315,5,FALSE),0)</f>
        <v>0</v>
      </c>
      <c r="H298" s="204">
        <v>298</v>
      </c>
    </row>
    <row r="299" spans="1:8" ht="15" customHeight="1" x14ac:dyDescent="0.2">
      <c r="A299" s="415" t="s">
        <v>1787</v>
      </c>
      <c r="B299" s="61" t="s">
        <v>830</v>
      </c>
      <c r="C299" s="200" t="s">
        <v>228</v>
      </c>
      <c r="D299" s="381">
        <f>IFERROR(VLOOKUP($A299,Filtro!$A$5:$AY$315,2,FALSE),0)</f>
        <v>0</v>
      </c>
      <c r="E299" s="80">
        <f>IFERROR(VLOOKUP($A299,Filtro!$A$5:$AY$315,3,FALSE),0)</f>
        <v>0</v>
      </c>
      <c r="F299" s="183">
        <f>IFERROR(VLOOKUP($A299,Filtro!$A$5:$AY$315,4,FALSE),0)</f>
        <v>0</v>
      </c>
      <c r="G299" s="80">
        <f>IFERROR(VLOOKUP($A299,Filtro!$A$5:$AY$315,5,FALSE),0)</f>
        <v>0</v>
      </c>
      <c r="H299" s="204">
        <v>299</v>
      </c>
    </row>
    <row r="300" spans="1:8" ht="15" customHeight="1" x14ac:dyDescent="0.2">
      <c r="A300" s="415" t="s">
        <v>1391</v>
      </c>
      <c r="B300" s="61" t="s">
        <v>831</v>
      </c>
      <c r="C300" s="200" t="s">
        <v>307</v>
      </c>
      <c r="D300" s="381">
        <f>IFERROR(VLOOKUP($A300,Filtro!$A$5:$AY$315,2,FALSE),0)</f>
        <v>0</v>
      </c>
      <c r="E300" s="80">
        <f>IFERROR(VLOOKUP($A300,Filtro!$A$5:$AY$315,3,FALSE),0)</f>
        <v>0</v>
      </c>
      <c r="F300" s="183">
        <f>IFERROR(VLOOKUP($A300,Filtro!$A$5:$AY$315,4,FALSE),0)</f>
        <v>0</v>
      </c>
      <c r="G300" s="80">
        <f>IFERROR(VLOOKUP($A300,Filtro!$A$5:$AY$315,5,FALSE),0)</f>
        <v>6</v>
      </c>
      <c r="H300" s="204">
        <v>300</v>
      </c>
    </row>
    <row r="301" spans="1:8" ht="15" customHeight="1" x14ac:dyDescent="0.2">
      <c r="A301" s="415" t="s">
        <v>1788</v>
      </c>
      <c r="B301" s="61" t="s">
        <v>832</v>
      </c>
      <c r="C301" s="200" t="s">
        <v>229</v>
      </c>
      <c r="D301" s="381">
        <f>IFERROR(VLOOKUP($A301,Filtro!$A$5:$AY$315,2,FALSE),0)</f>
        <v>0</v>
      </c>
      <c r="E301" s="80">
        <f>IFERROR(VLOOKUP($A301,Filtro!$A$5:$AY$315,3,FALSE),0)</f>
        <v>0</v>
      </c>
      <c r="F301" s="183">
        <f>IFERROR(VLOOKUP($A301,Filtro!$A$5:$AY$315,4,FALSE),0)</f>
        <v>0</v>
      </c>
      <c r="G301" s="80">
        <f>IFERROR(VLOOKUP($A301,Filtro!$A$5:$AY$315,5,FALSE),0)</f>
        <v>0</v>
      </c>
      <c r="H301" s="204">
        <v>301</v>
      </c>
    </row>
    <row r="302" spans="1:8" ht="15" customHeight="1" x14ac:dyDescent="0.2">
      <c r="A302" s="415" t="s">
        <v>1438</v>
      </c>
      <c r="B302" s="61" t="s">
        <v>833</v>
      </c>
      <c r="C302" s="200" t="s">
        <v>230</v>
      </c>
      <c r="D302" s="381">
        <f>IFERROR(VLOOKUP($A302,Filtro!$A$5:$AY$315,2,FALSE),0)</f>
        <v>3</v>
      </c>
      <c r="E302" s="80">
        <f>IFERROR(VLOOKUP($A302,Filtro!$A$5:$AY$315,3,FALSE),0)</f>
        <v>0</v>
      </c>
      <c r="F302" s="183">
        <f>IFERROR(VLOOKUP($A302,Filtro!$A$5:$AY$315,4,FALSE),0)</f>
        <v>3</v>
      </c>
      <c r="G302" s="80">
        <f>IFERROR(VLOOKUP($A302,Filtro!$A$5:$AY$315,5,FALSE),0)</f>
        <v>2</v>
      </c>
      <c r="H302" s="204">
        <v>302</v>
      </c>
    </row>
    <row r="303" spans="1:8" ht="31.5" x14ac:dyDescent="0.2">
      <c r="A303" s="415" t="s">
        <v>1789</v>
      </c>
      <c r="B303" s="61" t="s">
        <v>834</v>
      </c>
      <c r="C303" s="200" t="s">
        <v>1079</v>
      </c>
      <c r="D303" s="381">
        <f>IFERROR(VLOOKUP($A303,Filtro!$A$5:$AY$315,2,FALSE),0)</f>
        <v>0</v>
      </c>
      <c r="E303" s="80">
        <f>IFERROR(VLOOKUP($A303,Filtro!$A$5:$AY$315,3,FALSE),0)</f>
        <v>0</v>
      </c>
      <c r="F303" s="183">
        <f>IFERROR(VLOOKUP($A303,Filtro!$A$5:$AY$315,4,FALSE),0)</f>
        <v>0</v>
      </c>
      <c r="G303" s="80">
        <f>IFERROR(VLOOKUP($A303,Filtro!$A$5:$AY$315,5,FALSE),0)</f>
        <v>0</v>
      </c>
      <c r="H303" s="204">
        <v>303</v>
      </c>
    </row>
    <row r="304" spans="1:8" ht="21" x14ac:dyDescent="0.2">
      <c r="A304" s="415" t="s">
        <v>1790</v>
      </c>
      <c r="B304" s="62" t="s">
        <v>835</v>
      </c>
      <c r="C304" s="200" t="s">
        <v>231</v>
      </c>
      <c r="D304" s="381">
        <f>IFERROR(VLOOKUP($A304,Filtro!$A$5:$AY$315,2,FALSE),0)</f>
        <v>0</v>
      </c>
      <c r="E304" s="80">
        <f>IFERROR(VLOOKUP($A304,Filtro!$A$5:$AY$315,3,FALSE),0)</f>
        <v>0</v>
      </c>
      <c r="F304" s="183">
        <f>IFERROR(VLOOKUP($A304,Filtro!$A$5:$AY$315,4,FALSE),0)</f>
        <v>0</v>
      </c>
      <c r="G304" s="80">
        <f>IFERROR(VLOOKUP($A304,Filtro!$A$5:$AY$315,5,FALSE),0)</f>
        <v>0</v>
      </c>
      <c r="H304" s="204">
        <v>304</v>
      </c>
    </row>
    <row r="305" spans="1:8" ht="31.5" x14ac:dyDescent="0.2">
      <c r="A305" s="415" t="s">
        <v>1791</v>
      </c>
      <c r="B305" s="61" t="s">
        <v>836</v>
      </c>
      <c r="C305" s="200" t="s">
        <v>232</v>
      </c>
      <c r="D305" s="381">
        <f>IFERROR(VLOOKUP($A305,Filtro!$A$5:$AY$315,2,FALSE),0)</f>
        <v>0</v>
      </c>
      <c r="E305" s="80">
        <f>IFERROR(VLOOKUP($A305,Filtro!$A$5:$AY$315,3,FALSE),0)</f>
        <v>0</v>
      </c>
      <c r="F305" s="183">
        <f>IFERROR(VLOOKUP($A305,Filtro!$A$5:$AY$315,4,FALSE),0)</f>
        <v>0</v>
      </c>
      <c r="G305" s="80">
        <f>IFERROR(VLOOKUP($A305,Filtro!$A$5:$AY$315,5,FALSE),0)</f>
        <v>0</v>
      </c>
      <c r="H305" s="204">
        <v>305</v>
      </c>
    </row>
    <row r="306" spans="1:8" ht="15" customHeight="1" x14ac:dyDescent="0.2">
      <c r="A306" s="415" t="s">
        <v>1337</v>
      </c>
      <c r="B306" s="61" t="s">
        <v>837</v>
      </c>
      <c r="C306" s="200" t="s">
        <v>348</v>
      </c>
      <c r="D306" s="381">
        <f>IFERROR(VLOOKUP($A306,Filtro!$A$5:$AY$315,2,FALSE),0)</f>
        <v>1</v>
      </c>
      <c r="E306" s="80">
        <f>IFERROR(VLOOKUP($A306,Filtro!$A$5:$AY$315,3,FALSE),0)</f>
        <v>0</v>
      </c>
      <c r="F306" s="183">
        <f>IFERROR(VLOOKUP($A306,Filtro!$A$5:$AY$315,4,FALSE),0)</f>
        <v>1</v>
      </c>
      <c r="G306" s="80">
        <f>IFERROR(VLOOKUP($A306,Filtro!$A$5:$AY$315,5,FALSE),0)</f>
        <v>1465</v>
      </c>
      <c r="H306" s="204">
        <v>306</v>
      </c>
    </row>
    <row r="307" spans="1:8" ht="21" x14ac:dyDescent="0.2">
      <c r="A307" s="415" t="s">
        <v>1792</v>
      </c>
      <c r="B307" s="61" t="s">
        <v>838</v>
      </c>
      <c r="C307" s="200" t="s">
        <v>389</v>
      </c>
      <c r="D307" s="381">
        <f>IFERROR(VLOOKUP($A307,Filtro!$A$5:$AY$315,2,FALSE),0)</f>
        <v>0</v>
      </c>
      <c r="E307" s="80">
        <f>IFERROR(VLOOKUP($A307,Filtro!$A$5:$AY$315,3,FALSE),0)</f>
        <v>0</v>
      </c>
      <c r="F307" s="183">
        <f>IFERROR(VLOOKUP($A307,Filtro!$A$5:$AY$315,4,FALSE),0)</f>
        <v>0</v>
      </c>
      <c r="G307" s="80">
        <f>IFERROR(VLOOKUP($A307,Filtro!$A$5:$AY$315,5,FALSE),0)</f>
        <v>0</v>
      </c>
      <c r="H307" s="204">
        <v>307</v>
      </c>
    </row>
    <row r="308" spans="1:8" ht="15" customHeight="1" x14ac:dyDescent="0.2">
      <c r="A308" s="415" t="s">
        <v>1367</v>
      </c>
      <c r="B308" s="61" t="s">
        <v>839</v>
      </c>
      <c r="C308" s="200" t="s">
        <v>349</v>
      </c>
      <c r="D308" s="381">
        <f>IFERROR(VLOOKUP($A308,Filtro!$A$5:$AY$315,2,FALSE),0)</f>
        <v>12</v>
      </c>
      <c r="E308" s="80">
        <f>IFERROR(VLOOKUP($A308,Filtro!$A$5:$AY$315,3,FALSE),0)</f>
        <v>0</v>
      </c>
      <c r="F308" s="183">
        <f>IFERROR(VLOOKUP($A308,Filtro!$A$5:$AY$315,4,FALSE),0)</f>
        <v>12</v>
      </c>
      <c r="G308" s="80">
        <f>IFERROR(VLOOKUP($A308,Filtro!$A$5:$AY$315,5,FALSE),0)</f>
        <v>0</v>
      </c>
      <c r="H308" s="204">
        <v>308</v>
      </c>
    </row>
    <row r="309" spans="1:8" ht="15" customHeight="1" x14ac:dyDescent="0.2">
      <c r="A309" s="415" t="s">
        <v>1793</v>
      </c>
      <c r="B309" s="61" t="s">
        <v>840</v>
      </c>
      <c r="C309" s="200" t="s">
        <v>350</v>
      </c>
      <c r="D309" s="381">
        <f>IFERROR(VLOOKUP($A309,Filtro!$A$5:$AY$315,2,FALSE),0)</f>
        <v>0</v>
      </c>
      <c r="E309" s="80">
        <f>IFERROR(VLOOKUP($A309,Filtro!$A$5:$AY$315,3,FALSE),0)</f>
        <v>0</v>
      </c>
      <c r="F309" s="183">
        <f>IFERROR(VLOOKUP($A309,Filtro!$A$5:$AY$315,4,FALSE),0)</f>
        <v>0</v>
      </c>
      <c r="G309" s="80">
        <f>IFERROR(VLOOKUP($A309,Filtro!$A$5:$AY$315,5,FALSE),0)</f>
        <v>0</v>
      </c>
      <c r="H309" s="204">
        <v>309</v>
      </c>
    </row>
    <row r="310" spans="1:8" ht="15" customHeight="1" x14ac:dyDescent="0.2">
      <c r="A310" s="415" t="s">
        <v>1794</v>
      </c>
      <c r="B310" s="61" t="s">
        <v>841</v>
      </c>
      <c r="C310" s="200" t="s">
        <v>351</v>
      </c>
      <c r="D310" s="381">
        <f>IFERROR(VLOOKUP($A310,Filtro!$A$5:$AY$315,2,FALSE),0)</f>
        <v>0</v>
      </c>
      <c r="E310" s="80">
        <f>IFERROR(VLOOKUP($A310,Filtro!$A$5:$AY$315,3,FALSE),0)</f>
        <v>0</v>
      </c>
      <c r="F310" s="183">
        <f>IFERROR(VLOOKUP($A310,Filtro!$A$5:$AY$315,4,FALSE),0)</f>
        <v>0</v>
      </c>
      <c r="G310" s="80">
        <f>IFERROR(VLOOKUP($A310,Filtro!$A$5:$AY$315,5,FALSE),0)</f>
        <v>0</v>
      </c>
      <c r="H310" s="204">
        <v>310</v>
      </c>
    </row>
    <row r="311" spans="1:8" ht="15" customHeight="1" x14ac:dyDescent="0.2">
      <c r="A311" s="415" t="s">
        <v>1795</v>
      </c>
      <c r="B311" s="61" t="s">
        <v>842</v>
      </c>
      <c r="C311" s="200" t="s">
        <v>352</v>
      </c>
      <c r="D311" s="381">
        <f>IFERROR(VLOOKUP($A311,Filtro!$A$5:$AY$315,2,FALSE),0)</f>
        <v>0</v>
      </c>
      <c r="E311" s="80">
        <f>IFERROR(VLOOKUP($A311,Filtro!$A$5:$AY$315,3,FALSE),0)</f>
        <v>0</v>
      </c>
      <c r="F311" s="183">
        <f>IFERROR(VLOOKUP($A311,Filtro!$A$5:$AY$315,4,FALSE),0)</f>
        <v>0</v>
      </c>
      <c r="G311" s="80">
        <f>IFERROR(VLOOKUP($A311,Filtro!$A$5:$AY$315,5,FALSE),0)</f>
        <v>0</v>
      </c>
      <c r="H311" s="204">
        <v>311</v>
      </c>
    </row>
    <row r="312" spans="1:8" ht="15" customHeight="1" x14ac:dyDescent="0.2">
      <c r="A312" s="415" t="s">
        <v>1508</v>
      </c>
      <c r="B312" s="61" t="s">
        <v>843</v>
      </c>
      <c r="C312" s="200" t="s">
        <v>25</v>
      </c>
      <c r="D312" s="381">
        <f>IFERROR(VLOOKUP($A312,Filtro!$A$5:$AY$315,2,FALSE),0)</f>
        <v>5</v>
      </c>
      <c r="E312" s="80">
        <f>IFERROR(VLOOKUP($A312,Filtro!$A$5:$AY$315,3,FALSE),0)</f>
        <v>0</v>
      </c>
      <c r="F312" s="183">
        <f>IFERROR(VLOOKUP($A312,Filtro!$A$5:$AY$315,4,FALSE),0)</f>
        <v>5</v>
      </c>
      <c r="G312" s="80">
        <f>IFERROR(VLOOKUP($A312,Filtro!$A$5:$AY$315,5,FALSE),0)</f>
        <v>32</v>
      </c>
      <c r="H312" s="204">
        <v>312</v>
      </c>
    </row>
    <row r="313" spans="1:8" ht="15" customHeight="1" x14ac:dyDescent="0.2">
      <c r="A313" s="415" t="s">
        <v>1338</v>
      </c>
      <c r="B313" s="61" t="s">
        <v>844</v>
      </c>
      <c r="C313" s="200" t="s">
        <v>26</v>
      </c>
      <c r="D313" s="381">
        <f>IFERROR(VLOOKUP($A313,Filtro!$A$5:$AY$315,2,FALSE),0)</f>
        <v>0</v>
      </c>
      <c r="E313" s="80">
        <f>IFERROR(VLOOKUP($A313,Filtro!$A$5:$AY$315,3,FALSE),0)</f>
        <v>0</v>
      </c>
      <c r="F313" s="183">
        <f>IFERROR(VLOOKUP($A313,Filtro!$A$5:$AY$315,4,FALSE),0)</f>
        <v>0</v>
      </c>
      <c r="G313" s="80">
        <f>IFERROR(VLOOKUP($A313,Filtro!$A$5:$AY$315,5,FALSE),0)</f>
        <v>246</v>
      </c>
      <c r="H313" s="204">
        <v>313</v>
      </c>
    </row>
    <row r="314" spans="1:8" ht="15" customHeight="1" x14ac:dyDescent="0.2">
      <c r="A314" s="415" t="s">
        <v>1469</v>
      </c>
      <c r="B314" s="61" t="s">
        <v>845</v>
      </c>
      <c r="C314" s="200" t="s">
        <v>144</v>
      </c>
      <c r="D314" s="381">
        <f>IFERROR(VLOOKUP($A314,Filtro!$A$5:$AY$315,2,FALSE),0)</f>
        <v>0</v>
      </c>
      <c r="E314" s="80">
        <f>IFERROR(VLOOKUP($A314,Filtro!$A$5:$AY$315,3,FALSE),0)</f>
        <v>0</v>
      </c>
      <c r="F314" s="183">
        <f>IFERROR(VLOOKUP($A314,Filtro!$A$5:$AY$315,4,FALSE),0)</f>
        <v>0</v>
      </c>
      <c r="G314" s="80">
        <f>IFERROR(VLOOKUP($A314,Filtro!$A$5:$AY$315,5,FALSE),0)</f>
        <v>37</v>
      </c>
      <c r="H314" s="204">
        <v>314</v>
      </c>
    </row>
    <row r="315" spans="1:8" ht="15" customHeight="1" x14ac:dyDescent="0.2">
      <c r="A315" s="415" t="s">
        <v>1796</v>
      </c>
      <c r="B315" s="61" t="s">
        <v>846</v>
      </c>
      <c r="C315" s="200" t="s">
        <v>145</v>
      </c>
      <c r="D315" s="381">
        <f>IFERROR(VLOOKUP($A315,Filtro!$A$5:$AY$315,2,FALSE),0)</f>
        <v>0</v>
      </c>
      <c r="E315" s="80">
        <f>IFERROR(VLOOKUP($A315,Filtro!$A$5:$AY$315,3,FALSE),0)</f>
        <v>0</v>
      </c>
      <c r="F315" s="183">
        <f>IFERROR(VLOOKUP($A315,Filtro!$A$5:$AY$315,4,FALSE),0)</f>
        <v>0</v>
      </c>
      <c r="G315" s="80">
        <f>IFERROR(VLOOKUP($A315,Filtro!$A$5:$AY$315,5,FALSE),0)</f>
        <v>0</v>
      </c>
      <c r="H315" s="204">
        <v>315</v>
      </c>
    </row>
    <row r="316" spans="1:8" ht="15" customHeight="1" x14ac:dyDescent="0.2">
      <c r="A316" s="415" t="s">
        <v>1488</v>
      </c>
      <c r="B316" s="61" t="s">
        <v>847</v>
      </c>
      <c r="C316" s="200" t="s">
        <v>362</v>
      </c>
      <c r="D316" s="381">
        <f>IFERROR(VLOOKUP($A316,Filtro!$A$5:$AY$315,2,FALSE),0)</f>
        <v>2</v>
      </c>
      <c r="E316" s="80">
        <f>IFERROR(VLOOKUP($A316,Filtro!$A$5:$AY$315,3,FALSE),0)</f>
        <v>0</v>
      </c>
      <c r="F316" s="183">
        <f>IFERROR(VLOOKUP($A316,Filtro!$A$5:$AY$315,4,FALSE),0)</f>
        <v>2</v>
      </c>
      <c r="G316" s="80">
        <f>IFERROR(VLOOKUP($A316,Filtro!$A$5:$AY$315,5,FALSE),0)</f>
        <v>667</v>
      </c>
      <c r="H316" s="204">
        <v>316</v>
      </c>
    </row>
    <row r="317" spans="1:8" ht="15" customHeight="1" x14ac:dyDescent="0.2">
      <c r="A317" s="415" t="s">
        <v>1396</v>
      </c>
      <c r="B317" s="61" t="s">
        <v>848</v>
      </c>
      <c r="C317" s="200" t="s">
        <v>61</v>
      </c>
      <c r="D317" s="381">
        <f>IFERROR(VLOOKUP($A317,Filtro!$A$5:$AY$315,2,FALSE),0)</f>
        <v>22</v>
      </c>
      <c r="E317" s="80">
        <f>IFERROR(VLOOKUP($A317,Filtro!$A$5:$AY$315,3,FALSE),0)</f>
        <v>0</v>
      </c>
      <c r="F317" s="183">
        <f>IFERROR(VLOOKUP($A317,Filtro!$A$5:$AY$315,4,FALSE),0)</f>
        <v>22</v>
      </c>
      <c r="G317" s="80">
        <f>IFERROR(VLOOKUP($A317,Filtro!$A$5:$AY$315,5,FALSE),0)</f>
        <v>296</v>
      </c>
      <c r="H317" s="204">
        <v>317</v>
      </c>
    </row>
    <row r="318" spans="1:8" ht="15" customHeight="1" x14ac:dyDescent="0.2">
      <c r="A318" s="415" t="s">
        <v>1454</v>
      </c>
      <c r="B318" s="61" t="s">
        <v>849</v>
      </c>
      <c r="C318" s="200" t="s">
        <v>301</v>
      </c>
      <c r="D318" s="381">
        <f>IFERROR(VLOOKUP($A318,Filtro!$A$5:$AY$315,2,FALSE),0)</f>
        <v>1</v>
      </c>
      <c r="E318" s="80">
        <f>IFERROR(VLOOKUP($A318,Filtro!$A$5:$AY$315,3,FALSE),0)</f>
        <v>0</v>
      </c>
      <c r="F318" s="183">
        <f>IFERROR(VLOOKUP($A318,Filtro!$A$5:$AY$315,4,FALSE),0)</f>
        <v>1</v>
      </c>
      <c r="G318" s="80">
        <f>IFERROR(VLOOKUP($A318,Filtro!$A$5:$AY$315,5,FALSE),0)</f>
        <v>41</v>
      </c>
      <c r="H318" s="204">
        <v>318</v>
      </c>
    </row>
    <row r="319" spans="1:8" ht="15" customHeight="1" thickBot="1" x14ac:dyDescent="0.25">
      <c r="A319" s="415" t="s">
        <v>1412</v>
      </c>
      <c r="B319" s="63" t="s">
        <v>850</v>
      </c>
      <c r="C319" s="227" t="s">
        <v>269</v>
      </c>
      <c r="D319" s="382">
        <f>IFERROR(VLOOKUP($A319,Filtro!$A$5:$AY$315,2,FALSE),0)</f>
        <v>0</v>
      </c>
      <c r="E319" s="89">
        <f>IFERROR(VLOOKUP($A319,Filtro!$A$5:$AY$315,3,FALSE),0)</f>
        <v>0</v>
      </c>
      <c r="F319" s="184">
        <f>IFERROR(VLOOKUP($A319,Filtro!$A$5:$AY$315,4,FALSE),0)</f>
        <v>0</v>
      </c>
      <c r="G319" s="89">
        <f>IFERROR(VLOOKUP($A319,Filtro!$A$5:$AY$315,5,FALSE),0)</f>
        <v>6</v>
      </c>
      <c r="H319" s="204">
        <v>319</v>
      </c>
    </row>
    <row r="320" spans="1:8" ht="15" customHeight="1" thickBot="1" x14ac:dyDescent="0.25">
      <c r="A320" s="374"/>
      <c r="B320" s="511" t="s">
        <v>121</v>
      </c>
      <c r="C320" s="544"/>
      <c r="D320" s="234">
        <f>SUM(D242:D319)</f>
        <v>10834</v>
      </c>
      <c r="E320" s="230">
        <f>SUM(E242:E319)</f>
        <v>0</v>
      </c>
      <c r="F320" s="231">
        <f>SUM(F242:F319)</f>
        <v>10834</v>
      </c>
      <c r="G320" s="232">
        <f>SUM(G242:G319)</f>
        <v>27362</v>
      </c>
      <c r="H320" s="204">
        <v>320</v>
      </c>
    </row>
    <row r="321" spans="1:8" ht="15" customHeight="1" x14ac:dyDescent="0.2">
      <c r="A321" s="347"/>
      <c r="B321" s="249"/>
      <c r="C321" s="249"/>
      <c r="D321" s="283"/>
      <c r="E321" s="283"/>
      <c r="F321" s="283"/>
      <c r="G321" s="283"/>
      <c r="H321" s="204">
        <v>321</v>
      </c>
    </row>
    <row r="322" spans="1:8" ht="15" customHeight="1" x14ac:dyDescent="0.2">
      <c r="A322" s="347"/>
      <c r="B322" s="513" t="s">
        <v>1232</v>
      </c>
      <c r="C322" s="514"/>
      <c r="D322" s="205"/>
      <c r="E322" s="206"/>
      <c r="F322" s="206"/>
      <c r="G322" s="284"/>
      <c r="H322" s="204">
        <v>322</v>
      </c>
    </row>
    <row r="323" spans="1:8" ht="15" customHeight="1" x14ac:dyDescent="0.2">
      <c r="A323" s="415" t="s">
        <v>1489</v>
      </c>
      <c r="B323" s="60" t="s">
        <v>851</v>
      </c>
      <c r="C323" s="200" t="s">
        <v>123</v>
      </c>
      <c r="D323" s="383">
        <f>IFERROR(VLOOKUP($A323,Filtro!$A$5:$AY$315,2,FALSE),0)</f>
        <v>0</v>
      </c>
      <c r="E323" s="76">
        <f>IFERROR(VLOOKUP($A323,Filtro!$A$5:$AY$315,3,FALSE),0)</f>
        <v>0</v>
      </c>
      <c r="F323" s="182">
        <f>IFERROR(VLOOKUP($A323,Filtro!$A$5:$AY$315,4,FALSE),0)</f>
        <v>0</v>
      </c>
      <c r="G323" s="76">
        <f>IFERROR(VLOOKUP($A323,Filtro!$A$5:$AY$315,5,FALSE),0)</f>
        <v>45</v>
      </c>
      <c r="H323" s="204">
        <v>323</v>
      </c>
    </row>
    <row r="324" spans="1:8" ht="15" customHeight="1" x14ac:dyDescent="0.2">
      <c r="A324" s="415" t="s">
        <v>1797</v>
      </c>
      <c r="B324" s="61" t="s">
        <v>852</v>
      </c>
      <c r="C324" s="200" t="s">
        <v>124</v>
      </c>
      <c r="D324" s="381">
        <f>IFERROR(VLOOKUP($A324,Filtro!$A$5:$AY$315,2,FALSE),0)</f>
        <v>0</v>
      </c>
      <c r="E324" s="80">
        <f>IFERROR(VLOOKUP($A324,Filtro!$A$5:$AY$315,3,FALSE),0)</f>
        <v>0</v>
      </c>
      <c r="F324" s="183">
        <f>IFERROR(VLOOKUP($A324,Filtro!$A$5:$AY$315,4,FALSE),0)</f>
        <v>0</v>
      </c>
      <c r="G324" s="80">
        <f>IFERROR(VLOOKUP($A324,Filtro!$A$5:$AY$315,5,FALSE),0)</f>
        <v>0</v>
      </c>
      <c r="H324" s="204">
        <v>324</v>
      </c>
    </row>
    <row r="325" spans="1:8" ht="15" customHeight="1" x14ac:dyDescent="0.2">
      <c r="A325" s="415" t="s">
        <v>1798</v>
      </c>
      <c r="B325" s="61" t="s">
        <v>853</v>
      </c>
      <c r="C325" s="200" t="s">
        <v>62</v>
      </c>
      <c r="D325" s="381">
        <f>IFERROR(VLOOKUP($A325,Filtro!$A$5:$AY$315,2,FALSE),0)</f>
        <v>0</v>
      </c>
      <c r="E325" s="80">
        <f>IFERROR(VLOOKUP($A325,Filtro!$A$5:$AY$315,3,FALSE),0)</f>
        <v>0</v>
      </c>
      <c r="F325" s="183">
        <f>IFERROR(VLOOKUP($A325,Filtro!$A$5:$AY$315,4,FALSE),0)</f>
        <v>0</v>
      </c>
      <c r="G325" s="80">
        <f>IFERROR(VLOOKUP($A325,Filtro!$A$5:$AY$315,5,FALSE),0)</f>
        <v>0</v>
      </c>
      <c r="H325" s="204">
        <v>325</v>
      </c>
    </row>
    <row r="326" spans="1:8" ht="15" customHeight="1" x14ac:dyDescent="0.2">
      <c r="A326" s="415" t="s">
        <v>1339</v>
      </c>
      <c r="B326" s="61" t="s">
        <v>854</v>
      </c>
      <c r="C326" s="200" t="s">
        <v>390</v>
      </c>
      <c r="D326" s="381">
        <f>IFERROR(VLOOKUP($A326,Filtro!$A$5:$AY$315,2,FALSE),0)</f>
        <v>99</v>
      </c>
      <c r="E326" s="80">
        <f>IFERROR(VLOOKUP($A326,Filtro!$A$5:$AY$315,3,FALSE),0)</f>
        <v>0</v>
      </c>
      <c r="F326" s="183">
        <f>IFERROR(VLOOKUP($A326,Filtro!$A$5:$AY$315,4,FALSE),0)</f>
        <v>99</v>
      </c>
      <c r="G326" s="80">
        <f>IFERROR(VLOOKUP($A326,Filtro!$A$5:$AY$315,5,FALSE),0)</f>
        <v>558</v>
      </c>
      <c r="H326" s="204">
        <v>326</v>
      </c>
    </row>
    <row r="327" spans="1:8" ht="15" customHeight="1" x14ac:dyDescent="0.2">
      <c r="A327" s="415" t="s">
        <v>1368</v>
      </c>
      <c r="B327" s="61" t="s">
        <v>855</v>
      </c>
      <c r="C327" s="200" t="s">
        <v>63</v>
      </c>
      <c r="D327" s="381">
        <f>IFERROR(VLOOKUP($A327,Filtro!$A$5:$AY$315,2,FALSE),0)</f>
        <v>83</v>
      </c>
      <c r="E327" s="80">
        <f>IFERROR(VLOOKUP($A327,Filtro!$A$5:$AY$315,3,FALSE),0)</f>
        <v>0</v>
      </c>
      <c r="F327" s="183">
        <f>IFERROR(VLOOKUP($A327,Filtro!$A$5:$AY$315,4,FALSE),0)</f>
        <v>83</v>
      </c>
      <c r="G327" s="80">
        <f>IFERROR(VLOOKUP($A327,Filtro!$A$5:$AY$315,5,FALSE),0)</f>
        <v>173</v>
      </c>
      <c r="H327" s="204">
        <v>327</v>
      </c>
    </row>
    <row r="328" spans="1:8" ht="15" customHeight="1" x14ac:dyDescent="0.2">
      <c r="A328" s="415" t="s">
        <v>1799</v>
      </c>
      <c r="B328" s="61" t="s">
        <v>856</v>
      </c>
      <c r="C328" s="200" t="s">
        <v>0</v>
      </c>
      <c r="D328" s="381">
        <f>IFERROR(VLOOKUP($A328,Filtro!$A$5:$AY$315,2,FALSE),0)</f>
        <v>0</v>
      </c>
      <c r="E328" s="80">
        <f>IFERROR(VLOOKUP($A328,Filtro!$A$5:$AY$315,3,FALSE),0)</f>
        <v>0</v>
      </c>
      <c r="F328" s="183">
        <f>IFERROR(VLOOKUP($A328,Filtro!$A$5:$AY$315,4,FALSE),0)</f>
        <v>0</v>
      </c>
      <c r="G328" s="80">
        <f>IFERROR(VLOOKUP($A328,Filtro!$A$5:$AY$315,5,FALSE),0)</f>
        <v>0</v>
      </c>
      <c r="H328" s="204">
        <v>328</v>
      </c>
    </row>
    <row r="329" spans="1:8" ht="15" customHeight="1" x14ac:dyDescent="0.2">
      <c r="A329" s="415" t="s">
        <v>1800</v>
      </c>
      <c r="B329" s="61" t="s">
        <v>857</v>
      </c>
      <c r="C329" s="200" t="s">
        <v>106</v>
      </c>
      <c r="D329" s="381">
        <f>IFERROR(VLOOKUP($A329,Filtro!$A$5:$AY$315,2,FALSE),0)</f>
        <v>0</v>
      </c>
      <c r="E329" s="80">
        <f>IFERROR(VLOOKUP($A329,Filtro!$A$5:$AY$315,3,FALSE),0)</f>
        <v>0</v>
      </c>
      <c r="F329" s="183">
        <f>IFERROR(VLOOKUP($A329,Filtro!$A$5:$AY$315,4,FALSE),0)</f>
        <v>0</v>
      </c>
      <c r="G329" s="80">
        <f>IFERROR(VLOOKUP($A329,Filtro!$A$5:$AY$315,5,FALSE),0)</f>
        <v>0</v>
      </c>
      <c r="H329" s="204">
        <v>329</v>
      </c>
    </row>
    <row r="330" spans="1:8" ht="15" customHeight="1" x14ac:dyDescent="0.2">
      <c r="A330" s="415" t="s">
        <v>1801</v>
      </c>
      <c r="B330" s="61" t="s">
        <v>858</v>
      </c>
      <c r="C330" s="200" t="s">
        <v>107</v>
      </c>
      <c r="D330" s="381">
        <f>IFERROR(VLOOKUP($A330,Filtro!$A$5:$AY$315,2,FALSE),0)</f>
        <v>0</v>
      </c>
      <c r="E330" s="80">
        <f>IFERROR(VLOOKUP($A330,Filtro!$A$5:$AY$315,3,FALSE),0)</f>
        <v>0</v>
      </c>
      <c r="F330" s="183">
        <f>IFERROR(VLOOKUP($A330,Filtro!$A$5:$AY$315,4,FALSE),0)</f>
        <v>0</v>
      </c>
      <c r="G330" s="80">
        <f>IFERROR(VLOOKUP($A330,Filtro!$A$5:$AY$315,5,FALSE),0)</f>
        <v>0</v>
      </c>
      <c r="H330" s="204">
        <v>330</v>
      </c>
    </row>
    <row r="331" spans="1:8" ht="15" customHeight="1" x14ac:dyDescent="0.2">
      <c r="A331" s="415" t="s">
        <v>1802</v>
      </c>
      <c r="B331" s="61" t="s">
        <v>859</v>
      </c>
      <c r="C331" s="200" t="s">
        <v>108</v>
      </c>
      <c r="D331" s="381">
        <f>IFERROR(VLOOKUP($A331,Filtro!$A$5:$AY$315,2,FALSE),0)</f>
        <v>0</v>
      </c>
      <c r="E331" s="80">
        <f>IFERROR(VLOOKUP($A331,Filtro!$A$5:$AY$315,3,FALSE),0)</f>
        <v>0</v>
      </c>
      <c r="F331" s="183">
        <f>IFERROR(VLOOKUP($A331,Filtro!$A$5:$AY$315,4,FALSE),0)</f>
        <v>0</v>
      </c>
      <c r="G331" s="80">
        <f>IFERROR(VLOOKUP($A331,Filtro!$A$5:$AY$315,5,FALSE),0)</f>
        <v>0</v>
      </c>
      <c r="H331" s="204">
        <v>331</v>
      </c>
    </row>
    <row r="332" spans="1:8" ht="15" customHeight="1" x14ac:dyDescent="0.2">
      <c r="A332" s="415" t="s">
        <v>1439</v>
      </c>
      <c r="B332" s="61" t="s">
        <v>860</v>
      </c>
      <c r="C332" s="200" t="s">
        <v>81</v>
      </c>
      <c r="D332" s="381">
        <f>IFERROR(VLOOKUP($A332,Filtro!$A$5:$AY$315,2,FALSE),0)</f>
        <v>1087</v>
      </c>
      <c r="E332" s="80">
        <f>IFERROR(VLOOKUP($A332,Filtro!$A$5:$AY$315,3,FALSE),0)</f>
        <v>0</v>
      </c>
      <c r="F332" s="183">
        <f>IFERROR(VLOOKUP($A332,Filtro!$A$5:$AY$315,4,FALSE),0)</f>
        <v>1087</v>
      </c>
      <c r="G332" s="80">
        <f>IFERROR(VLOOKUP($A332,Filtro!$A$5:$AY$315,5,FALSE),0)</f>
        <v>17</v>
      </c>
      <c r="H332" s="204">
        <v>332</v>
      </c>
    </row>
    <row r="333" spans="1:8" ht="15" customHeight="1" x14ac:dyDescent="0.2">
      <c r="A333" s="415" t="s">
        <v>1803</v>
      </c>
      <c r="B333" s="61" t="s">
        <v>861</v>
      </c>
      <c r="C333" s="200" t="s">
        <v>293</v>
      </c>
      <c r="D333" s="381">
        <f>IFERROR(VLOOKUP($A333,Filtro!$A$5:$AY$315,2,FALSE),0)</f>
        <v>0</v>
      </c>
      <c r="E333" s="80">
        <f>IFERROR(VLOOKUP($A333,Filtro!$A$5:$AY$315,3,FALSE),0)</f>
        <v>0</v>
      </c>
      <c r="F333" s="183">
        <f>IFERROR(VLOOKUP($A333,Filtro!$A$5:$AY$315,4,FALSE),0)</f>
        <v>0</v>
      </c>
      <c r="G333" s="80">
        <f>IFERROR(VLOOKUP($A333,Filtro!$A$5:$AY$315,5,FALSE),0)</f>
        <v>0</v>
      </c>
      <c r="H333" s="204">
        <v>333</v>
      </c>
    </row>
    <row r="334" spans="1:8" ht="15" customHeight="1" x14ac:dyDescent="0.2">
      <c r="A334" s="415" t="s">
        <v>1474</v>
      </c>
      <c r="B334" s="61" t="s">
        <v>862</v>
      </c>
      <c r="C334" s="200" t="s">
        <v>294</v>
      </c>
      <c r="D334" s="381">
        <f>IFERROR(VLOOKUP($A334,Filtro!$A$5:$AY$315,2,FALSE),0)</f>
        <v>50</v>
      </c>
      <c r="E334" s="80">
        <f>IFERROR(VLOOKUP($A334,Filtro!$A$5:$AY$315,3,FALSE),0)</f>
        <v>0</v>
      </c>
      <c r="F334" s="183">
        <f>IFERROR(VLOOKUP($A334,Filtro!$A$5:$AY$315,4,FALSE),0)</f>
        <v>50</v>
      </c>
      <c r="G334" s="80">
        <f>IFERROR(VLOOKUP($A334,Filtro!$A$5:$AY$315,5,FALSE),0)</f>
        <v>78</v>
      </c>
      <c r="H334" s="204">
        <v>334</v>
      </c>
    </row>
    <row r="335" spans="1:8" ht="15" customHeight="1" x14ac:dyDescent="0.2">
      <c r="A335" s="415" t="s">
        <v>1512</v>
      </c>
      <c r="B335" s="61" t="s">
        <v>863</v>
      </c>
      <c r="C335" s="200" t="s">
        <v>295</v>
      </c>
      <c r="D335" s="381">
        <f>IFERROR(VLOOKUP($A335,Filtro!$A$5:$AY$315,2,FALSE),0)</f>
        <v>0</v>
      </c>
      <c r="E335" s="80">
        <f>IFERROR(VLOOKUP($A335,Filtro!$A$5:$AY$315,3,FALSE),0)</f>
        <v>0</v>
      </c>
      <c r="F335" s="183">
        <f>IFERROR(VLOOKUP($A335,Filtro!$A$5:$AY$315,4,FALSE),0)</f>
        <v>0</v>
      </c>
      <c r="G335" s="80">
        <f>IFERROR(VLOOKUP($A335,Filtro!$A$5:$AY$315,5,FALSE),0)</f>
        <v>266</v>
      </c>
      <c r="H335" s="204">
        <v>335</v>
      </c>
    </row>
    <row r="336" spans="1:8" ht="15" customHeight="1" x14ac:dyDescent="0.2">
      <c r="A336" s="415" t="s">
        <v>1804</v>
      </c>
      <c r="B336" s="61" t="s">
        <v>864</v>
      </c>
      <c r="C336" s="200" t="s">
        <v>82</v>
      </c>
      <c r="D336" s="381">
        <f>IFERROR(VLOOKUP($A336,Filtro!$A$5:$AY$315,2,FALSE),0)</f>
        <v>0</v>
      </c>
      <c r="E336" s="80">
        <f>IFERROR(VLOOKUP($A336,Filtro!$A$5:$AY$315,3,FALSE),0)</f>
        <v>0</v>
      </c>
      <c r="F336" s="183">
        <f>IFERROR(VLOOKUP($A336,Filtro!$A$5:$AY$315,4,FALSE),0)</f>
        <v>0</v>
      </c>
      <c r="G336" s="80">
        <f>IFERROR(VLOOKUP($A336,Filtro!$A$5:$AY$315,5,FALSE),0)</f>
        <v>0</v>
      </c>
      <c r="H336" s="204">
        <v>336</v>
      </c>
    </row>
    <row r="337" spans="1:8" ht="15" customHeight="1" x14ac:dyDescent="0.2">
      <c r="A337" s="415" t="s">
        <v>1805</v>
      </c>
      <c r="B337" s="61" t="s">
        <v>865</v>
      </c>
      <c r="C337" s="200" t="s">
        <v>1134</v>
      </c>
      <c r="D337" s="381">
        <f>IFERROR(VLOOKUP($A337,Filtro!$A$5:$AY$315,2,FALSE),0)</f>
        <v>0</v>
      </c>
      <c r="E337" s="80">
        <f>IFERROR(VLOOKUP($A337,Filtro!$A$5:$AY$315,3,FALSE),0)</f>
        <v>0</v>
      </c>
      <c r="F337" s="183">
        <f>IFERROR(VLOOKUP($A337,Filtro!$A$5:$AY$315,4,FALSE),0)</f>
        <v>0</v>
      </c>
      <c r="G337" s="80">
        <f>IFERROR(VLOOKUP($A337,Filtro!$A$5:$AY$315,5,FALSE),0)</f>
        <v>0</v>
      </c>
      <c r="H337" s="204">
        <v>337</v>
      </c>
    </row>
    <row r="338" spans="1:8" ht="15" customHeight="1" x14ac:dyDescent="0.2">
      <c r="A338" s="415" t="s">
        <v>1806</v>
      </c>
      <c r="B338" s="61" t="s">
        <v>866</v>
      </c>
      <c r="C338" s="200" t="s">
        <v>296</v>
      </c>
      <c r="D338" s="381">
        <f>IFERROR(VLOOKUP($A338,Filtro!$A$5:$AY$315,2,FALSE),0)</f>
        <v>0</v>
      </c>
      <c r="E338" s="80">
        <f>IFERROR(VLOOKUP($A338,Filtro!$A$5:$AY$315,3,FALSE),0)</f>
        <v>0</v>
      </c>
      <c r="F338" s="183">
        <f>IFERROR(VLOOKUP($A338,Filtro!$A$5:$AY$315,4,FALSE),0)</f>
        <v>0</v>
      </c>
      <c r="G338" s="80">
        <f>IFERROR(VLOOKUP($A338,Filtro!$A$5:$AY$315,5,FALSE),0)</f>
        <v>0</v>
      </c>
      <c r="H338" s="204">
        <v>338</v>
      </c>
    </row>
    <row r="339" spans="1:8" ht="15" customHeight="1" x14ac:dyDescent="0.2">
      <c r="A339" s="415" t="s">
        <v>1807</v>
      </c>
      <c r="B339" s="61" t="s">
        <v>867</v>
      </c>
      <c r="C339" s="200" t="s">
        <v>297</v>
      </c>
      <c r="D339" s="381">
        <f>IFERROR(VLOOKUP($A339,Filtro!$A$5:$AY$315,2,FALSE),0)</f>
        <v>0</v>
      </c>
      <c r="E339" s="80">
        <f>IFERROR(VLOOKUP($A339,Filtro!$A$5:$AY$315,3,FALSE),0)</f>
        <v>0</v>
      </c>
      <c r="F339" s="183">
        <f>IFERROR(VLOOKUP($A339,Filtro!$A$5:$AY$315,4,FALSE),0)</f>
        <v>0</v>
      </c>
      <c r="G339" s="80">
        <f>IFERROR(VLOOKUP($A339,Filtro!$A$5:$AY$315,5,FALSE),0)</f>
        <v>0</v>
      </c>
      <c r="H339" s="204">
        <v>339</v>
      </c>
    </row>
    <row r="340" spans="1:8" ht="15" customHeight="1" x14ac:dyDescent="0.2">
      <c r="A340" s="415" t="s">
        <v>1340</v>
      </c>
      <c r="B340" s="61" t="s">
        <v>868</v>
      </c>
      <c r="C340" s="200" t="s">
        <v>298</v>
      </c>
      <c r="D340" s="381">
        <f>IFERROR(VLOOKUP($A340,Filtro!$A$5:$AY$315,2,FALSE),0)</f>
        <v>0</v>
      </c>
      <c r="E340" s="80">
        <f>IFERROR(VLOOKUP($A340,Filtro!$A$5:$AY$315,3,FALSE),0)</f>
        <v>0</v>
      </c>
      <c r="F340" s="183">
        <f>IFERROR(VLOOKUP($A340,Filtro!$A$5:$AY$315,4,FALSE),0)</f>
        <v>0</v>
      </c>
      <c r="G340" s="80">
        <f>IFERROR(VLOOKUP($A340,Filtro!$A$5:$AY$315,5,FALSE),0)</f>
        <v>58</v>
      </c>
      <c r="H340" s="204">
        <v>340</v>
      </c>
    </row>
    <row r="341" spans="1:8" ht="15" customHeight="1" x14ac:dyDescent="0.2">
      <c r="A341" s="415" t="s">
        <v>1808</v>
      </c>
      <c r="B341" s="61" t="s">
        <v>869</v>
      </c>
      <c r="C341" s="200" t="s">
        <v>299</v>
      </c>
      <c r="D341" s="381">
        <f>IFERROR(VLOOKUP($A341,Filtro!$A$5:$AY$315,2,FALSE),0)</f>
        <v>0</v>
      </c>
      <c r="E341" s="80">
        <f>IFERROR(VLOOKUP($A341,Filtro!$A$5:$AY$315,3,FALSE),0)</f>
        <v>0</v>
      </c>
      <c r="F341" s="183">
        <f>IFERROR(VLOOKUP($A341,Filtro!$A$5:$AY$315,4,FALSE),0)</f>
        <v>0</v>
      </c>
      <c r="G341" s="80">
        <f>IFERROR(VLOOKUP($A341,Filtro!$A$5:$AY$315,5,FALSE),0)</f>
        <v>0</v>
      </c>
      <c r="H341" s="204">
        <v>341</v>
      </c>
    </row>
    <row r="342" spans="1:8" ht="15" customHeight="1" x14ac:dyDescent="0.2">
      <c r="A342" s="415" t="s">
        <v>1809</v>
      </c>
      <c r="B342" s="61" t="s">
        <v>870</v>
      </c>
      <c r="C342" s="200" t="s">
        <v>83</v>
      </c>
      <c r="D342" s="381">
        <f>IFERROR(VLOOKUP($A342,Filtro!$A$5:$AY$315,2,FALSE),0)</f>
        <v>0</v>
      </c>
      <c r="E342" s="80">
        <f>IFERROR(VLOOKUP($A342,Filtro!$A$5:$AY$315,3,FALSE),0)</f>
        <v>0</v>
      </c>
      <c r="F342" s="183">
        <f>IFERROR(VLOOKUP($A342,Filtro!$A$5:$AY$315,4,FALSE),0)</f>
        <v>0</v>
      </c>
      <c r="G342" s="80">
        <f>IFERROR(VLOOKUP($A342,Filtro!$A$5:$AY$315,5,FALSE),0)</f>
        <v>0</v>
      </c>
      <c r="H342" s="204">
        <v>342</v>
      </c>
    </row>
    <row r="343" spans="1:8" ht="15" customHeight="1" x14ac:dyDescent="0.2">
      <c r="A343" s="415" t="s">
        <v>1810</v>
      </c>
      <c r="B343" s="61" t="s">
        <v>871</v>
      </c>
      <c r="C343" s="200" t="s">
        <v>300</v>
      </c>
      <c r="D343" s="381">
        <f>IFERROR(VLOOKUP($A343,Filtro!$A$5:$AY$315,2,FALSE),0)</f>
        <v>0</v>
      </c>
      <c r="E343" s="80">
        <f>IFERROR(VLOOKUP($A343,Filtro!$A$5:$AY$315,3,FALSE),0)</f>
        <v>0</v>
      </c>
      <c r="F343" s="183">
        <f>IFERROR(VLOOKUP($A343,Filtro!$A$5:$AY$315,4,FALSE),0)</f>
        <v>0</v>
      </c>
      <c r="G343" s="80">
        <f>IFERROR(VLOOKUP($A343,Filtro!$A$5:$AY$315,5,FALSE),0)</f>
        <v>0</v>
      </c>
      <c r="H343" s="204">
        <v>343</v>
      </c>
    </row>
    <row r="344" spans="1:8" ht="15" customHeight="1" x14ac:dyDescent="0.2">
      <c r="A344" s="415" t="s">
        <v>1811</v>
      </c>
      <c r="B344" s="61" t="s">
        <v>872</v>
      </c>
      <c r="C344" s="200" t="s">
        <v>84</v>
      </c>
      <c r="D344" s="381">
        <f>IFERROR(VLOOKUP($A344,Filtro!$A$5:$AY$315,2,FALSE),0)</f>
        <v>0</v>
      </c>
      <c r="E344" s="80">
        <f>IFERROR(VLOOKUP($A344,Filtro!$A$5:$AY$315,3,FALSE),0)</f>
        <v>0</v>
      </c>
      <c r="F344" s="183">
        <f>IFERROR(VLOOKUP($A344,Filtro!$A$5:$AY$315,4,FALSE),0)</f>
        <v>0</v>
      </c>
      <c r="G344" s="80">
        <f>IFERROR(VLOOKUP($A344,Filtro!$A$5:$AY$315,5,FALSE),0)</f>
        <v>0</v>
      </c>
      <c r="H344" s="204">
        <v>344</v>
      </c>
    </row>
    <row r="345" spans="1:8" ht="15" customHeight="1" x14ac:dyDescent="0.2">
      <c r="A345" s="415" t="s">
        <v>1812</v>
      </c>
      <c r="B345" s="61" t="s">
        <v>873</v>
      </c>
      <c r="C345" s="200" t="s">
        <v>272</v>
      </c>
      <c r="D345" s="381">
        <f>IFERROR(VLOOKUP($A345,Filtro!$A$5:$AY$315,2,FALSE),0)</f>
        <v>0</v>
      </c>
      <c r="E345" s="80">
        <f>IFERROR(VLOOKUP($A345,Filtro!$A$5:$AY$315,3,FALSE),0)</f>
        <v>0</v>
      </c>
      <c r="F345" s="183">
        <f>IFERROR(VLOOKUP($A345,Filtro!$A$5:$AY$315,4,FALSE),0)</f>
        <v>0</v>
      </c>
      <c r="G345" s="80">
        <f>IFERROR(VLOOKUP($A345,Filtro!$A$5:$AY$315,5,FALSE),0)</f>
        <v>0</v>
      </c>
      <c r="H345" s="204">
        <v>345</v>
      </c>
    </row>
    <row r="346" spans="1:8" ht="15" customHeight="1" x14ac:dyDescent="0.2">
      <c r="A346" s="415" t="s">
        <v>1513</v>
      </c>
      <c r="B346" s="61" t="s">
        <v>874</v>
      </c>
      <c r="C346" s="200" t="s">
        <v>256</v>
      </c>
      <c r="D346" s="381">
        <f>IFERROR(VLOOKUP($A346,Filtro!$A$5:$AY$315,2,FALSE),0)</f>
        <v>0</v>
      </c>
      <c r="E346" s="80">
        <f>IFERROR(VLOOKUP($A346,Filtro!$A$5:$AY$315,3,FALSE),0)</f>
        <v>0</v>
      </c>
      <c r="F346" s="183">
        <f>IFERROR(VLOOKUP($A346,Filtro!$A$5:$AY$315,4,FALSE),0)</f>
        <v>0</v>
      </c>
      <c r="G346" s="80">
        <f>IFERROR(VLOOKUP($A346,Filtro!$A$5:$AY$315,5,FALSE),0)</f>
        <v>415</v>
      </c>
      <c r="H346" s="204">
        <v>346</v>
      </c>
    </row>
    <row r="347" spans="1:8" ht="21" x14ac:dyDescent="0.2">
      <c r="A347" s="415" t="s">
        <v>1813</v>
      </c>
      <c r="B347" s="61" t="s">
        <v>875</v>
      </c>
      <c r="C347" s="200" t="s">
        <v>85</v>
      </c>
      <c r="D347" s="381">
        <f>IFERROR(VLOOKUP($A347,Filtro!$A$5:$AY$315,2,FALSE),0)</f>
        <v>0</v>
      </c>
      <c r="E347" s="80">
        <f>IFERROR(VLOOKUP($A347,Filtro!$A$5:$AY$315,3,FALSE),0)</f>
        <v>0</v>
      </c>
      <c r="F347" s="183">
        <f>IFERROR(VLOOKUP($A347,Filtro!$A$5:$AY$315,4,FALSE),0)</f>
        <v>0</v>
      </c>
      <c r="G347" s="80">
        <f>IFERROR(VLOOKUP($A347,Filtro!$A$5:$AY$315,5,FALSE),0)</f>
        <v>0</v>
      </c>
      <c r="H347" s="204">
        <v>347</v>
      </c>
    </row>
    <row r="348" spans="1:8" ht="15" customHeight="1" x14ac:dyDescent="0.2">
      <c r="A348" s="415" t="s">
        <v>1814</v>
      </c>
      <c r="B348" s="61" t="s">
        <v>876</v>
      </c>
      <c r="C348" s="200" t="s">
        <v>257</v>
      </c>
      <c r="D348" s="381">
        <f>IFERROR(VLOOKUP($A348,Filtro!$A$5:$AY$315,2,FALSE),0)</f>
        <v>0</v>
      </c>
      <c r="E348" s="80">
        <f>IFERROR(VLOOKUP($A348,Filtro!$A$5:$AY$315,3,FALSE),0)</f>
        <v>0</v>
      </c>
      <c r="F348" s="183">
        <f>IFERROR(VLOOKUP($A348,Filtro!$A$5:$AY$315,4,FALSE),0)</f>
        <v>0</v>
      </c>
      <c r="G348" s="80">
        <f>IFERROR(VLOOKUP($A348,Filtro!$A$5:$AY$315,5,FALSE),0)</f>
        <v>0</v>
      </c>
      <c r="H348" s="204">
        <v>348</v>
      </c>
    </row>
    <row r="349" spans="1:8" ht="15" customHeight="1" x14ac:dyDescent="0.2">
      <c r="A349" s="415" t="s">
        <v>1815</v>
      </c>
      <c r="B349" s="61" t="s">
        <v>877</v>
      </c>
      <c r="C349" s="200" t="s">
        <v>258</v>
      </c>
      <c r="D349" s="381">
        <f>IFERROR(VLOOKUP($A349,Filtro!$A$5:$AY$315,2,FALSE),0)</f>
        <v>0</v>
      </c>
      <c r="E349" s="80">
        <f>IFERROR(VLOOKUP($A349,Filtro!$A$5:$AY$315,3,FALSE),0)</f>
        <v>0</v>
      </c>
      <c r="F349" s="183">
        <f>IFERROR(VLOOKUP($A349,Filtro!$A$5:$AY$315,4,FALSE),0)</f>
        <v>0</v>
      </c>
      <c r="G349" s="80">
        <f>IFERROR(VLOOKUP($A349,Filtro!$A$5:$AY$315,5,FALSE),0)</f>
        <v>0</v>
      </c>
      <c r="H349" s="204">
        <v>349</v>
      </c>
    </row>
    <row r="350" spans="1:8" ht="15" customHeight="1" x14ac:dyDescent="0.2">
      <c r="A350" s="415" t="s">
        <v>1816</v>
      </c>
      <c r="B350" s="61" t="s">
        <v>878</v>
      </c>
      <c r="C350" s="200" t="s">
        <v>259</v>
      </c>
      <c r="D350" s="381">
        <f>IFERROR(VLOOKUP($A350,Filtro!$A$5:$AY$315,2,FALSE),0)</f>
        <v>0</v>
      </c>
      <c r="E350" s="80">
        <f>IFERROR(VLOOKUP($A350,Filtro!$A$5:$AY$315,3,FALSE),0)</f>
        <v>0</v>
      </c>
      <c r="F350" s="183">
        <f>IFERROR(VLOOKUP($A350,Filtro!$A$5:$AY$315,4,FALSE),0)</f>
        <v>0</v>
      </c>
      <c r="G350" s="80">
        <f>IFERROR(VLOOKUP($A350,Filtro!$A$5:$AY$315,5,FALSE),0)</f>
        <v>0</v>
      </c>
      <c r="H350" s="204">
        <v>350</v>
      </c>
    </row>
    <row r="351" spans="1:8" ht="15" customHeight="1" x14ac:dyDescent="0.2">
      <c r="A351" s="415" t="s">
        <v>1529</v>
      </c>
      <c r="B351" s="61" t="s">
        <v>879</v>
      </c>
      <c r="C351" s="200" t="s">
        <v>86</v>
      </c>
      <c r="D351" s="381">
        <f>IFERROR(VLOOKUP($A351,Filtro!$A$5:$AY$315,2,FALSE),0)</f>
        <v>0</v>
      </c>
      <c r="E351" s="80">
        <f>IFERROR(VLOOKUP($A351,Filtro!$A$5:$AY$315,3,FALSE),0)</f>
        <v>0</v>
      </c>
      <c r="F351" s="183">
        <f>IFERROR(VLOOKUP($A351,Filtro!$A$5:$AY$315,4,FALSE),0)</f>
        <v>0</v>
      </c>
      <c r="G351" s="80">
        <f>IFERROR(VLOOKUP($A351,Filtro!$A$5:$AY$315,5,FALSE),0)</f>
        <v>17</v>
      </c>
      <c r="H351" s="204">
        <v>351</v>
      </c>
    </row>
    <row r="352" spans="1:8" ht="15" customHeight="1" x14ac:dyDescent="0.2">
      <c r="A352" s="415" t="s">
        <v>1543</v>
      </c>
      <c r="B352" s="61" t="s">
        <v>880</v>
      </c>
      <c r="C352" s="200" t="s">
        <v>98</v>
      </c>
      <c r="D352" s="381">
        <f>IFERROR(VLOOKUP($A352,Filtro!$A$5:$AY$315,2,FALSE),0)</f>
        <v>0</v>
      </c>
      <c r="E352" s="80">
        <f>IFERROR(VLOOKUP($A352,Filtro!$A$5:$AY$315,3,FALSE),0)</f>
        <v>0</v>
      </c>
      <c r="F352" s="183">
        <f>IFERROR(VLOOKUP($A352,Filtro!$A$5:$AY$315,4,FALSE),0)</f>
        <v>0</v>
      </c>
      <c r="G352" s="80">
        <f>IFERROR(VLOOKUP($A352,Filtro!$A$5:$AY$315,5,FALSE),0)</f>
        <v>3</v>
      </c>
      <c r="H352" s="204">
        <v>352</v>
      </c>
    </row>
    <row r="353" spans="1:8" ht="15" customHeight="1" x14ac:dyDescent="0.2">
      <c r="A353" s="415" t="s">
        <v>1817</v>
      </c>
      <c r="B353" s="61" t="s">
        <v>881</v>
      </c>
      <c r="C353" s="200" t="s">
        <v>99</v>
      </c>
      <c r="D353" s="381">
        <f>IFERROR(VLOOKUP($A353,Filtro!$A$5:$AY$315,2,FALSE),0)</f>
        <v>0</v>
      </c>
      <c r="E353" s="80">
        <f>IFERROR(VLOOKUP($A353,Filtro!$A$5:$AY$315,3,FALSE),0)</f>
        <v>0</v>
      </c>
      <c r="F353" s="183">
        <f>IFERROR(VLOOKUP($A353,Filtro!$A$5:$AY$315,4,FALSE),0)</f>
        <v>0</v>
      </c>
      <c r="G353" s="80">
        <f>IFERROR(VLOOKUP($A353,Filtro!$A$5:$AY$315,5,FALSE),0)</f>
        <v>0</v>
      </c>
      <c r="H353" s="204">
        <v>353</v>
      </c>
    </row>
    <row r="354" spans="1:8" ht="15" customHeight="1" x14ac:dyDescent="0.2">
      <c r="A354" s="415" t="s">
        <v>1818</v>
      </c>
      <c r="B354" s="61" t="s">
        <v>882</v>
      </c>
      <c r="C354" s="200" t="s">
        <v>612</v>
      </c>
      <c r="D354" s="381">
        <f>IFERROR(VLOOKUP($A354,Filtro!$A$5:$AY$315,2,FALSE),0)</f>
        <v>0</v>
      </c>
      <c r="E354" s="80">
        <f>IFERROR(VLOOKUP($A354,Filtro!$A$5:$AY$315,3,FALSE),0)</f>
        <v>0</v>
      </c>
      <c r="F354" s="183">
        <f>IFERROR(VLOOKUP($A354,Filtro!$A$5:$AY$315,4,FALSE),0)</f>
        <v>0</v>
      </c>
      <c r="G354" s="80">
        <f>IFERROR(VLOOKUP($A354,Filtro!$A$5:$AY$315,5,FALSE),0)</f>
        <v>0</v>
      </c>
      <c r="H354" s="204">
        <v>354</v>
      </c>
    </row>
    <row r="355" spans="1:8" ht="15" customHeight="1" x14ac:dyDescent="0.2">
      <c r="A355" s="415" t="s">
        <v>1819</v>
      </c>
      <c r="B355" s="61" t="s">
        <v>883</v>
      </c>
      <c r="C355" s="200" t="s">
        <v>100</v>
      </c>
      <c r="D355" s="381">
        <f>IFERROR(VLOOKUP($A355,Filtro!$A$5:$AY$315,2,FALSE),0)</f>
        <v>0</v>
      </c>
      <c r="E355" s="80">
        <f>IFERROR(VLOOKUP($A355,Filtro!$A$5:$AY$315,3,FALSE),0)</f>
        <v>0</v>
      </c>
      <c r="F355" s="183">
        <f>IFERROR(VLOOKUP($A355,Filtro!$A$5:$AY$315,4,FALSE),0)</f>
        <v>0</v>
      </c>
      <c r="G355" s="80">
        <f>IFERROR(VLOOKUP($A355,Filtro!$A$5:$AY$315,5,FALSE),0)</f>
        <v>0</v>
      </c>
      <c r="H355" s="204">
        <v>355</v>
      </c>
    </row>
    <row r="356" spans="1:8" ht="15" customHeight="1" x14ac:dyDescent="0.2">
      <c r="A356" s="415" t="s">
        <v>1509</v>
      </c>
      <c r="B356" s="61" t="s">
        <v>884</v>
      </c>
      <c r="C356" s="200" t="s">
        <v>101</v>
      </c>
      <c r="D356" s="381">
        <f>IFERROR(VLOOKUP($A356,Filtro!$A$5:$AY$315,2,FALSE),0)</f>
        <v>5</v>
      </c>
      <c r="E356" s="80">
        <f>IFERROR(VLOOKUP($A356,Filtro!$A$5:$AY$315,3,FALSE),0)</f>
        <v>0</v>
      </c>
      <c r="F356" s="183">
        <f>IFERROR(VLOOKUP($A356,Filtro!$A$5:$AY$315,4,FALSE),0)</f>
        <v>5</v>
      </c>
      <c r="G356" s="80">
        <f>IFERROR(VLOOKUP($A356,Filtro!$A$5:$AY$315,5,FALSE),0)</f>
        <v>0</v>
      </c>
      <c r="H356" s="204">
        <v>356</v>
      </c>
    </row>
    <row r="357" spans="1:8" ht="15" customHeight="1" x14ac:dyDescent="0.2">
      <c r="A357" s="415" t="s">
        <v>1312</v>
      </c>
      <c r="B357" s="61" t="s">
        <v>885</v>
      </c>
      <c r="C357" s="200" t="s">
        <v>102</v>
      </c>
      <c r="D357" s="381">
        <f>IFERROR(VLOOKUP($A357,Filtro!$A$5:$AY$315,2,FALSE),0)</f>
        <v>0</v>
      </c>
      <c r="E357" s="80">
        <f>IFERROR(VLOOKUP($A357,Filtro!$A$5:$AY$315,3,FALSE),0)</f>
        <v>0</v>
      </c>
      <c r="F357" s="183">
        <f>IFERROR(VLOOKUP($A357,Filtro!$A$5:$AY$315,4,FALSE),0)</f>
        <v>0</v>
      </c>
      <c r="G357" s="80">
        <f>IFERROR(VLOOKUP($A357,Filtro!$A$5:$AY$315,5,FALSE),0)</f>
        <v>468</v>
      </c>
      <c r="H357" s="204">
        <v>357</v>
      </c>
    </row>
    <row r="358" spans="1:8" ht="15" customHeight="1" x14ac:dyDescent="0.2">
      <c r="A358" s="415" t="s">
        <v>1820</v>
      </c>
      <c r="B358" s="61" t="s">
        <v>886</v>
      </c>
      <c r="C358" s="200" t="s">
        <v>103</v>
      </c>
      <c r="D358" s="381">
        <f>IFERROR(VLOOKUP($A358,Filtro!$A$5:$AY$315,2,FALSE),0)</f>
        <v>0</v>
      </c>
      <c r="E358" s="80">
        <f>IFERROR(VLOOKUP($A358,Filtro!$A$5:$AY$315,3,FALSE),0)</f>
        <v>0</v>
      </c>
      <c r="F358" s="183">
        <f>IFERROR(VLOOKUP($A358,Filtro!$A$5:$AY$315,4,FALSE),0)</f>
        <v>0</v>
      </c>
      <c r="G358" s="80">
        <f>IFERROR(VLOOKUP($A358,Filtro!$A$5:$AY$315,5,FALSE),0)</f>
        <v>0</v>
      </c>
      <c r="H358" s="204">
        <v>358</v>
      </c>
    </row>
    <row r="359" spans="1:8" ht="15" customHeight="1" x14ac:dyDescent="0.2">
      <c r="A359" s="415" t="s">
        <v>1821</v>
      </c>
      <c r="B359" s="61" t="s">
        <v>887</v>
      </c>
      <c r="C359" s="200" t="s">
        <v>104</v>
      </c>
      <c r="D359" s="381">
        <f>IFERROR(VLOOKUP($A359,Filtro!$A$5:$AY$315,2,FALSE),0)</f>
        <v>0</v>
      </c>
      <c r="E359" s="80">
        <f>IFERROR(VLOOKUP($A359,Filtro!$A$5:$AY$315,3,FALSE),0)</f>
        <v>0</v>
      </c>
      <c r="F359" s="183">
        <f>IFERROR(VLOOKUP($A359,Filtro!$A$5:$AY$315,4,FALSE),0)</f>
        <v>0</v>
      </c>
      <c r="G359" s="80">
        <f>IFERROR(VLOOKUP($A359,Filtro!$A$5:$AY$315,5,FALSE),0)</f>
        <v>0</v>
      </c>
      <c r="H359" s="204">
        <v>359</v>
      </c>
    </row>
    <row r="360" spans="1:8" ht="15" customHeight="1" x14ac:dyDescent="0.2">
      <c r="A360" s="415" t="s">
        <v>1822</v>
      </c>
      <c r="B360" s="61" t="s">
        <v>888</v>
      </c>
      <c r="C360" s="200" t="s">
        <v>105</v>
      </c>
      <c r="D360" s="381">
        <f>IFERROR(VLOOKUP($A360,Filtro!$A$5:$AY$315,2,FALSE),0)</f>
        <v>0</v>
      </c>
      <c r="E360" s="80">
        <f>IFERROR(VLOOKUP($A360,Filtro!$A$5:$AY$315,3,FALSE),0)</f>
        <v>0</v>
      </c>
      <c r="F360" s="183">
        <f>IFERROR(VLOOKUP($A360,Filtro!$A$5:$AY$315,4,FALSE),0)</f>
        <v>0</v>
      </c>
      <c r="G360" s="80">
        <f>IFERROR(VLOOKUP($A360,Filtro!$A$5:$AY$315,5,FALSE),0)</f>
        <v>0</v>
      </c>
      <c r="H360" s="204">
        <v>360</v>
      </c>
    </row>
    <row r="361" spans="1:8" ht="21" x14ac:dyDescent="0.2">
      <c r="A361" s="415" t="s">
        <v>1823</v>
      </c>
      <c r="B361" s="61" t="s">
        <v>889</v>
      </c>
      <c r="C361" s="200" t="s">
        <v>87</v>
      </c>
      <c r="D361" s="381">
        <f>IFERROR(VLOOKUP($A361,Filtro!$A$5:$AY$315,2,FALSE),0)</f>
        <v>0</v>
      </c>
      <c r="E361" s="80">
        <f>IFERROR(VLOOKUP($A361,Filtro!$A$5:$AY$315,3,FALSE),0)</f>
        <v>0</v>
      </c>
      <c r="F361" s="183">
        <f>IFERROR(VLOOKUP($A361,Filtro!$A$5:$AY$315,4,FALSE),0)</f>
        <v>0</v>
      </c>
      <c r="G361" s="80">
        <f>IFERROR(VLOOKUP($A361,Filtro!$A$5:$AY$315,5,FALSE),0)</f>
        <v>0</v>
      </c>
      <c r="H361" s="204">
        <v>361</v>
      </c>
    </row>
    <row r="362" spans="1:8" ht="15" customHeight="1" x14ac:dyDescent="0.2">
      <c r="A362" s="415" t="s">
        <v>1494</v>
      </c>
      <c r="B362" s="61" t="s">
        <v>890</v>
      </c>
      <c r="C362" s="200" t="s">
        <v>30</v>
      </c>
      <c r="D362" s="381">
        <f>IFERROR(VLOOKUP($A362,Filtro!$A$5:$AY$315,2,FALSE),0)</f>
        <v>0</v>
      </c>
      <c r="E362" s="80">
        <f>IFERROR(VLOOKUP($A362,Filtro!$A$5:$AY$315,3,FALSE),0)</f>
        <v>0</v>
      </c>
      <c r="F362" s="183">
        <f>IFERROR(VLOOKUP($A362,Filtro!$A$5:$AY$315,4,FALSE),0)</f>
        <v>0</v>
      </c>
      <c r="G362" s="80">
        <f>IFERROR(VLOOKUP($A362,Filtro!$A$5:$AY$315,5,FALSE),0)</f>
        <v>2</v>
      </c>
      <c r="H362" s="204">
        <v>362</v>
      </c>
    </row>
    <row r="363" spans="1:8" ht="15" customHeight="1" x14ac:dyDescent="0.2">
      <c r="A363" s="415" t="s">
        <v>1824</v>
      </c>
      <c r="B363" s="61" t="s">
        <v>891</v>
      </c>
      <c r="C363" s="200" t="s">
        <v>332</v>
      </c>
      <c r="D363" s="381">
        <f>IFERROR(VLOOKUP($A363,Filtro!$A$5:$AY$315,2,FALSE),0)</f>
        <v>0</v>
      </c>
      <c r="E363" s="80">
        <f>IFERROR(VLOOKUP($A363,Filtro!$A$5:$AY$315,3,FALSE),0)</f>
        <v>0</v>
      </c>
      <c r="F363" s="183">
        <f>IFERROR(VLOOKUP($A363,Filtro!$A$5:$AY$315,4,FALSE),0)</f>
        <v>0</v>
      </c>
      <c r="G363" s="80">
        <f>IFERROR(VLOOKUP($A363,Filtro!$A$5:$AY$315,5,FALSE),0)</f>
        <v>0</v>
      </c>
      <c r="H363" s="204">
        <v>363</v>
      </c>
    </row>
    <row r="364" spans="1:8" ht="15" customHeight="1" x14ac:dyDescent="0.2">
      <c r="A364" s="415" t="s">
        <v>1825</v>
      </c>
      <c r="B364" s="61" t="s">
        <v>892</v>
      </c>
      <c r="C364" s="200" t="s">
        <v>119</v>
      </c>
      <c r="D364" s="381">
        <f>IFERROR(VLOOKUP($A364,Filtro!$A$5:$AY$315,2,FALSE),0)</f>
        <v>0</v>
      </c>
      <c r="E364" s="80">
        <f>IFERROR(VLOOKUP($A364,Filtro!$A$5:$AY$315,3,FALSE),0)</f>
        <v>0</v>
      </c>
      <c r="F364" s="183">
        <f>IFERROR(VLOOKUP($A364,Filtro!$A$5:$AY$315,4,FALSE),0)</f>
        <v>0</v>
      </c>
      <c r="G364" s="80">
        <f>IFERROR(VLOOKUP($A364,Filtro!$A$5:$AY$315,5,FALSE),0)</f>
        <v>0</v>
      </c>
      <c r="H364" s="204">
        <v>364</v>
      </c>
    </row>
    <row r="365" spans="1:8" ht="15" customHeight="1" x14ac:dyDescent="0.2">
      <c r="A365" s="415" t="s">
        <v>1826</v>
      </c>
      <c r="B365" s="61" t="s">
        <v>893</v>
      </c>
      <c r="C365" s="200" t="s">
        <v>120</v>
      </c>
      <c r="D365" s="381">
        <f>IFERROR(VLOOKUP($A365,Filtro!$A$5:$AY$315,2,FALSE),0)</f>
        <v>0</v>
      </c>
      <c r="E365" s="80">
        <f>IFERROR(VLOOKUP($A365,Filtro!$A$5:$AY$315,3,FALSE),0)</f>
        <v>0</v>
      </c>
      <c r="F365" s="183">
        <f>IFERROR(VLOOKUP($A365,Filtro!$A$5:$AY$315,4,FALSE),0)</f>
        <v>0</v>
      </c>
      <c r="G365" s="80">
        <f>IFERROR(VLOOKUP($A365,Filtro!$A$5:$AY$315,5,FALSE),0)</f>
        <v>0</v>
      </c>
      <c r="H365" s="204">
        <v>365</v>
      </c>
    </row>
    <row r="366" spans="1:8" ht="21.75" thickBot="1" x14ac:dyDescent="0.25">
      <c r="A366" s="415" t="s">
        <v>1441</v>
      </c>
      <c r="B366" s="63" t="s">
        <v>894</v>
      </c>
      <c r="C366" s="227" t="s">
        <v>88</v>
      </c>
      <c r="D366" s="382">
        <f>IFERROR(VLOOKUP($A366,Filtro!$A$5:$AY$315,2,FALSE),0)</f>
        <v>60</v>
      </c>
      <c r="E366" s="89">
        <f>IFERROR(VLOOKUP($A366,Filtro!$A$5:$AY$315,3,FALSE),0)</f>
        <v>0</v>
      </c>
      <c r="F366" s="184">
        <f>IFERROR(VLOOKUP($A366,Filtro!$A$5:$AY$315,4,FALSE),0)</f>
        <v>60</v>
      </c>
      <c r="G366" s="89">
        <f>IFERROR(VLOOKUP($A366,Filtro!$A$5:$AY$315,5,FALSE),0)</f>
        <v>13</v>
      </c>
      <c r="H366" s="204">
        <v>366</v>
      </c>
    </row>
    <row r="367" spans="1:8" ht="15" customHeight="1" thickBot="1" x14ac:dyDescent="0.25">
      <c r="A367" s="374"/>
      <c r="B367" s="511" t="s">
        <v>121</v>
      </c>
      <c r="C367" s="544"/>
      <c r="D367" s="234">
        <f>SUM(D323:D366)</f>
        <v>1384</v>
      </c>
      <c r="E367" s="230">
        <f>SUM(E323:E366)</f>
        <v>0</v>
      </c>
      <c r="F367" s="231">
        <f>SUM(F323:F366)</f>
        <v>1384</v>
      </c>
      <c r="G367" s="233">
        <f>SUM(G323:G366)</f>
        <v>2113</v>
      </c>
      <c r="H367" s="204">
        <v>367</v>
      </c>
    </row>
    <row r="368" spans="1:8" ht="15" customHeight="1" x14ac:dyDescent="0.2">
      <c r="A368" s="347"/>
      <c r="B368" s="249"/>
      <c r="C368" s="249"/>
      <c r="D368" s="283"/>
      <c r="E368" s="283"/>
      <c r="F368" s="283"/>
      <c r="G368" s="283"/>
      <c r="H368" s="204">
        <v>368</v>
      </c>
    </row>
    <row r="369" spans="1:8" ht="15" customHeight="1" x14ac:dyDescent="0.2">
      <c r="A369" s="347"/>
      <c r="B369" s="513" t="s">
        <v>1233</v>
      </c>
      <c r="C369" s="520"/>
      <c r="D369" s="285"/>
      <c r="E369" s="206"/>
      <c r="F369" s="206"/>
      <c r="G369" s="284"/>
      <c r="H369" s="204">
        <v>369</v>
      </c>
    </row>
    <row r="370" spans="1:8" ht="15" customHeight="1" x14ac:dyDescent="0.2">
      <c r="A370" s="415" t="s">
        <v>1827</v>
      </c>
      <c r="B370" s="62" t="s">
        <v>895</v>
      </c>
      <c r="C370" s="280" t="s">
        <v>304</v>
      </c>
      <c r="D370" s="386">
        <f>IFERROR(VLOOKUP($A370,Filtro!$A$5:$AY$315,2,FALSE),0)</f>
        <v>0</v>
      </c>
      <c r="E370" s="387">
        <f>IFERROR(VLOOKUP($A370,Filtro!$A$5:$AY$315,3,FALSE),0)</f>
        <v>0</v>
      </c>
      <c r="F370" s="388">
        <f>IFERROR(VLOOKUP($A370,Filtro!$A$5:$AY$315,4,FALSE),0)</f>
        <v>0</v>
      </c>
      <c r="G370" s="387">
        <f>IFERROR(VLOOKUP($A370,Filtro!$A$5:$AY$315,5,FALSE),0)</f>
        <v>0</v>
      </c>
      <c r="H370" s="204">
        <v>370</v>
      </c>
    </row>
    <row r="371" spans="1:8" ht="15" customHeight="1" x14ac:dyDescent="0.2">
      <c r="A371" s="415" t="s">
        <v>1828</v>
      </c>
      <c r="B371" s="61" t="s">
        <v>896</v>
      </c>
      <c r="C371" s="200" t="s">
        <v>305</v>
      </c>
      <c r="D371" s="381">
        <f>IFERROR(VLOOKUP($A371,Filtro!$A$5:$AY$315,2,FALSE),0)</f>
        <v>0</v>
      </c>
      <c r="E371" s="80">
        <f>IFERROR(VLOOKUP($A371,Filtro!$A$5:$AY$315,3,FALSE),0)</f>
        <v>0</v>
      </c>
      <c r="F371" s="183">
        <f>IFERROR(VLOOKUP($A371,Filtro!$A$5:$AY$315,4,FALSE),0)</f>
        <v>0</v>
      </c>
      <c r="G371" s="80">
        <f>IFERROR(VLOOKUP($A371,Filtro!$A$5:$AY$315,5,FALSE),0)</f>
        <v>0</v>
      </c>
      <c r="H371" s="204">
        <v>371</v>
      </c>
    </row>
    <row r="372" spans="1:8" ht="15" customHeight="1" x14ac:dyDescent="0.2">
      <c r="A372" s="415" t="s">
        <v>1829</v>
      </c>
      <c r="B372" s="61" t="s">
        <v>897</v>
      </c>
      <c r="C372" s="200" t="s">
        <v>306</v>
      </c>
      <c r="D372" s="381">
        <f>IFERROR(VLOOKUP($A372,Filtro!$A$5:$AY$315,2,FALSE),0)</f>
        <v>0</v>
      </c>
      <c r="E372" s="80">
        <f>IFERROR(VLOOKUP($A372,Filtro!$A$5:$AY$315,3,FALSE),0)</f>
        <v>0</v>
      </c>
      <c r="F372" s="183">
        <f>IFERROR(VLOOKUP($A372,Filtro!$A$5:$AY$315,4,FALSE),0)</f>
        <v>0</v>
      </c>
      <c r="G372" s="80">
        <f>IFERROR(VLOOKUP($A372,Filtro!$A$5:$AY$315,5,FALSE),0)</f>
        <v>0</v>
      </c>
      <c r="H372" s="204">
        <v>372</v>
      </c>
    </row>
    <row r="373" spans="1:8" ht="15" customHeight="1" x14ac:dyDescent="0.2">
      <c r="A373" s="415" t="s">
        <v>1544</v>
      </c>
      <c r="B373" s="61" t="s">
        <v>898</v>
      </c>
      <c r="C373" s="200" t="s">
        <v>374</v>
      </c>
      <c r="D373" s="381">
        <f>IFERROR(VLOOKUP($A373,Filtro!$A$5:$AY$315,2,FALSE),0)</f>
        <v>14</v>
      </c>
      <c r="E373" s="80">
        <f>IFERROR(VLOOKUP($A373,Filtro!$A$5:$AY$315,3,FALSE),0)</f>
        <v>0</v>
      </c>
      <c r="F373" s="183">
        <f>IFERROR(VLOOKUP($A373,Filtro!$A$5:$AY$315,4,FALSE),0)</f>
        <v>14</v>
      </c>
      <c r="G373" s="80">
        <f>IFERROR(VLOOKUP($A373,Filtro!$A$5:$AY$315,5,FALSE),0)</f>
        <v>0</v>
      </c>
      <c r="H373" s="204">
        <v>373</v>
      </c>
    </row>
    <row r="374" spans="1:8" ht="15" customHeight="1" x14ac:dyDescent="0.2">
      <c r="A374" s="415" t="s">
        <v>1830</v>
      </c>
      <c r="B374" s="61" t="s">
        <v>899</v>
      </c>
      <c r="C374" s="200" t="s">
        <v>375</v>
      </c>
      <c r="D374" s="381">
        <f>IFERROR(VLOOKUP($A374,Filtro!$A$5:$AY$315,2,FALSE),0)</f>
        <v>0</v>
      </c>
      <c r="E374" s="80">
        <f>IFERROR(VLOOKUP($A374,Filtro!$A$5:$AY$315,3,FALSE),0)</f>
        <v>0</v>
      </c>
      <c r="F374" s="183">
        <f>IFERROR(VLOOKUP($A374,Filtro!$A$5:$AY$315,4,FALSE),0)</f>
        <v>0</v>
      </c>
      <c r="G374" s="80">
        <f>IFERROR(VLOOKUP($A374,Filtro!$A$5:$AY$315,5,FALSE),0)</f>
        <v>0</v>
      </c>
      <c r="H374" s="204">
        <v>374</v>
      </c>
    </row>
    <row r="375" spans="1:8" ht="15" customHeight="1" x14ac:dyDescent="0.2">
      <c r="A375" s="415" t="s">
        <v>1831</v>
      </c>
      <c r="B375" s="61" t="s">
        <v>900</v>
      </c>
      <c r="C375" s="200" t="s">
        <v>1135</v>
      </c>
      <c r="D375" s="381">
        <f>IFERROR(VLOOKUP($A375,Filtro!$A$5:$AY$315,2,FALSE),0)</f>
        <v>0</v>
      </c>
      <c r="E375" s="80">
        <f>IFERROR(VLOOKUP($A375,Filtro!$A$5:$AY$315,3,FALSE),0)</f>
        <v>0</v>
      </c>
      <c r="F375" s="183">
        <f>IFERROR(VLOOKUP($A375,Filtro!$A$5:$AY$315,4,FALSE),0)</f>
        <v>0</v>
      </c>
      <c r="G375" s="80">
        <f>IFERROR(VLOOKUP($A375,Filtro!$A$5:$AY$315,5,FALSE),0)</f>
        <v>0</v>
      </c>
      <c r="H375" s="204">
        <v>375</v>
      </c>
    </row>
    <row r="376" spans="1:8" ht="15" customHeight="1" x14ac:dyDescent="0.2">
      <c r="A376" s="415" t="s">
        <v>1832</v>
      </c>
      <c r="B376" s="61" t="s">
        <v>901</v>
      </c>
      <c r="C376" s="200" t="s">
        <v>376</v>
      </c>
      <c r="D376" s="381">
        <f>IFERROR(VLOOKUP($A376,Filtro!$A$5:$AY$315,2,FALSE),0)</f>
        <v>0</v>
      </c>
      <c r="E376" s="80">
        <f>IFERROR(VLOOKUP($A376,Filtro!$A$5:$AY$315,3,FALSE),0)</f>
        <v>0</v>
      </c>
      <c r="F376" s="183">
        <f>IFERROR(VLOOKUP($A376,Filtro!$A$5:$AY$315,4,FALSE),0)</f>
        <v>0</v>
      </c>
      <c r="G376" s="80">
        <f>IFERROR(VLOOKUP($A376,Filtro!$A$5:$AY$315,5,FALSE),0)</f>
        <v>0</v>
      </c>
      <c r="H376" s="204">
        <v>376</v>
      </c>
    </row>
    <row r="377" spans="1:8" ht="15" customHeight="1" x14ac:dyDescent="0.2">
      <c r="A377" s="415" t="s">
        <v>1833</v>
      </c>
      <c r="B377" s="61" t="s">
        <v>902</v>
      </c>
      <c r="C377" s="200" t="s">
        <v>1136</v>
      </c>
      <c r="D377" s="381">
        <f>IFERROR(VLOOKUP($A377,Filtro!$A$5:$AY$315,2,FALSE),0)</f>
        <v>0</v>
      </c>
      <c r="E377" s="80">
        <f>IFERROR(VLOOKUP($A377,Filtro!$A$5:$AY$315,3,FALSE),0)</f>
        <v>0</v>
      </c>
      <c r="F377" s="183">
        <f>IFERROR(VLOOKUP($A377,Filtro!$A$5:$AY$315,4,FALSE),0)</f>
        <v>0</v>
      </c>
      <c r="G377" s="80">
        <f>IFERROR(VLOOKUP($A377,Filtro!$A$5:$AY$315,5,FALSE),0)</f>
        <v>0</v>
      </c>
      <c r="H377" s="204">
        <v>377</v>
      </c>
    </row>
    <row r="378" spans="1:8" ht="15" customHeight="1" x14ac:dyDescent="0.2">
      <c r="A378" s="415" t="s">
        <v>1834</v>
      </c>
      <c r="B378" s="61" t="s">
        <v>903</v>
      </c>
      <c r="C378" s="200" t="s">
        <v>126</v>
      </c>
      <c r="D378" s="381">
        <f>IFERROR(VLOOKUP($A378,Filtro!$A$5:$AY$315,2,FALSE),0)</f>
        <v>0</v>
      </c>
      <c r="E378" s="80">
        <f>IFERROR(VLOOKUP($A378,Filtro!$A$5:$AY$315,3,FALSE),0)</f>
        <v>0</v>
      </c>
      <c r="F378" s="183">
        <f>IFERROR(VLOOKUP($A378,Filtro!$A$5:$AY$315,4,FALSE),0)</f>
        <v>0</v>
      </c>
      <c r="G378" s="80">
        <f>IFERROR(VLOOKUP($A378,Filtro!$A$5:$AY$315,5,FALSE),0)</f>
        <v>0</v>
      </c>
      <c r="H378" s="204">
        <v>378</v>
      </c>
    </row>
    <row r="379" spans="1:8" ht="15" customHeight="1" x14ac:dyDescent="0.2">
      <c r="A379" s="415" t="s">
        <v>1290</v>
      </c>
      <c r="B379" s="61" t="s">
        <v>904</v>
      </c>
      <c r="C379" s="200" t="s">
        <v>1137</v>
      </c>
      <c r="D379" s="381">
        <f>IFERROR(VLOOKUP($A379,Filtro!$A$5:$AY$315,2,FALSE),0)</f>
        <v>15653</v>
      </c>
      <c r="E379" s="80">
        <f>IFERROR(VLOOKUP($A379,Filtro!$A$5:$AY$315,3,FALSE),0)</f>
        <v>0</v>
      </c>
      <c r="F379" s="183">
        <f>IFERROR(VLOOKUP($A379,Filtro!$A$5:$AY$315,4,FALSE),0)</f>
        <v>15653</v>
      </c>
      <c r="G379" s="80">
        <f>IFERROR(VLOOKUP($A379,Filtro!$A$5:$AY$315,5,FALSE),0)</f>
        <v>15089</v>
      </c>
      <c r="H379" s="204">
        <v>379</v>
      </c>
    </row>
    <row r="380" spans="1:8" ht="15" customHeight="1" x14ac:dyDescent="0.2">
      <c r="A380" s="415" t="s">
        <v>1835</v>
      </c>
      <c r="B380" s="61" t="s">
        <v>905</v>
      </c>
      <c r="C380" s="200" t="s">
        <v>127</v>
      </c>
      <c r="D380" s="381">
        <f>IFERROR(VLOOKUP($A380,Filtro!$A$5:$AY$315,2,FALSE),0)</f>
        <v>0</v>
      </c>
      <c r="E380" s="80">
        <f>IFERROR(VLOOKUP($A380,Filtro!$A$5:$AY$315,3,FALSE),0)</f>
        <v>0</v>
      </c>
      <c r="F380" s="183">
        <f>IFERROR(VLOOKUP($A380,Filtro!$A$5:$AY$315,4,FALSE),0)</f>
        <v>0</v>
      </c>
      <c r="G380" s="80">
        <f>IFERROR(VLOOKUP($A380,Filtro!$A$5:$AY$315,5,FALSE),0)</f>
        <v>0</v>
      </c>
      <c r="H380" s="204">
        <v>380</v>
      </c>
    </row>
    <row r="381" spans="1:8" ht="15" customHeight="1" x14ac:dyDescent="0.2">
      <c r="A381" s="415" t="s">
        <v>1556</v>
      </c>
      <c r="B381" s="61" t="s">
        <v>906</v>
      </c>
      <c r="C381" s="200" t="s">
        <v>1138</v>
      </c>
      <c r="D381" s="381">
        <f>IFERROR(VLOOKUP($A381,Filtro!$A$5:$AY$315,2,FALSE),0)</f>
        <v>45</v>
      </c>
      <c r="E381" s="80">
        <f>IFERROR(VLOOKUP($A381,Filtro!$A$5:$AY$315,3,FALSE),0)</f>
        <v>0</v>
      </c>
      <c r="F381" s="183">
        <f>IFERROR(VLOOKUP($A381,Filtro!$A$5:$AY$315,4,FALSE),0)</f>
        <v>45</v>
      </c>
      <c r="G381" s="80">
        <f>IFERROR(VLOOKUP($A381,Filtro!$A$5:$AY$315,5,FALSE),0)</f>
        <v>45</v>
      </c>
      <c r="H381" s="204">
        <v>381</v>
      </c>
    </row>
    <row r="382" spans="1:8" ht="15" customHeight="1" x14ac:dyDescent="0.2">
      <c r="A382" s="415" t="s">
        <v>1298</v>
      </c>
      <c r="B382" s="61" t="s">
        <v>907</v>
      </c>
      <c r="C382" s="200" t="s">
        <v>128</v>
      </c>
      <c r="D382" s="381">
        <f>IFERROR(VLOOKUP($A382,Filtro!$A$5:$AY$315,2,FALSE),0)</f>
        <v>15508</v>
      </c>
      <c r="E382" s="80">
        <f>IFERROR(VLOOKUP($A382,Filtro!$A$5:$AY$315,3,FALSE),0)</f>
        <v>0</v>
      </c>
      <c r="F382" s="183">
        <f>IFERROR(VLOOKUP($A382,Filtro!$A$5:$AY$315,4,FALSE),0)</f>
        <v>15508</v>
      </c>
      <c r="G382" s="80">
        <f>IFERROR(VLOOKUP($A382,Filtro!$A$5:$AY$315,5,FALSE),0)</f>
        <v>21459</v>
      </c>
      <c r="H382" s="204">
        <v>382</v>
      </c>
    </row>
    <row r="383" spans="1:8" ht="15" customHeight="1" x14ac:dyDescent="0.2">
      <c r="A383" s="415" t="s">
        <v>1350</v>
      </c>
      <c r="B383" s="61" t="s">
        <v>908</v>
      </c>
      <c r="C383" s="200" t="s">
        <v>129</v>
      </c>
      <c r="D383" s="381">
        <f>IFERROR(VLOOKUP($A383,Filtro!$A$5:$AY$315,2,FALSE),0)</f>
        <v>96</v>
      </c>
      <c r="E383" s="80">
        <f>IFERROR(VLOOKUP($A383,Filtro!$A$5:$AY$315,3,FALSE),0)</f>
        <v>22</v>
      </c>
      <c r="F383" s="183">
        <f>IFERROR(VLOOKUP($A383,Filtro!$A$5:$AY$315,4,FALSE),0)</f>
        <v>74</v>
      </c>
      <c r="G383" s="80">
        <f>IFERROR(VLOOKUP($A383,Filtro!$A$5:$AY$315,5,FALSE),0)</f>
        <v>93</v>
      </c>
      <c r="H383" s="204">
        <v>383</v>
      </c>
    </row>
    <row r="384" spans="1:8" ht="15" customHeight="1" x14ac:dyDescent="0.2">
      <c r="A384" s="415" t="s">
        <v>1517</v>
      </c>
      <c r="B384" s="61" t="s">
        <v>909</v>
      </c>
      <c r="C384" s="200" t="s">
        <v>130</v>
      </c>
      <c r="D384" s="381">
        <f>IFERROR(VLOOKUP($A384,Filtro!$A$5:$AY$315,2,FALSE),0)</f>
        <v>11</v>
      </c>
      <c r="E384" s="80">
        <f>IFERROR(VLOOKUP($A384,Filtro!$A$5:$AY$315,3,FALSE),0)</f>
        <v>11</v>
      </c>
      <c r="F384" s="183">
        <f>IFERROR(VLOOKUP($A384,Filtro!$A$5:$AY$315,4,FALSE),0)</f>
        <v>0</v>
      </c>
      <c r="G384" s="80">
        <f>IFERROR(VLOOKUP($A384,Filtro!$A$5:$AY$315,5,FALSE),0)</f>
        <v>0</v>
      </c>
      <c r="H384" s="204">
        <v>384</v>
      </c>
    </row>
    <row r="385" spans="1:8" ht="15" customHeight="1" x14ac:dyDescent="0.2">
      <c r="A385" s="415" t="s">
        <v>1836</v>
      </c>
      <c r="B385" s="61" t="s">
        <v>910</v>
      </c>
      <c r="C385" s="200" t="s">
        <v>1139</v>
      </c>
      <c r="D385" s="381">
        <f>IFERROR(VLOOKUP($A385,Filtro!$A$5:$AY$315,2,FALSE),0)</f>
        <v>0</v>
      </c>
      <c r="E385" s="80">
        <f>IFERROR(VLOOKUP($A385,Filtro!$A$5:$AY$315,3,FALSE),0)</f>
        <v>0</v>
      </c>
      <c r="F385" s="183">
        <f>IFERROR(VLOOKUP($A385,Filtro!$A$5:$AY$315,4,FALSE),0)</f>
        <v>0</v>
      </c>
      <c r="G385" s="80">
        <f>IFERROR(VLOOKUP($A385,Filtro!$A$5:$AY$315,5,FALSE),0)</f>
        <v>0</v>
      </c>
      <c r="H385" s="204">
        <v>385</v>
      </c>
    </row>
    <row r="386" spans="1:8" ht="15" customHeight="1" x14ac:dyDescent="0.2">
      <c r="A386" s="415" t="s">
        <v>1351</v>
      </c>
      <c r="B386" s="61" t="s">
        <v>911</v>
      </c>
      <c r="C386" s="200" t="s">
        <v>1140</v>
      </c>
      <c r="D386" s="381">
        <f>IFERROR(VLOOKUP($A386,Filtro!$A$5:$AY$315,2,FALSE),0)</f>
        <v>504</v>
      </c>
      <c r="E386" s="80">
        <f>IFERROR(VLOOKUP($A386,Filtro!$A$5:$AY$315,3,FALSE),0)</f>
        <v>0</v>
      </c>
      <c r="F386" s="183">
        <f>IFERROR(VLOOKUP($A386,Filtro!$A$5:$AY$315,4,FALSE),0)</f>
        <v>504</v>
      </c>
      <c r="G386" s="80">
        <f>IFERROR(VLOOKUP($A386,Filtro!$A$5:$AY$315,5,FALSE),0)</f>
        <v>0</v>
      </c>
      <c r="H386" s="204">
        <v>386</v>
      </c>
    </row>
    <row r="387" spans="1:8" ht="15" customHeight="1" x14ac:dyDescent="0.2">
      <c r="A387" s="415" t="s">
        <v>1837</v>
      </c>
      <c r="B387" s="61" t="s">
        <v>912</v>
      </c>
      <c r="C387" s="200" t="s">
        <v>271</v>
      </c>
      <c r="D387" s="381">
        <f>IFERROR(VLOOKUP($A387,Filtro!$A$5:$AY$315,2,FALSE),0)</f>
        <v>0</v>
      </c>
      <c r="E387" s="80">
        <f>IFERROR(VLOOKUP($A387,Filtro!$A$5:$AY$315,3,FALSE),0)</f>
        <v>0</v>
      </c>
      <c r="F387" s="183">
        <f>IFERROR(VLOOKUP($A387,Filtro!$A$5:$AY$315,4,FALSE),0)</f>
        <v>0</v>
      </c>
      <c r="G387" s="80">
        <f>IFERROR(VLOOKUP($A387,Filtro!$A$5:$AY$315,5,FALSE),0)</f>
        <v>0</v>
      </c>
      <c r="H387" s="204">
        <v>387</v>
      </c>
    </row>
    <row r="388" spans="1:8" ht="15" customHeight="1" x14ac:dyDescent="0.2">
      <c r="A388" s="415" t="s">
        <v>1838</v>
      </c>
      <c r="B388" s="61" t="s">
        <v>913</v>
      </c>
      <c r="C388" s="200" t="s">
        <v>1141</v>
      </c>
      <c r="D388" s="381">
        <f>IFERROR(VLOOKUP($A388,Filtro!$A$5:$AY$315,2,FALSE),0)</f>
        <v>0</v>
      </c>
      <c r="E388" s="80">
        <f>IFERROR(VLOOKUP($A388,Filtro!$A$5:$AY$315,3,FALSE),0)</f>
        <v>0</v>
      </c>
      <c r="F388" s="183">
        <f>IFERROR(VLOOKUP($A388,Filtro!$A$5:$AY$315,4,FALSE),0)</f>
        <v>0</v>
      </c>
      <c r="G388" s="80">
        <f>IFERROR(VLOOKUP($A388,Filtro!$A$5:$AY$315,5,FALSE),0)</f>
        <v>0</v>
      </c>
      <c r="H388" s="204">
        <v>388</v>
      </c>
    </row>
    <row r="389" spans="1:8" ht="15" customHeight="1" x14ac:dyDescent="0.2">
      <c r="A389" s="415" t="s">
        <v>1839</v>
      </c>
      <c r="B389" s="61" t="s">
        <v>914</v>
      </c>
      <c r="C389" s="200" t="s">
        <v>195</v>
      </c>
      <c r="D389" s="381">
        <f>IFERROR(VLOOKUP($A389,Filtro!$A$5:$AY$315,2,FALSE),0)</f>
        <v>0</v>
      </c>
      <c r="E389" s="80">
        <f>IFERROR(VLOOKUP($A389,Filtro!$A$5:$AY$315,3,FALSE),0)</f>
        <v>0</v>
      </c>
      <c r="F389" s="183">
        <f>IFERROR(VLOOKUP($A389,Filtro!$A$5:$AY$315,4,FALSE),0)</f>
        <v>0</v>
      </c>
      <c r="G389" s="80">
        <f>IFERROR(VLOOKUP($A389,Filtro!$A$5:$AY$315,5,FALSE),0)</f>
        <v>0</v>
      </c>
      <c r="H389" s="204">
        <v>389</v>
      </c>
    </row>
    <row r="390" spans="1:8" ht="15" customHeight="1" x14ac:dyDescent="0.2">
      <c r="A390" s="415" t="s">
        <v>1840</v>
      </c>
      <c r="B390" s="61" t="s">
        <v>915</v>
      </c>
      <c r="C390" s="200" t="s">
        <v>196</v>
      </c>
      <c r="D390" s="381">
        <f>IFERROR(VLOOKUP($A390,Filtro!$A$5:$AY$315,2,FALSE),0)</f>
        <v>0</v>
      </c>
      <c r="E390" s="80">
        <f>IFERROR(VLOOKUP($A390,Filtro!$A$5:$AY$315,3,FALSE),0)</f>
        <v>0</v>
      </c>
      <c r="F390" s="183">
        <f>IFERROR(VLOOKUP($A390,Filtro!$A$5:$AY$315,4,FALSE),0)</f>
        <v>0</v>
      </c>
      <c r="G390" s="80">
        <f>IFERROR(VLOOKUP($A390,Filtro!$A$5:$AY$315,5,FALSE),0)</f>
        <v>0</v>
      </c>
      <c r="H390" s="204">
        <v>390</v>
      </c>
    </row>
    <row r="391" spans="1:8" ht="15" customHeight="1" x14ac:dyDescent="0.2">
      <c r="A391" s="415" t="s">
        <v>1313</v>
      </c>
      <c r="B391" s="61" t="s">
        <v>916</v>
      </c>
      <c r="C391" s="200" t="s">
        <v>1142</v>
      </c>
      <c r="D391" s="381">
        <f>IFERROR(VLOOKUP($A391,Filtro!$A$5:$AY$315,2,FALSE),0)</f>
        <v>54</v>
      </c>
      <c r="E391" s="80">
        <f>IFERROR(VLOOKUP($A391,Filtro!$A$5:$AY$315,3,FALSE),0)</f>
        <v>0</v>
      </c>
      <c r="F391" s="183">
        <f>IFERROR(VLOOKUP($A391,Filtro!$A$5:$AY$315,4,FALSE),0)</f>
        <v>54</v>
      </c>
      <c r="G391" s="80">
        <f>IFERROR(VLOOKUP($A391,Filtro!$A$5:$AY$315,5,FALSE),0)</f>
        <v>277</v>
      </c>
      <c r="H391" s="204">
        <v>391</v>
      </c>
    </row>
    <row r="392" spans="1:8" ht="15" customHeight="1" x14ac:dyDescent="0.2">
      <c r="A392" s="415" t="s">
        <v>1537</v>
      </c>
      <c r="B392" s="61" t="s">
        <v>917</v>
      </c>
      <c r="C392" s="200" t="s">
        <v>197</v>
      </c>
      <c r="D392" s="381">
        <f>IFERROR(VLOOKUP($A392,Filtro!$A$5:$AY$315,2,FALSE),0)</f>
        <v>111</v>
      </c>
      <c r="E392" s="80">
        <f>IFERROR(VLOOKUP($A392,Filtro!$A$5:$AY$315,3,FALSE),0)</f>
        <v>0</v>
      </c>
      <c r="F392" s="183">
        <f>IFERROR(VLOOKUP($A392,Filtro!$A$5:$AY$315,4,FALSE),0)</f>
        <v>111</v>
      </c>
      <c r="G392" s="80">
        <f>IFERROR(VLOOKUP($A392,Filtro!$A$5:$AY$315,5,FALSE),0)</f>
        <v>111</v>
      </c>
      <c r="H392" s="204">
        <v>392</v>
      </c>
    </row>
    <row r="393" spans="1:8" ht="15" customHeight="1" x14ac:dyDescent="0.2">
      <c r="A393" s="415" t="s">
        <v>1299</v>
      </c>
      <c r="B393" s="61" t="s">
        <v>918</v>
      </c>
      <c r="C393" s="200" t="s">
        <v>198</v>
      </c>
      <c r="D393" s="381">
        <f>IFERROR(VLOOKUP($A393,Filtro!$A$5:$AY$315,2,FALSE),0)</f>
        <v>23253</v>
      </c>
      <c r="E393" s="80">
        <f>IFERROR(VLOOKUP($A393,Filtro!$A$5:$AY$315,3,FALSE),0)</f>
        <v>0</v>
      </c>
      <c r="F393" s="183">
        <f>IFERROR(VLOOKUP($A393,Filtro!$A$5:$AY$315,4,FALSE),0)</f>
        <v>23253</v>
      </c>
      <c r="G393" s="80">
        <f>IFERROR(VLOOKUP($A393,Filtro!$A$5:$AY$315,5,FALSE),0)</f>
        <v>48698</v>
      </c>
      <c r="H393" s="204">
        <v>393</v>
      </c>
    </row>
    <row r="394" spans="1:8" ht="31.5" x14ac:dyDescent="0.2">
      <c r="A394" s="415" t="s">
        <v>1449</v>
      </c>
      <c r="B394" s="61" t="s">
        <v>919</v>
      </c>
      <c r="C394" s="200" t="s">
        <v>233</v>
      </c>
      <c r="D394" s="381">
        <f>IFERROR(VLOOKUP($A394,Filtro!$A$5:$AY$315,2,FALSE),0)</f>
        <v>854</v>
      </c>
      <c r="E394" s="80">
        <f>IFERROR(VLOOKUP($A394,Filtro!$A$5:$AY$315,3,FALSE),0)</f>
        <v>843</v>
      </c>
      <c r="F394" s="183">
        <f>IFERROR(VLOOKUP($A394,Filtro!$A$5:$AY$315,4,FALSE),0)</f>
        <v>11</v>
      </c>
      <c r="G394" s="80">
        <f>IFERROR(VLOOKUP($A394,Filtro!$A$5:$AY$315,5,FALSE),0)</f>
        <v>1768</v>
      </c>
      <c r="H394" s="204">
        <v>394</v>
      </c>
    </row>
    <row r="395" spans="1:8" ht="15" customHeight="1" x14ac:dyDescent="0.2">
      <c r="A395" s="415" t="s">
        <v>1314</v>
      </c>
      <c r="B395" s="61" t="s">
        <v>920</v>
      </c>
      <c r="C395" s="200" t="s">
        <v>366</v>
      </c>
      <c r="D395" s="381">
        <f>IFERROR(VLOOKUP($A395,Filtro!$A$5:$AY$315,2,FALSE),0)</f>
        <v>0</v>
      </c>
      <c r="E395" s="80">
        <f>IFERROR(VLOOKUP($A395,Filtro!$A$5:$AY$315,3,FALSE),0)</f>
        <v>0</v>
      </c>
      <c r="F395" s="183">
        <f>IFERROR(VLOOKUP($A395,Filtro!$A$5:$AY$315,4,FALSE),0)</f>
        <v>0</v>
      </c>
      <c r="G395" s="80">
        <f>IFERROR(VLOOKUP($A395,Filtro!$A$5:$AY$315,5,FALSE),0)</f>
        <v>1964</v>
      </c>
      <c r="H395" s="204">
        <v>395</v>
      </c>
    </row>
    <row r="396" spans="1:8" ht="15" customHeight="1" x14ac:dyDescent="0.2">
      <c r="A396" s="415" t="s">
        <v>1841</v>
      </c>
      <c r="B396" s="61" t="s">
        <v>921</v>
      </c>
      <c r="C396" s="200" t="s">
        <v>322</v>
      </c>
      <c r="D396" s="381">
        <f>IFERROR(VLOOKUP($A396,Filtro!$A$5:$AY$315,2,FALSE),0)</f>
        <v>0</v>
      </c>
      <c r="E396" s="80">
        <f>IFERROR(VLOOKUP($A396,Filtro!$A$5:$AY$315,3,FALSE),0)</f>
        <v>0</v>
      </c>
      <c r="F396" s="183">
        <f>IFERROR(VLOOKUP($A396,Filtro!$A$5:$AY$315,4,FALSE),0)</f>
        <v>0</v>
      </c>
      <c r="G396" s="80">
        <f>IFERROR(VLOOKUP($A396,Filtro!$A$5:$AY$315,5,FALSE),0)</f>
        <v>0</v>
      </c>
      <c r="H396" s="204">
        <v>396</v>
      </c>
    </row>
    <row r="397" spans="1:8" ht="15" customHeight="1" x14ac:dyDescent="0.2">
      <c r="A397" s="415" t="s">
        <v>1842</v>
      </c>
      <c r="B397" s="61" t="s">
        <v>922</v>
      </c>
      <c r="C397" s="200" t="s">
        <v>106</v>
      </c>
      <c r="D397" s="381">
        <f>IFERROR(VLOOKUP($A397,Filtro!$A$5:$AY$315,2,FALSE),0)</f>
        <v>0</v>
      </c>
      <c r="E397" s="80">
        <f>IFERROR(VLOOKUP($A397,Filtro!$A$5:$AY$315,3,FALSE),0)</f>
        <v>0</v>
      </c>
      <c r="F397" s="183">
        <f>IFERROR(VLOOKUP($A397,Filtro!$A$5:$AY$315,4,FALSE),0)</f>
        <v>0</v>
      </c>
      <c r="G397" s="80">
        <f>IFERROR(VLOOKUP($A397,Filtro!$A$5:$AY$315,5,FALSE),0)</f>
        <v>0</v>
      </c>
      <c r="H397" s="204">
        <v>397</v>
      </c>
    </row>
    <row r="398" spans="1:8" ht="15" customHeight="1" x14ac:dyDescent="0.2">
      <c r="A398" s="415" t="s">
        <v>1352</v>
      </c>
      <c r="B398" s="61" t="s">
        <v>923</v>
      </c>
      <c r="C398" s="200" t="s">
        <v>1143</v>
      </c>
      <c r="D398" s="381">
        <f>IFERROR(VLOOKUP($A398,Filtro!$A$5:$AY$315,2,FALSE),0)</f>
        <v>964</v>
      </c>
      <c r="E398" s="80">
        <f>IFERROR(VLOOKUP($A398,Filtro!$A$5:$AY$315,3,FALSE),0)</f>
        <v>0</v>
      </c>
      <c r="F398" s="183">
        <f>IFERROR(VLOOKUP($A398,Filtro!$A$5:$AY$315,4,FALSE),0)</f>
        <v>964</v>
      </c>
      <c r="G398" s="80">
        <f>IFERROR(VLOOKUP($A398,Filtro!$A$5:$AY$315,5,FALSE),0)</f>
        <v>3042</v>
      </c>
      <c r="H398" s="204">
        <v>398</v>
      </c>
    </row>
    <row r="399" spans="1:8" ht="15" customHeight="1" thickBot="1" x14ac:dyDescent="0.25">
      <c r="A399" s="415" t="s">
        <v>1843</v>
      </c>
      <c r="B399" s="63" t="s">
        <v>924</v>
      </c>
      <c r="C399" s="227" t="s">
        <v>367</v>
      </c>
      <c r="D399" s="382">
        <f>IFERROR(VLOOKUP($A399,Filtro!$A$5:$AY$315,2,FALSE),0)</f>
        <v>0</v>
      </c>
      <c r="E399" s="89">
        <f>IFERROR(VLOOKUP($A399,Filtro!$A$5:$AY$315,3,FALSE),0)</f>
        <v>0</v>
      </c>
      <c r="F399" s="184">
        <f>IFERROR(VLOOKUP($A399,Filtro!$A$5:$AY$315,4,FALSE),0)</f>
        <v>0</v>
      </c>
      <c r="G399" s="89">
        <f>IFERROR(VLOOKUP($A399,Filtro!$A$5:$AY$315,5,FALSE),0)</f>
        <v>0</v>
      </c>
      <c r="H399" s="204">
        <v>399</v>
      </c>
    </row>
    <row r="400" spans="1:8" ht="15" customHeight="1" thickBot="1" x14ac:dyDescent="0.25">
      <c r="A400" s="374"/>
      <c r="B400" s="511" t="s">
        <v>121</v>
      </c>
      <c r="C400" s="512"/>
      <c r="D400" s="229">
        <f>SUM(D370:D399)</f>
        <v>57067</v>
      </c>
      <c r="E400" s="230">
        <f>SUM(E370:E399)</f>
        <v>876</v>
      </c>
      <c r="F400" s="231">
        <f>SUM(F370:F399)</f>
        <v>56191</v>
      </c>
      <c r="G400" s="232">
        <f>SUM(G370:G399)</f>
        <v>92546</v>
      </c>
      <c r="H400" s="204">
        <v>400</v>
      </c>
    </row>
    <row r="401" spans="1:8" ht="15" customHeight="1" thickBot="1" x14ac:dyDescent="0.25">
      <c r="A401" s="374"/>
      <c r="B401" s="511" t="s">
        <v>1084</v>
      </c>
      <c r="C401" s="512"/>
      <c r="D401" s="229">
        <f>+D98+D170+D179+D239+D320+D367+D400</f>
        <v>99863</v>
      </c>
      <c r="E401" s="230">
        <f>+E98+E170+E179+E239+E320+E367+E400</f>
        <v>876</v>
      </c>
      <c r="F401" s="231">
        <f>+F98+F170+F179+F239+F320+F367+F400</f>
        <v>98987</v>
      </c>
      <c r="G401" s="233">
        <f>+G98+G170+G179+G239+G320+G367+G400</f>
        <v>186451</v>
      </c>
      <c r="H401" s="204">
        <v>401</v>
      </c>
    </row>
    <row r="402" spans="1:8" ht="15" customHeight="1" x14ac:dyDescent="0.2">
      <c r="A402" s="347"/>
      <c r="B402" s="249"/>
      <c r="C402" s="249"/>
      <c r="D402" s="279"/>
      <c r="E402" s="279"/>
      <c r="F402" s="279"/>
      <c r="G402" s="279"/>
      <c r="H402" s="204">
        <v>402</v>
      </c>
    </row>
    <row r="403" spans="1:8" ht="15" customHeight="1" x14ac:dyDescent="0.2">
      <c r="A403" s="347"/>
      <c r="B403" s="521" t="s">
        <v>1085</v>
      </c>
      <c r="C403" s="522"/>
      <c r="D403" s="526"/>
      <c r="E403" s="526"/>
      <c r="F403" s="526"/>
      <c r="G403" s="527"/>
      <c r="H403" s="204">
        <v>403</v>
      </c>
    </row>
    <row r="404" spans="1:8" ht="15" customHeight="1" x14ac:dyDescent="0.2">
      <c r="A404" s="415" t="s">
        <v>1450</v>
      </c>
      <c r="B404" s="62" t="s">
        <v>925</v>
      </c>
      <c r="C404" s="200" t="s">
        <v>423</v>
      </c>
      <c r="D404" s="386">
        <f>IFERROR(VLOOKUP($A404,Filtro!$A$5:$AY$315,2,FALSE),0)</f>
        <v>5</v>
      </c>
      <c r="E404" s="76">
        <f>IFERROR(VLOOKUP($A404,Filtro!$A$5:$AY$315,3,FALSE),0)</f>
        <v>5</v>
      </c>
      <c r="F404" s="182">
        <f>IFERROR(VLOOKUP($A404,Filtro!$A$5:$AY$315,4,FALSE),0)</f>
        <v>0</v>
      </c>
      <c r="G404" s="76">
        <f>IFERROR(VLOOKUP($A404,Filtro!$A$5:$AY$315,5,FALSE),0)</f>
        <v>0</v>
      </c>
      <c r="H404" s="204">
        <v>404</v>
      </c>
    </row>
    <row r="405" spans="1:8" ht="15" customHeight="1" x14ac:dyDescent="0.2">
      <c r="A405" s="415" t="s">
        <v>1475</v>
      </c>
      <c r="B405" s="61" t="s">
        <v>926</v>
      </c>
      <c r="C405" s="200" t="s">
        <v>424</v>
      </c>
      <c r="D405" s="381">
        <f>IFERROR(VLOOKUP($A405,Filtro!$A$5:$AY$315,2,FALSE),0)</f>
        <v>23</v>
      </c>
      <c r="E405" s="80">
        <f>IFERROR(VLOOKUP($A405,Filtro!$A$5:$AY$315,3,FALSE),0)</f>
        <v>23</v>
      </c>
      <c r="F405" s="183">
        <f>IFERROR(VLOOKUP($A405,Filtro!$A$5:$AY$315,4,FALSE),0)</f>
        <v>0</v>
      </c>
      <c r="G405" s="80">
        <f>IFERROR(VLOOKUP($A405,Filtro!$A$5:$AY$315,5,FALSE),0)</f>
        <v>0</v>
      </c>
      <c r="H405" s="204">
        <v>405</v>
      </c>
    </row>
    <row r="406" spans="1:8" ht="15" customHeight="1" x14ac:dyDescent="0.2">
      <c r="A406" s="415" t="s">
        <v>1844</v>
      </c>
      <c r="B406" s="61" t="s">
        <v>927</v>
      </c>
      <c r="C406" s="200" t="s">
        <v>1007</v>
      </c>
      <c r="D406" s="381">
        <f>IFERROR(VLOOKUP($A406,Filtro!$A$5:$AY$315,2,FALSE),0)</f>
        <v>0</v>
      </c>
      <c r="E406" s="80">
        <f>IFERROR(VLOOKUP($A406,Filtro!$A$5:$AY$315,3,FALSE),0)</f>
        <v>0</v>
      </c>
      <c r="F406" s="183">
        <f>IFERROR(VLOOKUP($A406,Filtro!$A$5:$AY$315,4,FALSE),0)</f>
        <v>0</v>
      </c>
      <c r="G406" s="80">
        <f>IFERROR(VLOOKUP($A406,Filtro!$A$5:$AY$315,5,FALSE),0)</f>
        <v>0</v>
      </c>
      <c r="H406" s="204">
        <v>406</v>
      </c>
    </row>
    <row r="407" spans="1:8" ht="15" customHeight="1" x14ac:dyDescent="0.2">
      <c r="A407" s="415" t="s">
        <v>1845</v>
      </c>
      <c r="B407" s="61" t="s">
        <v>928</v>
      </c>
      <c r="C407" s="200" t="s">
        <v>425</v>
      </c>
      <c r="D407" s="381">
        <f>IFERROR(VLOOKUP($A407,Filtro!$A$5:$AY$315,2,FALSE),0)</f>
        <v>0</v>
      </c>
      <c r="E407" s="80">
        <f>IFERROR(VLOOKUP($A407,Filtro!$A$5:$AY$315,3,FALSE),0)</f>
        <v>0</v>
      </c>
      <c r="F407" s="183">
        <f>IFERROR(VLOOKUP($A407,Filtro!$A$5:$AY$315,4,FALSE),0)</f>
        <v>0</v>
      </c>
      <c r="G407" s="80">
        <f>IFERROR(VLOOKUP($A407,Filtro!$A$5:$AY$315,5,FALSE),0)</f>
        <v>0</v>
      </c>
      <c r="H407" s="204">
        <v>407</v>
      </c>
    </row>
    <row r="408" spans="1:8" ht="15" customHeight="1" x14ac:dyDescent="0.2">
      <c r="A408" s="415" t="s">
        <v>1846</v>
      </c>
      <c r="B408" s="61" t="s">
        <v>929</v>
      </c>
      <c r="C408" s="200" t="s">
        <v>1008</v>
      </c>
      <c r="D408" s="381">
        <f>IFERROR(VLOOKUP($A408,Filtro!$A$5:$AY$315,2,FALSE),0)</f>
        <v>0</v>
      </c>
      <c r="E408" s="80">
        <f>IFERROR(VLOOKUP($A408,Filtro!$A$5:$AY$315,3,FALSE),0)</f>
        <v>0</v>
      </c>
      <c r="F408" s="183">
        <f>IFERROR(VLOOKUP($A408,Filtro!$A$5:$AY$315,4,FALSE),0)</f>
        <v>0</v>
      </c>
      <c r="G408" s="80">
        <f>IFERROR(VLOOKUP($A408,Filtro!$A$5:$AY$315,5,FALSE),0)</f>
        <v>0</v>
      </c>
      <c r="H408" s="204">
        <v>408</v>
      </c>
    </row>
    <row r="409" spans="1:8" ht="15" customHeight="1" x14ac:dyDescent="0.2">
      <c r="A409" s="415" t="s">
        <v>1847</v>
      </c>
      <c r="B409" s="61" t="s">
        <v>930</v>
      </c>
      <c r="C409" s="200" t="s">
        <v>1225</v>
      </c>
      <c r="D409" s="381">
        <f>IFERROR(VLOOKUP($A409,Filtro!$A$5:$AY$315,2,FALSE),0)</f>
        <v>0</v>
      </c>
      <c r="E409" s="80">
        <f>IFERROR(VLOOKUP($A409,Filtro!$A$5:$AY$315,3,FALSE),0)</f>
        <v>0</v>
      </c>
      <c r="F409" s="183">
        <f>IFERROR(VLOOKUP($A409,Filtro!$A$5:$AY$315,4,FALSE),0)</f>
        <v>0</v>
      </c>
      <c r="G409" s="80">
        <f>IFERROR(VLOOKUP($A409,Filtro!$A$5:$AY$315,5,FALSE),0)</f>
        <v>0</v>
      </c>
      <c r="H409" s="204">
        <v>409</v>
      </c>
    </row>
    <row r="410" spans="1:8" ht="15" customHeight="1" x14ac:dyDescent="0.2">
      <c r="A410" s="415" t="s">
        <v>1848</v>
      </c>
      <c r="B410" s="61" t="s">
        <v>931</v>
      </c>
      <c r="C410" s="200" t="s">
        <v>1224</v>
      </c>
      <c r="D410" s="381">
        <f>IFERROR(VLOOKUP($A410,Filtro!$A$5:$AY$315,2,FALSE),0)</f>
        <v>0</v>
      </c>
      <c r="E410" s="80">
        <f>IFERROR(VLOOKUP($A410,Filtro!$A$5:$AY$315,3,FALSE),0)</f>
        <v>0</v>
      </c>
      <c r="F410" s="183">
        <f>IFERROR(VLOOKUP($A410,Filtro!$A$5:$AY$315,4,FALSE),0)</f>
        <v>0</v>
      </c>
      <c r="G410" s="80">
        <f>IFERROR(VLOOKUP($A410,Filtro!$A$5:$AY$315,5,FALSE),0)</f>
        <v>0</v>
      </c>
      <c r="H410" s="204">
        <v>410</v>
      </c>
    </row>
    <row r="411" spans="1:8" ht="15" customHeight="1" x14ac:dyDescent="0.2">
      <c r="A411" s="415" t="s">
        <v>1527</v>
      </c>
      <c r="B411" s="61" t="s">
        <v>932</v>
      </c>
      <c r="C411" s="200" t="s">
        <v>426</v>
      </c>
      <c r="D411" s="381">
        <f>IFERROR(VLOOKUP($A411,Filtro!$A$5:$AY$315,2,FALSE),0)</f>
        <v>0</v>
      </c>
      <c r="E411" s="80">
        <f>IFERROR(VLOOKUP($A411,Filtro!$A$5:$AY$315,3,FALSE),0)</f>
        <v>0</v>
      </c>
      <c r="F411" s="183">
        <f>IFERROR(VLOOKUP($A411,Filtro!$A$5:$AY$315,4,FALSE),0)</f>
        <v>0</v>
      </c>
      <c r="G411" s="80">
        <f>IFERROR(VLOOKUP($A411,Filtro!$A$5:$AY$315,5,FALSE),0)</f>
        <v>68</v>
      </c>
      <c r="H411" s="204">
        <v>411</v>
      </c>
    </row>
    <row r="412" spans="1:8" ht="15" customHeight="1" x14ac:dyDescent="0.2">
      <c r="A412" s="415" t="s">
        <v>1397</v>
      </c>
      <c r="B412" s="61" t="s">
        <v>933</v>
      </c>
      <c r="C412" s="200" t="s">
        <v>427</v>
      </c>
      <c r="D412" s="381">
        <f>IFERROR(VLOOKUP($A412,Filtro!$A$5:$AY$315,2,FALSE),0)</f>
        <v>477</v>
      </c>
      <c r="E412" s="80">
        <f>IFERROR(VLOOKUP($A412,Filtro!$A$5:$AY$315,3,FALSE),0)</f>
        <v>458</v>
      </c>
      <c r="F412" s="183">
        <f>IFERROR(VLOOKUP($A412,Filtro!$A$5:$AY$315,4,FALSE),0)</f>
        <v>19</v>
      </c>
      <c r="G412" s="80">
        <f>IFERROR(VLOOKUP($A412,Filtro!$A$5:$AY$315,5,FALSE),0)</f>
        <v>446</v>
      </c>
      <c r="H412" s="204">
        <v>412</v>
      </c>
    </row>
    <row r="413" spans="1:8" ht="15" customHeight="1" x14ac:dyDescent="0.2">
      <c r="A413" s="415" t="s">
        <v>1369</v>
      </c>
      <c r="B413" s="61" t="s">
        <v>934</v>
      </c>
      <c r="C413" s="200" t="s">
        <v>428</v>
      </c>
      <c r="D413" s="381">
        <f>IFERROR(VLOOKUP($A413,Filtro!$A$5:$AY$315,2,FALSE),0)</f>
        <v>3898</v>
      </c>
      <c r="E413" s="80">
        <f>IFERROR(VLOOKUP($A413,Filtro!$A$5:$AY$315,3,FALSE),0)</f>
        <v>3459</v>
      </c>
      <c r="F413" s="183">
        <f>IFERROR(VLOOKUP($A413,Filtro!$A$5:$AY$315,4,FALSE),0)</f>
        <v>439</v>
      </c>
      <c r="G413" s="80">
        <f>IFERROR(VLOOKUP($A413,Filtro!$A$5:$AY$315,5,FALSE),0)</f>
        <v>1199</v>
      </c>
      <c r="H413" s="204">
        <v>413</v>
      </c>
    </row>
    <row r="414" spans="1:8" ht="15" customHeight="1" x14ac:dyDescent="0.2">
      <c r="A414" s="415" t="s">
        <v>1398</v>
      </c>
      <c r="B414" s="61" t="s">
        <v>935</v>
      </c>
      <c r="C414" s="200" t="s">
        <v>429</v>
      </c>
      <c r="D414" s="381">
        <f>IFERROR(VLOOKUP($A414,Filtro!$A$5:$AY$315,2,FALSE),0)</f>
        <v>202</v>
      </c>
      <c r="E414" s="80">
        <f>IFERROR(VLOOKUP($A414,Filtro!$A$5:$AY$315,3,FALSE),0)</f>
        <v>0</v>
      </c>
      <c r="F414" s="183">
        <f>IFERROR(VLOOKUP($A414,Filtro!$A$5:$AY$315,4,FALSE),0)</f>
        <v>202</v>
      </c>
      <c r="G414" s="80">
        <f>IFERROR(VLOOKUP($A414,Filtro!$A$5:$AY$315,5,FALSE),0)</f>
        <v>1912</v>
      </c>
      <c r="H414" s="204">
        <v>414</v>
      </c>
    </row>
    <row r="415" spans="1:8" ht="15" customHeight="1" x14ac:dyDescent="0.2">
      <c r="A415" s="415" t="s">
        <v>1482</v>
      </c>
      <c r="B415" s="61" t="s">
        <v>936</v>
      </c>
      <c r="C415" s="200" t="s">
        <v>430</v>
      </c>
      <c r="D415" s="381">
        <f>IFERROR(VLOOKUP($A415,Filtro!$A$5:$AY$315,2,FALSE),0)</f>
        <v>0</v>
      </c>
      <c r="E415" s="80">
        <f>IFERROR(VLOOKUP($A415,Filtro!$A$5:$AY$315,3,FALSE),0)</f>
        <v>0</v>
      </c>
      <c r="F415" s="183">
        <f>IFERROR(VLOOKUP($A415,Filtro!$A$5:$AY$315,4,FALSE),0)</f>
        <v>0</v>
      </c>
      <c r="G415" s="80">
        <f>IFERROR(VLOOKUP($A415,Filtro!$A$5:$AY$315,5,FALSE),0)</f>
        <v>328</v>
      </c>
      <c r="H415" s="204">
        <v>415</v>
      </c>
    </row>
    <row r="416" spans="1:8" ht="15" customHeight="1" x14ac:dyDescent="0.2">
      <c r="A416" s="415" t="s">
        <v>1849</v>
      </c>
      <c r="B416" s="61" t="s">
        <v>937</v>
      </c>
      <c r="C416" s="200" t="s">
        <v>431</v>
      </c>
      <c r="D416" s="381">
        <f>IFERROR(VLOOKUP($A416,Filtro!$A$5:$AY$315,2,FALSE),0)</f>
        <v>0</v>
      </c>
      <c r="E416" s="80">
        <f>IFERROR(VLOOKUP($A416,Filtro!$A$5:$AY$315,3,FALSE),0)</f>
        <v>0</v>
      </c>
      <c r="F416" s="183">
        <f>IFERROR(VLOOKUP($A416,Filtro!$A$5:$AY$315,4,FALSE),0)</f>
        <v>0</v>
      </c>
      <c r="G416" s="80">
        <f>IFERROR(VLOOKUP($A416,Filtro!$A$5:$AY$315,5,FALSE),0)</f>
        <v>0</v>
      </c>
      <c r="H416" s="204">
        <v>416</v>
      </c>
    </row>
    <row r="417" spans="1:8" ht="15" customHeight="1" x14ac:dyDescent="0.2">
      <c r="A417" s="415" t="s">
        <v>1850</v>
      </c>
      <c r="B417" s="61" t="s">
        <v>938</v>
      </c>
      <c r="C417" s="200" t="s">
        <v>432</v>
      </c>
      <c r="D417" s="381">
        <f>IFERROR(VLOOKUP($A417,Filtro!$A$5:$AY$315,2,FALSE),0)</f>
        <v>0</v>
      </c>
      <c r="E417" s="80">
        <f>IFERROR(VLOOKUP($A417,Filtro!$A$5:$AY$315,3,FALSE),0)</f>
        <v>0</v>
      </c>
      <c r="F417" s="183">
        <f>IFERROR(VLOOKUP($A417,Filtro!$A$5:$AY$315,4,FALSE),0)</f>
        <v>0</v>
      </c>
      <c r="G417" s="80">
        <f>IFERROR(VLOOKUP($A417,Filtro!$A$5:$AY$315,5,FALSE),0)</f>
        <v>0</v>
      </c>
      <c r="H417" s="204">
        <v>417</v>
      </c>
    </row>
    <row r="418" spans="1:8" ht="15" customHeight="1" x14ac:dyDescent="0.2">
      <c r="A418" s="415" t="s">
        <v>1851</v>
      </c>
      <c r="B418" s="61" t="s">
        <v>939</v>
      </c>
      <c r="C418" s="200" t="s">
        <v>433</v>
      </c>
      <c r="D418" s="381">
        <f>IFERROR(VLOOKUP($A418,Filtro!$A$5:$AY$315,2,FALSE),0)</f>
        <v>0</v>
      </c>
      <c r="E418" s="80">
        <f>IFERROR(VLOOKUP($A418,Filtro!$A$5:$AY$315,3,FALSE),0)</f>
        <v>0</v>
      </c>
      <c r="F418" s="183">
        <f>IFERROR(VLOOKUP($A418,Filtro!$A$5:$AY$315,4,FALSE),0)</f>
        <v>0</v>
      </c>
      <c r="G418" s="80">
        <f>IFERROR(VLOOKUP($A418,Filtro!$A$5:$AY$315,5,FALSE),0)</f>
        <v>0</v>
      </c>
      <c r="H418" s="204">
        <v>418</v>
      </c>
    </row>
    <row r="419" spans="1:8" ht="15" customHeight="1" x14ac:dyDescent="0.2">
      <c r="A419" s="415" t="s">
        <v>1415</v>
      </c>
      <c r="B419" s="61" t="s">
        <v>940</v>
      </c>
      <c r="C419" s="200" t="s">
        <v>434</v>
      </c>
      <c r="D419" s="381">
        <f>IFERROR(VLOOKUP($A419,Filtro!$A$5:$AY$315,2,FALSE),0)</f>
        <v>519</v>
      </c>
      <c r="E419" s="80">
        <f>IFERROR(VLOOKUP($A419,Filtro!$A$5:$AY$315,3,FALSE),0)</f>
        <v>519</v>
      </c>
      <c r="F419" s="183">
        <f>IFERROR(VLOOKUP($A419,Filtro!$A$5:$AY$315,4,FALSE),0)</f>
        <v>0</v>
      </c>
      <c r="G419" s="80">
        <f>IFERROR(VLOOKUP($A419,Filtro!$A$5:$AY$315,5,FALSE),0)</f>
        <v>0</v>
      </c>
      <c r="H419" s="204">
        <v>419</v>
      </c>
    </row>
    <row r="420" spans="1:8" ht="15" customHeight="1" x14ac:dyDescent="0.2">
      <c r="A420" s="415" t="s">
        <v>1476</v>
      </c>
      <c r="B420" s="61" t="s">
        <v>941</v>
      </c>
      <c r="C420" s="200" t="s">
        <v>435</v>
      </c>
      <c r="D420" s="381">
        <f>IFERROR(VLOOKUP($A420,Filtro!$A$5:$AY$315,2,FALSE),0)</f>
        <v>38</v>
      </c>
      <c r="E420" s="80">
        <f>IFERROR(VLOOKUP($A420,Filtro!$A$5:$AY$315,3,FALSE),0)</f>
        <v>38</v>
      </c>
      <c r="F420" s="183">
        <f>IFERROR(VLOOKUP($A420,Filtro!$A$5:$AY$315,4,FALSE),0)</f>
        <v>0</v>
      </c>
      <c r="G420" s="80">
        <f>IFERROR(VLOOKUP($A420,Filtro!$A$5:$AY$315,5,FALSE),0)</f>
        <v>0</v>
      </c>
      <c r="H420" s="204">
        <v>420</v>
      </c>
    </row>
    <row r="421" spans="1:8" ht="15" customHeight="1" x14ac:dyDescent="0.2">
      <c r="A421" s="415" t="s">
        <v>1852</v>
      </c>
      <c r="B421" s="61" t="s">
        <v>942</v>
      </c>
      <c r="C421" s="200" t="s">
        <v>268</v>
      </c>
      <c r="D421" s="381">
        <f>IFERROR(VLOOKUP($A421,Filtro!$A$5:$AY$315,2,FALSE),0)</f>
        <v>0</v>
      </c>
      <c r="E421" s="80">
        <f>IFERROR(VLOOKUP($A421,Filtro!$A$5:$AY$315,3,FALSE),0)</f>
        <v>0</v>
      </c>
      <c r="F421" s="183">
        <f>IFERROR(VLOOKUP($A421,Filtro!$A$5:$AY$315,4,FALSE),0)</f>
        <v>0</v>
      </c>
      <c r="G421" s="80">
        <f>IFERROR(VLOOKUP($A421,Filtro!$A$5:$AY$315,5,FALSE),0)</f>
        <v>0</v>
      </c>
      <c r="H421" s="204">
        <v>421</v>
      </c>
    </row>
    <row r="422" spans="1:8" ht="15" customHeight="1" x14ac:dyDescent="0.2">
      <c r="A422" s="415" t="s">
        <v>1853</v>
      </c>
      <c r="B422" s="61" t="s">
        <v>943</v>
      </c>
      <c r="C422" s="200" t="s">
        <v>1024</v>
      </c>
      <c r="D422" s="381">
        <f>IFERROR(VLOOKUP($A422,Filtro!$A$5:$AY$315,2,FALSE),0)</f>
        <v>0</v>
      </c>
      <c r="E422" s="80">
        <f>IFERROR(VLOOKUP($A422,Filtro!$A$5:$AY$315,3,FALSE),0)</f>
        <v>0</v>
      </c>
      <c r="F422" s="183">
        <f>IFERROR(VLOOKUP($A422,Filtro!$A$5:$AY$315,4,FALSE),0)</f>
        <v>0</v>
      </c>
      <c r="G422" s="80">
        <f>IFERROR(VLOOKUP($A422,Filtro!$A$5:$AY$315,5,FALSE),0)</f>
        <v>0</v>
      </c>
      <c r="H422" s="204">
        <v>422</v>
      </c>
    </row>
    <row r="423" spans="1:8" ht="15" customHeight="1" x14ac:dyDescent="0.2">
      <c r="A423" s="415" t="s">
        <v>1854</v>
      </c>
      <c r="B423" s="61" t="s">
        <v>944</v>
      </c>
      <c r="C423" s="200" t="s">
        <v>1025</v>
      </c>
      <c r="D423" s="381">
        <f>IFERROR(VLOOKUP($A423,Filtro!$A$5:$AY$315,2,FALSE),0)</f>
        <v>0</v>
      </c>
      <c r="E423" s="80">
        <f>IFERROR(VLOOKUP($A423,Filtro!$A$5:$AY$315,3,FALSE),0)</f>
        <v>0</v>
      </c>
      <c r="F423" s="183">
        <f>IFERROR(VLOOKUP($A423,Filtro!$A$5:$AY$315,4,FALSE),0)</f>
        <v>0</v>
      </c>
      <c r="G423" s="80">
        <f>IFERROR(VLOOKUP($A423,Filtro!$A$5:$AY$315,5,FALSE),0)</f>
        <v>0</v>
      </c>
      <c r="H423" s="204">
        <v>423</v>
      </c>
    </row>
    <row r="424" spans="1:8" ht="15" customHeight="1" x14ac:dyDescent="0.2">
      <c r="A424" s="415" t="s">
        <v>1855</v>
      </c>
      <c r="B424" s="61" t="s">
        <v>945</v>
      </c>
      <c r="C424" s="200" t="s">
        <v>436</v>
      </c>
      <c r="D424" s="381">
        <f>IFERROR(VLOOKUP($A424,Filtro!$A$5:$AY$315,2,FALSE),0)</f>
        <v>0</v>
      </c>
      <c r="E424" s="80">
        <f>IFERROR(VLOOKUP($A424,Filtro!$A$5:$AY$315,3,FALSE),0)</f>
        <v>0</v>
      </c>
      <c r="F424" s="183">
        <f>IFERROR(VLOOKUP($A424,Filtro!$A$5:$AY$315,4,FALSE),0)</f>
        <v>0</v>
      </c>
      <c r="G424" s="80">
        <f>IFERROR(VLOOKUP($A424,Filtro!$A$5:$AY$315,5,FALSE),0)</f>
        <v>0</v>
      </c>
      <c r="H424" s="204">
        <v>424</v>
      </c>
    </row>
    <row r="425" spans="1:8" ht="15" customHeight="1" x14ac:dyDescent="0.2">
      <c r="A425" s="415" t="s">
        <v>1856</v>
      </c>
      <c r="B425" s="61" t="s">
        <v>946</v>
      </c>
      <c r="C425" s="200" t="s">
        <v>437</v>
      </c>
      <c r="D425" s="381">
        <f>IFERROR(VLOOKUP($A425,Filtro!$A$5:$AY$315,2,FALSE),0)</f>
        <v>0</v>
      </c>
      <c r="E425" s="80">
        <f>IFERROR(VLOOKUP($A425,Filtro!$A$5:$AY$315,3,FALSE),0)</f>
        <v>0</v>
      </c>
      <c r="F425" s="183">
        <f>IFERROR(VLOOKUP($A425,Filtro!$A$5:$AY$315,4,FALSE),0)</f>
        <v>0</v>
      </c>
      <c r="G425" s="80">
        <f>IFERROR(VLOOKUP($A425,Filtro!$A$5:$AY$315,5,FALSE),0)</f>
        <v>0</v>
      </c>
      <c r="H425" s="204">
        <v>425</v>
      </c>
    </row>
    <row r="426" spans="1:8" ht="15" customHeight="1" x14ac:dyDescent="0.2">
      <c r="A426" s="415" t="s">
        <v>1857</v>
      </c>
      <c r="B426" s="61" t="s">
        <v>947</v>
      </c>
      <c r="C426" s="200" t="s">
        <v>438</v>
      </c>
      <c r="D426" s="381">
        <f>IFERROR(VLOOKUP($A426,Filtro!$A$5:$AY$315,2,FALSE),0)</f>
        <v>0</v>
      </c>
      <c r="E426" s="80">
        <f>IFERROR(VLOOKUP($A426,Filtro!$A$5:$AY$315,3,FALSE),0)</f>
        <v>0</v>
      </c>
      <c r="F426" s="183">
        <f>IFERROR(VLOOKUP($A426,Filtro!$A$5:$AY$315,4,FALSE),0)</f>
        <v>0</v>
      </c>
      <c r="G426" s="80">
        <f>IFERROR(VLOOKUP($A426,Filtro!$A$5:$AY$315,5,FALSE),0)</f>
        <v>0</v>
      </c>
      <c r="H426" s="204">
        <v>426</v>
      </c>
    </row>
    <row r="427" spans="1:8" ht="15" customHeight="1" x14ac:dyDescent="0.2">
      <c r="A427" s="415" t="s">
        <v>1858</v>
      </c>
      <c r="B427" s="61" t="s">
        <v>948</v>
      </c>
      <c r="C427" s="200" t="s">
        <v>439</v>
      </c>
      <c r="D427" s="381">
        <f>IFERROR(VLOOKUP($A427,Filtro!$A$5:$AY$315,2,FALSE),0)</f>
        <v>0</v>
      </c>
      <c r="E427" s="80">
        <f>IFERROR(VLOOKUP($A427,Filtro!$A$5:$AY$315,3,FALSE),0)</f>
        <v>0</v>
      </c>
      <c r="F427" s="183">
        <f>IFERROR(VLOOKUP($A427,Filtro!$A$5:$AY$315,4,FALSE),0)</f>
        <v>0</v>
      </c>
      <c r="G427" s="80">
        <f>IFERROR(VLOOKUP($A427,Filtro!$A$5:$AY$315,5,FALSE),0)</f>
        <v>0</v>
      </c>
      <c r="H427" s="204">
        <v>427</v>
      </c>
    </row>
    <row r="428" spans="1:8" ht="15" customHeight="1" x14ac:dyDescent="0.2">
      <c r="A428" s="415" t="s">
        <v>1859</v>
      </c>
      <c r="B428" s="61" t="s">
        <v>949</v>
      </c>
      <c r="C428" s="200" t="s">
        <v>440</v>
      </c>
      <c r="D428" s="381">
        <f>IFERROR(VLOOKUP($A428,Filtro!$A$5:$AY$315,2,FALSE),0)</f>
        <v>0</v>
      </c>
      <c r="E428" s="80">
        <f>IFERROR(VLOOKUP($A428,Filtro!$A$5:$AY$315,3,FALSE),0)</f>
        <v>0</v>
      </c>
      <c r="F428" s="183">
        <f>IFERROR(VLOOKUP($A428,Filtro!$A$5:$AY$315,4,FALSE),0)</f>
        <v>0</v>
      </c>
      <c r="G428" s="80">
        <f>IFERROR(VLOOKUP($A428,Filtro!$A$5:$AY$315,5,FALSE),0)</f>
        <v>0</v>
      </c>
      <c r="H428" s="204">
        <v>428</v>
      </c>
    </row>
    <row r="429" spans="1:8" ht="15" customHeight="1" x14ac:dyDescent="0.2">
      <c r="A429" s="415" t="s">
        <v>1860</v>
      </c>
      <c r="B429" s="61" t="s">
        <v>950</v>
      </c>
      <c r="C429" s="200" t="s">
        <v>441</v>
      </c>
      <c r="D429" s="381">
        <f>IFERROR(VLOOKUP($A429,Filtro!$A$5:$AY$315,2,FALSE),0)</f>
        <v>0</v>
      </c>
      <c r="E429" s="80">
        <f>IFERROR(VLOOKUP($A429,Filtro!$A$5:$AY$315,3,FALSE),0)</f>
        <v>0</v>
      </c>
      <c r="F429" s="183">
        <f>IFERROR(VLOOKUP($A429,Filtro!$A$5:$AY$315,4,FALSE),0)</f>
        <v>0</v>
      </c>
      <c r="G429" s="80">
        <f>IFERROR(VLOOKUP($A429,Filtro!$A$5:$AY$315,5,FALSE),0)</f>
        <v>0</v>
      </c>
      <c r="H429" s="204">
        <v>429</v>
      </c>
    </row>
    <row r="430" spans="1:8" ht="15" customHeight="1" x14ac:dyDescent="0.2">
      <c r="A430" s="415" t="s">
        <v>1861</v>
      </c>
      <c r="B430" s="61" t="s">
        <v>951</v>
      </c>
      <c r="C430" s="200" t="s">
        <v>442</v>
      </c>
      <c r="D430" s="381">
        <f>IFERROR(VLOOKUP($A430,Filtro!$A$5:$AY$315,2,FALSE),0)</f>
        <v>0</v>
      </c>
      <c r="E430" s="80">
        <f>IFERROR(VLOOKUP($A430,Filtro!$A$5:$AY$315,3,FALSE),0)</f>
        <v>0</v>
      </c>
      <c r="F430" s="183">
        <f>IFERROR(VLOOKUP($A430,Filtro!$A$5:$AY$315,4,FALSE),0)</f>
        <v>0</v>
      </c>
      <c r="G430" s="80">
        <f>IFERROR(VLOOKUP($A430,Filtro!$A$5:$AY$315,5,FALSE),0)</f>
        <v>0</v>
      </c>
      <c r="H430" s="204">
        <v>430</v>
      </c>
    </row>
    <row r="431" spans="1:8" ht="15" customHeight="1" x14ac:dyDescent="0.2">
      <c r="A431" s="415" t="s">
        <v>1862</v>
      </c>
      <c r="B431" s="61" t="s">
        <v>1065</v>
      </c>
      <c r="C431" s="200" t="s">
        <v>1064</v>
      </c>
      <c r="D431" s="381">
        <f>IFERROR(VLOOKUP($A431,Filtro!$A$5:$AY$315,2,FALSE),0)</f>
        <v>0</v>
      </c>
      <c r="E431" s="80">
        <f>IFERROR(VLOOKUP($A431,Filtro!$A$5:$AY$315,3,FALSE),0)</f>
        <v>0</v>
      </c>
      <c r="F431" s="183">
        <f>IFERROR(VLOOKUP($A431,Filtro!$A$5:$AY$315,4,FALSE),0)</f>
        <v>0</v>
      </c>
      <c r="G431" s="80">
        <f>IFERROR(VLOOKUP($A431,Filtro!$A$5:$AY$315,5,FALSE),0)</f>
        <v>0</v>
      </c>
      <c r="H431" s="204">
        <v>431</v>
      </c>
    </row>
    <row r="432" spans="1:8" ht="31.5" x14ac:dyDescent="0.2">
      <c r="A432" s="415" t="s">
        <v>1863</v>
      </c>
      <c r="B432" s="61" t="s">
        <v>952</v>
      </c>
      <c r="C432" s="200" t="s">
        <v>443</v>
      </c>
      <c r="D432" s="381">
        <f>IFERROR(VLOOKUP($A432,Filtro!$A$5:$AY$315,2,FALSE),0)</f>
        <v>0</v>
      </c>
      <c r="E432" s="80">
        <f>IFERROR(VLOOKUP($A432,Filtro!$A$5:$AY$315,3,FALSE),0)</f>
        <v>0</v>
      </c>
      <c r="F432" s="183">
        <f>IFERROR(VLOOKUP($A432,Filtro!$A$5:$AY$315,4,FALSE),0)</f>
        <v>0</v>
      </c>
      <c r="G432" s="80">
        <f>IFERROR(VLOOKUP($A432,Filtro!$A$5:$AY$315,5,FALSE),0)</f>
        <v>0</v>
      </c>
      <c r="H432" s="204">
        <v>432</v>
      </c>
    </row>
    <row r="433" spans="1:8" ht="15" customHeight="1" x14ac:dyDescent="0.2">
      <c r="A433" s="415" t="s">
        <v>1503</v>
      </c>
      <c r="B433" s="61" t="s">
        <v>953</v>
      </c>
      <c r="C433" s="200" t="s">
        <v>444</v>
      </c>
      <c r="D433" s="381">
        <f>IFERROR(VLOOKUP($A433,Filtro!$A$5:$AY$315,2,FALSE),0)</f>
        <v>14</v>
      </c>
      <c r="E433" s="80">
        <f>IFERROR(VLOOKUP($A433,Filtro!$A$5:$AY$315,3,FALSE),0)</f>
        <v>14</v>
      </c>
      <c r="F433" s="183">
        <f>IFERROR(VLOOKUP($A433,Filtro!$A$5:$AY$315,4,FALSE),0)</f>
        <v>0</v>
      </c>
      <c r="G433" s="80">
        <f>IFERROR(VLOOKUP($A433,Filtro!$A$5:$AY$315,5,FALSE),0)</f>
        <v>0</v>
      </c>
      <c r="H433" s="204">
        <v>433</v>
      </c>
    </row>
    <row r="434" spans="1:8" ht="15" customHeight="1" x14ac:dyDescent="0.2">
      <c r="A434" s="415" t="s">
        <v>1531</v>
      </c>
      <c r="B434" s="61" t="s">
        <v>954</v>
      </c>
      <c r="C434" s="200" t="s">
        <v>445</v>
      </c>
      <c r="D434" s="381">
        <f>IFERROR(VLOOKUP($A434,Filtro!$A$5:$AY$315,2,FALSE),0)</f>
        <v>6</v>
      </c>
      <c r="E434" s="80">
        <f>IFERROR(VLOOKUP($A434,Filtro!$A$5:$AY$315,3,FALSE),0)</f>
        <v>6</v>
      </c>
      <c r="F434" s="183">
        <f>IFERROR(VLOOKUP($A434,Filtro!$A$5:$AY$315,4,FALSE),0)</f>
        <v>0</v>
      </c>
      <c r="G434" s="80">
        <f>IFERROR(VLOOKUP($A434,Filtro!$A$5:$AY$315,5,FALSE),0)</f>
        <v>0</v>
      </c>
      <c r="H434" s="204">
        <v>434</v>
      </c>
    </row>
    <row r="435" spans="1:8" ht="15" customHeight="1" x14ac:dyDescent="0.2">
      <c r="A435" s="415" t="s">
        <v>1864</v>
      </c>
      <c r="B435" s="61" t="s">
        <v>955</v>
      </c>
      <c r="C435" s="200" t="s">
        <v>446</v>
      </c>
      <c r="D435" s="381">
        <f>IFERROR(VLOOKUP($A435,Filtro!$A$5:$AY$315,2,FALSE),0)</f>
        <v>0</v>
      </c>
      <c r="E435" s="80">
        <f>IFERROR(VLOOKUP($A435,Filtro!$A$5:$AY$315,3,FALSE),0)</f>
        <v>0</v>
      </c>
      <c r="F435" s="183">
        <f>IFERROR(VLOOKUP($A435,Filtro!$A$5:$AY$315,4,FALSE),0)</f>
        <v>0</v>
      </c>
      <c r="G435" s="80">
        <f>IFERROR(VLOOKUP($A435,Filtro!$A$5:$AY$315,5,FALSE),0)</f>
        <v>0</v>
      </c>
      <c r="H435" s="204">
        <v>435</v>
      </c>
    </row>
    <row r="436" spans="1:8" ht="21" x14ac:dyDescent="0.2">
      <c r="A436" s="415" t="s">
        <v>1416</v>
      </c>
      <c r="B436" s="61" t="s">
        <v>956</v>
      </c>
      <c r="C436" s="200" t="s">
        <v>447</v>
      </c>
      <c r="D436" s="381">
        <f>IFERROR(VLOOKUP($A436,Filtro!$A$5:$AY$315,2,FALSE),0)</f>
        <v>671</v>
      </c>
      <c r="E436" s="80">
        <f>IFERROR(VLOOKUP($A436,Filtro!$A$5:$AY$315,3,FALSE),0)</f>
        <v>671</v>
      </c>
      <c r="F436" s="183">
        <f>IFERROR(VLOOKUP($A436,Filtro!$A$5:$AY$315,4,FALSE),0)</f>
        <v>0</v>
      </c>
      <c r="G436" s="80">
        <f>IFERROR(VLOOKUP($A436,Filtro!$A$5:$AY$315,5,FALSE),0)</f>
        <v>0</v>
      </c>
      <c r="H436" s="204">
        <v>436</v>
      </c>
    </row>
    <row r="437" spans="1:8" ht="15" customHeight="1" x14ac:dyDescent="0.2">
      <c r="A437" s="415" t="s">
        <v>1417</v>
      </c>
      <c r="B437" s="61" t="s">
        <v>957</v>
      </c>
      <c r="C437" s="200" t="s">
        <v>448</v>
      </c>
      <c r="D437" s="381">
        <f>IFERROR(VLOOKUP($A437,Filtro!$A$5:$AY$315,2,FALSE),0)</f>
        <v>1188</v>
      </c>
      <c r="E437" s="80">
        <f>IFERROR(VLOOKUP($A437,Filtro!$A$5:$AY$315,3,FALSE),0)</f>
        <v>1188</v>
      </c>
      <c r="F437" s="183">
        <f>IFERROR(VLOOKUP($A437,Filtro!$A$5:$AY$315,4,FALSE),0)</f>
        <v>0</v>
      </c>
      <c r="G437" s="80">
        <f>IFERROR(VLOOKUP($A437,Filtro!$A$5:$AY$315,5,FALSE),0)</f>
        <v>0</v>
      </c>
      <c r="H437" s="204">
        <v>437</v>
      </c>
    </row>
    <row r="438" spans="1:8" ht="15" customHeight="1" x14ac:dyDescent="0.2">
      <c r="A438" s="415" t="s">
        <v>1418</v>
      </c>
      <c r="B438" s="61" t="s">
        <v>958</v>
      </c>
      <c r="C438" s="200" t="s">
        <v>449</v>
      </c>
      <c r="D438" s="381">
        <f>IFERROR(VLOOKUP($A438,Filtro!$A$5:$AY$315,2,FALSE),0)</f>
        <v>122</v>
      </c>
      <c r="E438" s="80">
        <f>IFERROR(VLOOKUP($A438,Filtro!$A$5:$AY$315,3,FALSE),0)</f>
        <v>122</v>
      </c>
      <c r="F438" s="183">
        <f>IFERROR(VLOOKUP($A438,Filtro!$A$5:$AY$315,4,FALSE),0)</f>
        <v>0</v>
      </c>
      <c r="G438" s="80">
        <f>IFERROR(VLOOKUP($A438,Filtro!$A$5:$AY$315,5,FALSE),0)</f>
        <v>0</v>
      </c>
      <c r="H438" s="204">
        <v>438</v>
      </c>
    </row>
    <row r="439" spans="1:8" ht="15" customHeight="1" x14ac:dyDescent="0.2">
      <c r="A439" s="415" t="s">
        <v>1865</v>
      </c>
      <c r="B439" s="61" t="s">
        <v>959</v>
      </c>
      <c r="C439" s="200" t="s">
        <v>450</v>
      </c>
      <c r="D439" s="381">
        <f>IFERROR(VLOOKUP($A439,Filtro!$A$5:$AY$315,2,FALSE),0)</f>
        <v>0</v>
      </c>
      <c r="E439" s="80">
        <f>IFERROR(VLOOKUP($A439,Filtro!$A$5:$AY$315,3,FALSE),0)</f>
        <v>0</v>
      </c>
      <c r="F439" s="183">
        <f>IFERROR(VLOOKUP($A439,Filtro!$A$5:$AY$315,4,FALSE),0)</f>
        <v>0</v>
      </c>
      <c r="G439" s="80">
        <f>IFERROR(VLOOKUP($A439,Filtro!$A$5:$AY$315,5,FALSE),0)</f>
        <v>0</v>
      </c>
      <c r="H439" s="204">
        <v>439</v>
      </c>
    </row>
    <row r="440" spans="1:8" ht="15" customHeight="1" x14ac:dyDescent="0.2">
      <c r="A440" s="415" t="s">
        <v>1866</v>
      </c>
      <c r="B440" s="61" t="s">
        <v>960</v>
      </c>
      <c r="C440" s="200" t="s">
        <v>613</v>
      </c>
      <c r="D440" s="381">
        <f>IFERROR(VLOOKUP($A440,Filtro!$A$5:$AY$315,2,FALSE),0)</f>
        <v>0</v>
      </c>
      <c r="E440" s="80">
        <f>IFERROR(VLOOKUP($A440,Filtro!$A$5:$AY$315,3,FALSE),0)</f>
        <v>0</v>
      </c>
      <c r="F440" s="183">
        <f>IFERROR(VLOOKUP($A440,Filtro!$A$5:$AY$315,4,FALSE),0)</f>
        <v>0</v>
      </c>
      <c r="G440" s="80">
        <f>IFERROR(VLOOKUP($A440,Filtro!$A$5:$AY$315,5,FALSE),0)</f>
        <v>0</v>
      </c>
      <c r="H440" s="204">
        <v>440</v>
      </c>
    </row>
    <row r="441" spans="1:8" ht="15" customHeight="1" x14ac:dyDescent="0.2">
      <c r="A441" s="415" t="s">
        <v>1867</v>
      </c>
      <c r="B441" s="61" t="s">
        <v>961</v>
      </c>
      <c r="C441" s="200" t="s">
        <v>614</v>
      </c>
      <c r="D441" s="381">
        <f>IFERROR(VLOOKUP($A441,Filtro!$A$5:$AY$315,2,FALSE),0)</f>
        <v>0</v>
      </c>
      <c r="E441" s="80">
        <f>IFERROR(VLOOKUP($A441,Filtro!$A$5:$AY$315,3,FALSE),0)</f>
        <v>0</v>
      </c>
      <c r="F441" s="183">
        <f>IFERROR(VLOOKUP($A441,Filtro!$A$5:$AY$315,4,FALSE),0)</f>
        <v>0</v>
      </c>
      <c r="G441" s="80">
        <f>IFERROR(VLOOKUP($A441,Filtro!$A$5:$AY$315,5,FALSE),0)</f>
        <v>0</v>
      </c>
      <c r="H441" s="204">
        <v>441</v>
      </c>
    </row>
    <row r="442" spans="1:8" ht="15" customHeight="1" x14ac:dyDescent="0.2">
      <c r="A442" s="415" t="s">
        <v>1868</v>
      </c>
      <c r="B442" s="61" t="s">
        <v>962</v>
      </c>
      <c r="C442" s="200" t="s">
        <v>615</v>
      </c>
      <c r="D442" s="381">
        <f>IFERROR(VLOOKUP($A442,Filtro!$A$5:$AY$315,2,FALSE),0)</f>
        <v>0</v>
      </c>
      <c r="E442" s="80">
        <f>IFERROR(VLOOKUP($A442,Filtro!$A$5:$AY$315,3,FALSE),0)</f>
        <v>0</v>
      </c>
      <c r="F442" s="183">
        <f>IFERROR(VLOOKUP($A442,Filtro!$A$5:$AY$315,4,FALSE),0)</f>
        <v>0</v>
      </c>
      <c r="G442" s="80">
        <f>IFERROR(VLOOKUP($A442,Filtro!$A$5:$AY$315,5,FALSE),0)</f>
        <v>0</v>
      </c>
      <c r="H442" s="204">
        <v>442</v>
      </c>
    </row>
    <row r="443" spans="1:8" ht="15" customHeight="1" x14ac:dyDescent="0.2">
      <c r="A443" s="415" t="s">
        <v>1869</v>
      </c>
      <c r="B443" s="61" t="s">
        <v>963</v>
      </c>
      <c r="C443" s="200" t="s">
        <v>616</v>
      </c>
      <c r="D443" s="381">
        <f>IFERROR(VLOOKUP($A443,Filtro!$A$5:$AY$315,2,FALSE),0)</f>
        <v>0</v>
      </c>
      <c r="E443" s="80">
        <f>IFERROR(VLOOKUP($A443,Filtro!$A$5:$AY$315,3,FALSE),0)</f>
        <v>0</v>
      </c>
      <c r="F443" s="183">
        <f>IFERROR(VLOOKUP($A443,Filtro!$A$5:$AY$315,4,FALSE),0)</f>
        <v>0</v>
      </c>
      <c r="G443" s="80">
        <f>IFERROR(VLOOKUP($A443,Filtro!$A$5:$AY$315,5,FALSE),0)</f>
        <v>0</v>
      </c>
      <c r="H443" s="204">
        <v>443</v>
      </c>
    </row>
    <row r="444" spans="1:8" ht="15" customHeight="1" x14ac:dyDescent="0.2">
      <c r="A444" s="415" t="s">
        <v>1870</v>
      </c>
      <c r="B444" s="61" t="s">
        <v>964</v>
      </c>
      <c r="C444" s="200" t="s">
        <v>617</v>
      </c>
      <c r="D444" s="381">
        <f>IFERROR(VLOOKUP($A444,Filtro!$A$5:$AY$315,2,FALSE),0)</f>
        <v>0</v>
      </c>
      <c r="E444" s="80">
        <f>IFERROR(VLOOKUP($A444,Filtro!$A$5:$AY$315,3,FALSE),0)</f>
        <v>0</v>
      </c>
      <c r="F444" s="183">
        <f>IFERROR(VLOOKUP($A444,Filtro!$A$5:$AY$315,4,FALSE),0)</f>
        <v>0</v>
      </c>
      <c r="G444" s="80">
        <f>IFERROR(VLOOKUP($A444,Filtro!$A$5:$AY$315,5,FALSE),0)</f>
        <v>0</v>
      </c>
      <c r="H444" s="204">
        <v>444</v>
      </c>
    </row>
    <row r="445" spans="1:8" ht="15" customHeight="1" x14ac:dyDescent="0.2">
      <c r="A445" s="415" t="s">
        <v>1871</v>
      </c>
      <c r="B445" s="61" t="s">
        <v>965</v>
      </c>
      <c r="C445" s="200" t="s">
        <v>618</v>
      </c>
      <c r="D445" s="381">
        <f>IFERROR(VLOOKUP($A445,Filtro!$A$5:$AY$315,2,FALSE),0)</f>
        <v>0</v>
      </c>
      <c r="E445" s="80">
        <f>IFERROR(VLOOKUP($A445,Filtro!$A$5:$AY$315,3,FALSE),0)</f>
        <v>0</v>
      </c>
      <c r="F445" s="183">
        <f>IFERROR(VLOOKUP($A445,Filtro!$A$5:$AY$315,4,FALSE),0)</f>
        <v>0</v>
      </c>
      <c r="G445" s="80">
        <f>IFERROR(VLOOKUP($A445,Filtro!$A$5:$AY$315,5,FALSE),0)</f>
        <v>0</v>
      </c>
      <c r="H445" s="204">
        <v>445</v>
      </c>
    </row>
    <row r="446" spans="1:8" ht="15" customHeight="1" x14ac:dyDescent="0.2">
      <c r="A446" s="415" t="s">
        <v>1872</v>
      </c>
      <c r="B446" s="61" t="s">
        <v>966</v>
      </c>
      <c r="C446" s="200" t="s">
        <v>619</v>
      </c>
      <c r="D446" s="381">
        <f>IFERROR(VLOOKUP($A446,Filtro!$A$5:$AY$315,2,FALSE),0)</f>
        <v>0</v>
      </c>
      <c r="E446" s="80">
        <f>IFERROR(VLOOKUP($A446,Filtro!$A$5:$AY$315,3,FALSE),0)</f>
        <v>0</v>
      </c>
      <c r="F446" s="183">
        <f>IFERROR(VLOOKUP($A446,Filtro!$A$5:$AY$315,4,FALSE),0)</f>
        <v>0</v>
      </c>
      <c r="G446" s="80">
        <f>IFERROR(VLOOKUP($A446,Filtro!$A$5:$AY$315,5,FALSE),0)</f>
        <v>0</v>
      </c>
      <c r="H446" s="204">
        <v>446</v>
      </c>
    </row>
    <row r="447" spans="1:8" ht="15" customHeight="1" x14ac:dyDescent="0.2">
      <c r="A447" s="415" t="s">
        <v>1419</v>
      </c>
      <c r="B447" s="61" t="s">
        <v>967</v>
      </c>
      <c r="C447" s="200" t="s">
        <v>451</v>
      </c>
      <c r="D447" s="381">
        <f>IFERROR(VLOOKUP($A447,Filtro!$A$5:$AY$315,2,FALSE),0)</f>
        <v>576</v>
      </c>
      <c r="E447" s="80">
        <f>IFERROR(VLOOKUP($A447,Filtro!$A$5:$AY$315,3,FALSE),0)</f>
        <v>576</v>
      </c>
      <c r="F447" s="183">
        <f>IFERROR(VLOOKUP($A447,Filtro!$A$5:$AY$315,4,FALSE),0)</f>
        <v>0</v>
      </c>
      <c r="G447" s="80">
        <f>IFERROR(VLOOKUP($A447,Filtro!$A$5:$AY$315,5,FALSE),0)</f>
        <v>0</v>
      </c>
      <c r="H447" s="204">
        <v>447</v>
      </c>
    </row>
    <row r="448" spans="1:8" ht="15" customHeight="1" x14ac:dyDescent="0.2">
      <c r="A448" s="415" t="s">
        <v>1500</v>
      </c>
      <c r="B448" s="61" t="s">
        <v>968</v>
      </c>
      <c r="C448" s="200" t="s">
        <v>452</v>
      </c>
      <c r="D448" s="381">
        <f>IFERROR(VLOOKUP($A448,Filtro!$A$5:$AY$315,2,FALSE),0)</f>
        <v>26</v>
      </c>
      <c r="E448" s="80">
        <f>IFERROR(VLOOKUP($A448,Filtro!$A$5:$AY$315,3,FALSE),0)</f>
        <v>26</v>
      </c>
      <c r="F448" s="183">
        <f>IFERROR(VLOOKUP($A448,Filtro!$A$5:$AY$315,4,FALSE),0)</f>
        <v>0</v>
      </c>
      <c r="G448" s="80">
        <f>IFERROR(VLOOKUP($A448,Filtro!$A$5:$AY$315,5,FALSE),0)</f>
        <v>0</v>
      </c>
      <c r="H448" s="204">
        <v>448</v>
      </c>
    </row>
    <row r="449" spans="1:8" ht="15" customHeight="1" x14ac:dyDescent="0.2">
      <c r="A449" s="415" t="s">
        <v>1873</v>
      </c>
      <c r="B449" s="61" t="s">
        <v>969</v>
      </c>
      <c r="C449" s="200" t="s">
        <v>453</v>
      </c>
      <c r="D449" s="381">
        <f>IFERROR(VLOOKUP($A449,Filtro!$A$5:$AY$315,2,FALSE),0)</f>
        <v>0</v>
      </c>
      <c r="E449" s="80">
        <f>IFERROR(VLOOKUP($A449,Filtro!$A$5:$AY$315,3,FALSE),0)</f>
        <v>0</v>
      </c>
      <c r="F449" s="183">
        <f>IFERROR(VLOOKUP($A449,Filtro!$A$5:$AY$315,4,FALSE),0)</f>
        <v>0</v>
      </c>
      <c r="G449" s="80">
        <f>IFERROR(VLOOKUP($A449,Filtro!$A$5:$AY$315,5,FALSE),0)</f>
        <v>0</v>
      </c>
      <c r="H449" s="204">
        <v>449</v>
      </c>
    </row>
    <row r="450" spans="1:8" ht="15" customHeight="1" x14ac:dyDescent="0.2">
      <c r="A450" s="415" t="s">
        <v>1420</v>
      </c>
      <c r="B450" s="61" t="s">
        <v>970</v>
      </c>
      <c r="C450" s="200" t="s">
        <v>454</v>
      </c>
      <c r="D450" s="381">
        <f>IFERROR(VLOOKUP($A450,Filtro!$A$5:$AY$315,2,FALSE),0)</f>
        <v>951</v>
      </c>
      <c r="E450" s="80">
        <f>IFERROR(VLOOKUP($A450,Filtro!$A$5:$AY$315,3,FALSE),0)</f>
        <v>951</v>
      </c>
      <c r="F450" s="183">
        <f>IFERROR(VLOOKUP($A450,Filtro!$A$5:$AY$315,4,FALSE),0)</f>
        <v>0</v>
      </c>
      <c r="G450" s="80">
        <f>IFERROR(VLOOKUP($A450,Filtro!$A$5:$AY$315,5,FALSE),0)</f>
        <v>0</v>
      </c>
      <c r="H450" s="204">
        <v>450</v>
      </c>
    </row>
    <row r="451" spans="1:8" ht="15" customHeight="1" x14ac:dyDescent="0.2">
      <c r="A451" s="415" t="s">
        <v>1421</v>
      </c>
      <c r="B451" s="61" t="s">
        <v>971</v>
      </c>
      <c r="C451" s="200" t="s">
        <v>455</v>
      </c>
      <c r="D451" s="381">
        <f>IFERROR(VLOOKUP($A451,Filtro!$A$5:$AY$315,2,FALSE),0)</f>
        <v>540</v>
      </c>
      <c r="E451" s="80">
        <f>IFERROR(VLOOKUP($A451,Filtro!$A$5:$AY$315,3,FALSE),0)</f>
        <v>540</v>
      </c>
      <c r="F451" s="183">
        <f>IFERROR(VLOOKUP($A451,Filtro!$A$5:$AY$315,4,FALSE),0)</f>
        <v>0</v>
      </c>
      <c r="G451" s="80">
        <f>IFERROR(VLOOKUP($A451,Filtro!$A$5:$AY$315,5,FALSE),0)</f>
        <v>0</v>
      </c>
      <c r="H451" s="204">
        <v>451</v>
      </c>
    </row>
    <row r="452" spans="1:8" ht="15" customHeight="1" x14ac:dyDescent="0.2">
      <c r="A452" s="415" t="s">
        <v>1501</v>
      </c>
      <c r="B452" s="61" t="s">
        <v>972</v>
      </c>
      <c r="C452" s="200" t="s">
        <v>456</v>
      </c>
      <c r="D452" s="381">
        <f>IFERROR(VLOOKUP($A452,Filtro!$A$5:$AY$315,2,FALSE),0)</f>
        <v>4</v>
      </c>
      <c r="E452" s="80">
        <f>IFERROR(VLOOKUP($A452,Filtro!$A$5:$AY$315,3,FALSE),0)</f>
        <v>4</v>
      </c>
      <c r="F452" s="183">
        <f>IFERROR(VLOOKUP($A452,Filtro!$A$5:$AY$315,4,FALSE),0)</f>
        <v>0</v>
      </c>
      <c r="G452" s="80">
        <f>IFERROR(VLOOKUP($A452,Filtro!$A$5:$AY$315,5,FALSE),0)</f>
        <v>0</v>
      </c>
      <c r="H452" s="204">
        <v>452</v>
      </c>
    </row>
    <row r="453" spans="1:8" ht="15" customHeight="1" x14ac:dyDescent="0.2">
      <c r="A453" s="415" t="s">
        <v>1554</v>
      </c>
      <c r="B453" s="61" t="s">
        <v>973</v>
      </c>
      <c r="C453" s="200" t="s">
        <v>457</v>
      </c>
      <c r="D453" s="381">
        <f>IFERROR(VLOOKUP($A453,Filtro!$A$5:$AY$315,2,FALSE),0)</f>
        <v>1</v>
      </c>
      <c r="E453" s="80">
        <f>IFERROR(VLOOKUP($A453,Filtro!$A$5:$AY$315,3,FALSE),0)</f>
        <v>1</v>
      </c>
      <c r="F453" s="183">
        <f>IFERROR(VLOOKUP($A453,Filtro!$A$5:$AY$315,4,FALSE),0)</f>
        <v>0</v>
      </c>
      <c r="G453" s="80">
        <f>IFERROR(VLOOKUP($A453,Filtro!$A$5:$AY$315,5,FALSE),0)</f>
        <v>0</v>
      </c>
      <c r="H453" s="204">
        <v>453</v>
      </c>
    </row>
    <row r="454" spans="1:8" ht="15" customHeight="1" x14ac:dyDescent="0.2">
      <c r="A454" s="415" t="s">
        <v>1874</v>
      </c>
      <c r="B454" s="61" t="s">
        <v>974</v>
      </c>
      <c r="C454" s="200" t="s">
        <v>458</v>
      </c>
      <c r="D454" s="381">
        <f>IFERROR(VLOOKUP($A454,Filtro!$A$5:$AY$315,2,FALSE),0)</f>
        <v>0</v>
      </c>
      <c r="E454" s="80">
        <f>IFERROR(VLOOKUP($A454,Filtro!$A$5:$AY$315,3,FALSE),0)</f>
        <v>0</v>
      </c>
      <c r="F454" s="183">
        <f>IFERROR(VLOOKUP($A454,Filtro!$A$5:$AY$315,4,FALSE),0)</f>
        <v>0</v>
      </c>
      <c r="G454" s="80">
        <f>IFERROR(VLOOKUP($A454,Filtro!$A$5:$AY$315,5,FALSE),0)</f>
        <v>0</v>
      </c>
      <c r="H454" s="204">
        <v>454</v>
      </c>
    </row>
    <row r="455" spans="1:8" ht="15" customHeight="1" x14ac:dyDescent="0.2">
      <c r="A455" s="415" t="s">
        <v>1422</v>
      </c>
      <c r="B455" s="61" t="s">
        <v>975</v>
      </c>
      <c r="C455" s="200" t="s">
        <v>459</v>
      </c>
      <c r="D455" s="381">
        <f>IFERROR(VLOOKUP($A455,Filtro!$A$5:$AY$315,2,FALSE),0)</f>
        <v>853</v>
      </c>
      <c r="E455" s="80">
        <f>IFERROR(VLOOKUP($A455,Filtro!$A$5:$AY$315,3,FALSE),0)</f>
        <v>853</v>
      </c>
      <c r="F455" s="183">
        <f>IFERROR(VLOOKUP($A455,Filtro!$A$5:$AY$315,4,FALSE),0)</f>
        <v>0</v>
      </c>
      <c r="G455" s="80">
        <f>IFERROR(VLOOKUP($A455,Filtro!$A$5:$AY$315,5,FALSE),0)</f>
        <v>677</v>
      </c>
      <c r="H455" s="204">
        <v>455</v>
      </c>
    </row>
    <row r="456" spans="1:8" ht="15" customHeight="1" x14ac:dyDescent="0.2">
      <c r="A456" s="415" t="s">
        <v>1370</v>
      </c>
      <c r="B456" s="61" t="s">
        <v>976</v>
      </c>
      <c r="C456" s="200" t="s">
        <v>460</v>
      </c>
      <c r="D456" s="381">
        <f>IFERROR(VLOOKUP($A456,Filtro!$A$5:$AY$315,2,FALSE),0)</f>
        <v>937</v>
      </c>
      <c r="E456" s="80">
        <f>IFERROR(VLOOKUP($A456,Filtro!$A$5:$AY$315,3,FALSE),0)</f>
        <v>345</v>
      </c>
      <c r="F456" s="183">
        <f>IFERROR(VLOOKUP($A456,Filtro!$A$5:$AY$315,4,FALSE),0)</f>
        <v>592</v>
      </c>
      <c r="G456" s="80">
        <f>IFERROR(VLOOKUP($A456,Filtro!$A$5:$AY$315,5,FALSE),0)</f>
        <v>1198</v>
      </c>
      <c r="H456" s="204">
        <v>456</v>
      </c>
    </row>
    <row r="457" spans="1:8" ht="21" x14ac:dyDescent="0.2">
      <c r="A457" s="415" t="s">
        <v>1451</v>
      </c>
      <c r="B457" s="61" t="s">
        <v>977</v>
      </c>
      <c r="C457" s="200" t="s">
        <v>461</v>
      </c>
      <c r="D457" s="381">
        <f>IFERROR(VLOOKUP($A457,Filtro!$A$5:$AY$315,2,FALSE),0)</f>
        <v>259</v>
      </c>
      <c r="E457" s="80">
        <f>IFERROR(VLOOKUP($A457,Filtro!$A$5:$AY$315,3,FALSE),0)</f>
        <v>259</v>
      </c>
      <c r="F457" s="183">
        <f>IFERROR(VLOOKUP($A457,Filtro!$A$5:$AY$315,4,FALSE),0)</f>
        <v>0</v>
      </c>
      <c r="G457" s="80">
        <f>IFERROR(VLOOKUP($A457,Filtro!$A$5:$AY$315,5,FALSE),0)</f>
        <v>18</v>
      </c>
      <c r="H457" s="204">
        <v>457</v>
      </c>
    </row>
    <row r="458" spans="1:8" ht="15" customHeight="1" x14ac:dyDescent="0.2">
      <c r="A458" s="415" t="s">
        <v>1423</v>
      </c>
      <c r="B458" s="61" t="s">
        <v>978</v>
      </c>
      <c r="C458" s="200" t="s">
        <v>462</v>
      </c>
      <c r="D458" s="381">
        <f>IFERROR(VLOOKUP($A458,Filtro!$A$5:$AY$315,2,FALSE),0)</f>
        <v>123</v>
      </c>
      <c r="E458" s="80">
        <f>IFERROR(VLOOKUP($A458,Filtro!$A$5:$AY$315,3,FALSE),0)</f>
        <v>123</v>
      </c>
      <c r="F458" s="183">
        <f>IFERROR(VLOOKUP($A458,Filtro!$A$5:$AY$315,4,FALSE),0)</f>
        <v>0</v>
      </c>
      <c r="G458" s="80">
        <f>IFERROR(VLOOKUP($A458,Filtro!$A$5:$AY$315,5,FALSE),0)</f>
        <v>0</v>
      </c>
      <c r="H458" s="204">
        <v>458</v>
      </c>
    </row>
    <row r="459" spans="1:8" ht="15" customHeight="1" x14ac:dyDescent="0.2">
      <c r="A459" s="415" t="s">
        <v>1424</v>
      </c>
      <c r="B459" s="61" t="s">
        <v>979</v>
      </c>
      <c r="C459" s="200" t="s">
        <v>463</v>
      </c>
      <c r="D459" s="381">
        <f>IFERROR(VLOOKUP($A459,Filtro!$A$5:$AY$315,2,FALSE),0)</f>
        <v>5428</v>
      </c>
      <c r="E459" s="80">
        <f>IFERROR(VLOOKUP($A459,Filtro!$A$5:$AY$315,3,FALSE),0)</f>
        <v>5428</v>
      </c>
      <c r="F459" s="183">
        <f>IFERROR(VLOOKUP($A459,Filtro!$A$5:$AY$315,4,FALSE),0)</f>
        <v>0</v>
      </c>
      <c r="G459" s="80">
        <f>IFERROR(VLOOKUP($A459,Filtro!$A$5:$AY$315,5,FALSE),0)</f>
        <v>0</v>
      </c>
      <c r="H459" s="204">
        <v>459</v>
      </c>
    </row>
    <row r="460" spans="1:8" ht="15" customHeight="1" x14ac:dyDescent="0.2">
      <c r="A460" s="415" t="s">
        <v>1425</v>
      </c>
      <c r="B460" s="61" t="s">
        <v>980</v>
      </c>
      <c r="C460" s="200" t="s">
        <v>464</v>
      </c>
      <c r="D460" s="381">
        <f>IFERROR(VLOOKUP($A460,Filtro!$A$5:$AY$315,2,FALSE),0)</f>
        <v>95</v>
      </c>
      <c r="E460" s="80">
        <f>IFERROR(VLOOKUP($A460,Filtro!$A$5:$AY$315,3,FALSE),0)</f>
        <v>95</v>
      </c>
      <c r="F460" s="183">
        <f>IFERROR(VLOOKUP($A460,Filtro!$A$5:$AY$315,4,FALSE),0)</f>
        <v>0</v>
      </c>
      <c r="G460" s="80">
        <f>IFERROR(VLOOKUP($A460,Filtro!$A$5:$AY$315,5,FALSE),0)</f>
        <v>0</v>
      </c>
      <c r="H460" s="204">
        <v>460</v>
      </c>
    </row>
    <row r="461" spans="1:8" ht="15" customHeight="1" x14ac:dyDescent="0.2">
      <c r="A461" s="415" t="s">
        <v>1502</v>
      </c>
      <c r="B461" s="61" t="s">
        <v>981</v>
      </c>
      <c r="C461" s="200" t="s">
        <v>465</v>
      </c>
      <c r="D461" s="381">
        <f>IFERROR(VLOOKUP($A461,Filtro!$A$5:$AY$315,2,FALSE),0)</f>
        <v>7</v>
      </c>
      <c r="E461" s="80">
        <f>IFERROR(VLOOKUP($A461,Filtro!$A$5:$AY$315,3,FALSE),0)</f>
        <v>7</v>
      </c>
      <c r="F461" s="183">
        <f>IFERROR(VLOOKUP($A461,Filtro!$A$5:$AY$315,4,FALSE),0)</f>
        <v>0</v>
      </c>
      <c r="G461" s="80">
        <f>IFERROR(VLOOKUP($A461,Filtro!$A$5:$AY$315,5,FALSE),0)</f>
        <v>0</v>
      </c>
      <c r="H461" s="204">
        <v>461</v>
      </c>
    </row>
    <row r="462" spans="1:8" ht="15" customHeight="1" x14ac:dyDescent="0.2">
      <c r="A462" s="415" t="s">
        <v>1555</v>
      </c>
      <c r="B462" s="61" t="s">
        <v>982</v>
      </c>
      <c r="C462" s="200" t="s">
        <v>466</v>
      </c>
      <c r="D462" s="381">
        <f>IFERROR(VLOOKUP($A462,Filtro!$A$5:$AY$315,2,FALSE),0)</f>
        <v>1</v>
      </c>
      <c r="E462" s="80">
        <f>IFERROR(VLOOKUP($A462,Filtro!$A$5:$AY$315,3,FALSE),0)</f>
        <v>1</v>
      </c>
      <c r="F462" s="183">
        <f>IFERROR(VLOOKUP($A462,Filtro!$A$5:$AY$315,4,FALSE),0)</f>
        <v>0</v>
      </c>
      <c r="G462" s="80">
        <f>IFERROR(VLOOKUP($A462,Filtro!$A$5:$AY$315,5,FALSE),0)</f>
        <v>0</v>
      </c>
      <c r="H462" s="204">
        <v>462</v>
      </c>
    </row>
    <row r="463" spans="1:8" ht="15" customHeight="1" x14ac:dyDescent="0.2">
      <c r="A463" s="415" t="s">
        <v>1426</v>
      </c>
      <c r="B463" s="61" t="s">
        <v>983</v>
      </c>
      <c r="C463" s="200" t="s">
        <v>467</v>
      </c>
      <c r="D463" s="381">
        <f>IFERROR(VLOOKUP($A463,Filtro!$A$5:$AY$315,2,FALSE),0)</f>
        <v>8</v>
      </c>
      <c r="E463" s="80">
        <f>IFERROR(VLOOKUP($A463,Filtro!$A$5:$AY$315,3,FALSE),0)</f>
        <v>8</v>
      </c>
      <c r="F463" s="183">
        <f>IFERROR(VLOOKUP($A463,Filtro!$A$5:$AY$315,4,FALSE),0)</f>
        <v>0</v>
      </c>
      <c r="G463" s="80">
        <f>IFERROR(VLOOKUP($A463,Filtro!$A$5:$AY$315,5,FALSE),0)</f>
        <v>0</v>
      </c>
      <c r="H463" s="204">
        <v>463</v>
      </c>
    </row>
    <row r="464" spans="1:8" ht="15" customHeight="1" x14ac:dyDescent="0.2">
      <c r="A464" s="415" t="s">
        <v>1427</v>
      </c>
      <c r="B464" s="61" t="s">
        <v>984</v>
      </c>
      <c r="C464" s="200" t="s">
        <v>468</v>
      </c>
      <c r="D464" s="381">
        <f>IFERROR(VLOOKUP($A464,Filtro!$A$5:$AY$315,2,FALSE),0)</f>
        <v>556</v>
      </c>
      <c r="E464" s="80">
        <f>IFERROR(VLOOKUP($A464,Filtro!$A$5:$AY$315,3,FALSE),0)</f>
        <v>556</v>
      </c>
      <c r="F464" s="183">
        <f>IFERROR(VLOOKUP($A464,Filtro!$A$5:$AY$315,4,FALSE),0)</f>
        <v>0</v>
      </c>
      <c r="G464" s="80">
        <f>IFERROR(VLOOKUP($A464,Filtro!$A$5:$AY$315,5,FALSE),0)</f>
        <v>0</v>
      </c>
      <c r="H464" s="204">
        <v>464</v>
      </c>
    </row>
    <row r="465" spans="1:8" ht="15" customHeight="1" x14ac:dyDescent="0.2">
      <c r="A465" s="415" t="s">
        <v>1428</v>
      </c>
      <c r="B465" s="61" t="s">
        <v>985</v>
      </c>
      <c r="C465" s="200" t="s">
        <v>469</v>
      </c>
      <c r="D465" s="381">
        <f>IFERROR(VLOOKUP($A465,Filtro!$A$5:$AY$315,2,FALSE),0)</f>
        <v>2797</v>
      </c>
      <c r="E465" s="80">
        <f>IFERROR(VLOOKUP($A465,Filtro!$A$5:$AY$315,3,FALSE),0)</f>
        <v>2797</v>
      </c>
      <c r="F465" s="183">
        <f>IFERROR(VLOOKUP($A465,Filtro!$A$5:$AY$315,4,FALSE),0)</f>
        <v>0</v>
      </c>
      <c r="G465" s="80">
        <f>IFERROR(VLOOKUP($A465,Filtro!$A$5:$AY$315,5,FALSE),0)</f>
        <v>797</v>
      </c>
      <c r="H465" s="204">
        <v>465</v>
      </c>
    </row>
    <row r="466" spans="1:8" ht="15" customHeight="1" x14ac:dyDescent="0.2">
      <c r="A466" s="415" t="s">
        <v>1875</v>
      </c>
      <c r="B466" s="61" t="s">
        <v>986</v>
      </c>
      <c r="C466" s="200" t="s">
        <v>620</v>
      </c>
      <c r="D466" s="381">
        <f>IFERROR(VLOOKUP($A466,Filtro!$A$5:$AY$315,2,FALSE),0)</f>
        <v>0</v>
      </c>
      <c r="E466" s="80">
        <f>IFERROR(VLOOKUP($A466,Filtro!$A$5:$AY$315,3,FALSE),0)</f>
        <v>0</v>
      </c>
      <c r="F466" s="183">
        <f>IFERROR(VLOOKUP($A466,Filtro!$A$5:$AY$315,4,FALSE),0)</f>
        <v>0</v>
      </c>
      <c r="G466" s="80">
        <f>IFERROR(VLOOKUP($A466,Filtro!$A$5:$AY$315,5,FALSE),0)</f>
        <v>0</v>
      </c>
      <c r="H466" s="204">
        <v>466</v>
      </c>
    </row>
    <row r="467" spans="1:8" ht="21" x14ac:dyDescent="0.2">
      <c r="A467" s="415" t="s">
        <v>1429</v>
      </c>
      <c r="B467" s="61" t="s">
        <v>987</v>
      </c>
      <c r="C467" s="200" t="s">
        <v>470</v>
      </c>
      <c r="D467" s="381">
        <f>IFERROR(VLOOKUP($A467,Filtro!$A$5:$AY$315,2,FALSE),0)</f>
        <v>97</v>
      </c>
      <c r="E467" s="80">
        <f>IFERROR(VLOOKUP($A467,Filtro!$A$5:$AY$315,3,FALSE),0)</f>
        <v>97</v>
      </c>
      <c r="F467" s="183">
        <f>IFERROR(VLOOKUP($A467,Filtro!$A$5:$AY$315,4,FALSE),0)</f>
        <v>0</v>
      </c>
      <c r="G467" s="80">
        <f>IFERROR(VLOOKUP($A467,Filtro!$A$5:$AY$315,5,FALSE),0)</f>
        <v>0</v>
      </c>
      <c r="H467" s="204">
        <v>467</v>
      </c>
    </row>
    <row r="468" spans="1:8" ht="15" customHeight="1" x14ac:dyDescent="0.2">
      <c r="A468" s="415" t="s">
        <v>1876</v>
      </c>
      <c r="B468" s="61" t="s">
        <v>988</v>
      </c>
      <c r="C468" s="200" t="s">
        <v>471</v>
      </c>
      <c r="D468" s="381">
        <f>IFERROR(VLOOKUP($A468,Filtro!$A$5:$AY$315,2,FALSE),0)</f>
        <v>0</v>
      </c>
      <c r="E468" s="80">
        <f>IFERROR(VLOOKUP($A468,Filtro!$A$5:$AY$315,3,FALSE),0)</f>
        <v>0</v>
      </c>
      <c r="F468" s="183">
        <f>IFERROR(VLOOKUP($A468,Filtro!$A$5:$AY$315,4,FALSE),0)</f>
        <v>0</v>
      </c>
      <c r="G468" s="80">
        <f>IFERROR(VLOOKUP($A468,Filtro!$A$5:$AY$315,5,FALSE),0)</f>
        <v>0</v>
      </c>
      <c r="H468" s="204">
        <v>468</v>
      </c>
    </row>
    <row r="469" spans="1:8" ht="15" customHeight="1" x14ac:dyDescent="0.2">
      <c r="A469" s="415" t="s">
        <v>1877</v>
      </c>
      <c r="B469" s="61" t="s">
        <v>989</v>
      </c>
      <c r="C469" s="200" t="s">
        <v>58</v>
      </c>
      <c r="D469" s="381">
        <f>IFERROR(VLOOKUP($A469,Filtro!$A$5:$AY$315,2,FALSE),0)</f>
        <v>0</v>
      </c>
      <c r="E469" s="80">
        <f>IFERROR(VLOOKUP($A469,Filtro!$A$5:$AY$315,3,FALSE),0)</f>
        <v>0</v>
      </c>
      <c r="F469" s="183">
        <f>IFERROR(VLOOKUP($A469,Filtro!$A$5:$AY$315,4,FALSE),0)</f>
        <v>0</v>
      </c>
      <c r="G469" s="80">
        <f>IFERROR(VLOOKUP($A469,Filtro!$A$5:$AY$315,5,FALSE),0)</f>
        <v>0</v>
      </c>
      <c r="H469" s="204">
        <v>469</v>
      </c>
    </row>
    <row r="470" spans="1:8" ht="15" customHeight="1" x14ac:dyDescent="0.2">
      <c r="A470" s="415" t="s">
        <v>1341</v>
      </c>
      <c r="B470" s="61" t="s">
        <v>990</v>
      </c>
      <c r="C470" s="200" t="s">
        <v>315</v>
      </c>
      <c r="D470" s="381">
        <f>IFERROR(VLOOKUP($A470,Filtro!$A$5:$AY$315,2,FALSE),0)</f>
        <v>955</v>
      </c>
      <c r="E470" s="80">
        <f>IFERROR(VLOOKUP($A470,Filtro!$A$5:$AY$315,3,FALSE),0)</f>
        <v>46</v>
      </c>
      <c r="F470" s="183">
        <f>IFERROR(VLOOKUP($A470,Filtro!$A$5:$AY$315,4,FALSE),0)</f>
        <v>909</v>
      </c>
      <c r="G470" s="80">
        <f>IFERROR(VLOOKUP($A470,Filtro!$A$5:$AY$315,5,FALSE),0)</f>
        <v>69</v>
      </c>
      <c r="H470" s="204">
        <v>470</v>
      </c>
    </row>
    <row r="471" spans="1:8" ht="21" x14ac:dyDescent="0.2">
      <c r="A471" s="415" t="s">
        <v>1399</v>
      </c>
      <c r="B471" s="61" t="s">
        <v>991</v>
      </c>
      <c r="C471" s="200" t="s">
        <v>472</v>
      </c>
      <c r="D471" s="381">
        <f>IFERROR(VLOOKUP($A471,Filtro!$A$5:$AY$315,2,FALSE),0)</f>
        <v>47</v>
      </c>
      <c r="E471" s="80">
        <f>IFERROR(VLOOKUP($A471,Filtro!$A$5:$AY$315,3,FALSE),0)</f>
        <v>0</v>
      </c>
      <c r="F471" s="183">
        <f>IFERROR(VLOOKUP($A471,Filtro!$A$5:$AY$315,4,FALSE),0)</f>
        <v>47</v>
      </c>
      <c r="G471" s="80">
        <f>IFERROR(VLOOKUP($A471,Filtro!$A$5:$AY$315,5,FALSE),0)</f>
        <v>1009</v>
      </c>
      <c r="H471" s="204">
        <v>471</v>
      </c>
    </row>
    <row r="472" spans="1:8" ht="15" customHeight="1" x14ac:dyDescent="0.2">
      <c r="A472" s="415" t="s">
        <v>1878</v>
      </c>
      <c r="B472" s="62" t="s">
        <v>992</v>
      </c>
      <c r="C472" s="200" t="s">
        <v>473</v>
      </c>
      <c r="D472" s="381">
        <f>IFERROR(VLOOKUP($A472,Filtro!$A$5:$AY$315,2,FALSE),0)</f>
        <v>0</v>
      </c>
      <c r="E472" s="80">
        <f>IFERROR(VLOOKUP($A472,Filtro!$A$5:$AY$315,3,FALSE),0)</f>
        <v>0</v>
      </c>
      <c r="F472" s="183">
        <f>IFERROR(VLOOKUP($A472,Filtro!$A$5:$AY$315,4,FALSE),0)</f>
        <v>0</v>
      </c>
      <c r="G472" s="80">
        <f>IFERROR(VLOOKUP($A472,Filtro!$A$5:$AY$315,5,FALSE),0)</f>
        <v>0</v>
      </c>
      <c r="H472" s="204">
        <v>472</v>
      </c>
    </row>
    <row r="473" spans="1:8" ht="15" customHeight="1" x14ac:dyDescent="0.2">
      <c r="A473" s="415" t="s">
        <v>1493</v>
      </c>
      <c r="B473" s="61" t="s">
        <v>993</v>
      </c>
      <c r="C473" s="200" t="s">
        <v>474</v>
      </c>
      <c r="D473" s="381">
        <f>IFERROR(VLOOKUP($A473,Filtro!$A$5:$AY$315,2,FALSE),0)</f>
        <v>142</v>
      </c>
      <c r="E473" s="80">
        <f>IFERROR(VLOOKUP($A473,Filtro!$A$5:$AY$315,3,FALSE),0)</f>
        <v>18</v>
      </c>
      <c r="F473" s="183">
        <f>IFERROR(VLOOKUP($A473,Filtro!$A$5:$AY$315,4,FALSE),0)</f>
        <v>124</v>
      </c>
      <c r="G473" s="80">
        <f>IFERROR(VLOOKUP($A473,Filtro!$A$5:$AY$315,5,FALSE),0)</f>
        <v>6</v>
      </c>
      <c r="H473" s="204">
        <v>473</v>
      </c>
    </row>
    <row r="474" spans="1:8" ht="15" customHeight="1" x14ac:dyDescent="0.2">
      <c r="A474" s="415" t="s">
        <v>1371</v>
      </c>
      <c r="B474" s="61" t="s">
        <v>994</v>
      </c>
      <c r="C474" s="200" t="s">
        <v>475</v>
      </c>
      <c r="D474" s="381">
        <f>IFERROR(VLOOKUP($A474,Filtro!$A$5:$AY$315,2,FALSE),0)</f>
        <v>361</v>
      </c>
      <c r="E474" s="80">
        <f>IFERROR(VLOOKUP($A474,Filtro!$A$5:$AY$315,3,FALSE),0)</f>
        <v>41</v>
      </c>
      <c r="F474" s="183">
        <f>IFERROR(VLOOKUP($A474,Filtro!$A$5:$AY$315,4,FALSE),0)</f>
        <v>320</v>
      </c>
      <c r="G474" s="80">
        <f>IFERROR(VLOOKUP($A474,Filtro!$A$5:$AY$315,5,FALSE),0)</f>
        <v>6</v>
      </c>
      <c r="H474" s="204">
        <v>474</v>
      </c>
    </row>
    <row r="475" spans="1:8" ht="15" customHeight="1" x14ac:dyDescent="0.2">
      <c r="A475" s="415" t="s">
        <v>1535</v>
      </c>
      <c r="B475" s="61" t="s">
        <v>995</v>
      </c>
      <c r="C475" s="200" t="s">
        <v>476</v>
      </c>
      <c r="D475" s="381">
        <f>IFERROR(VLOOKUP($A475,Filtro!$A$5:$AY$315,2,FALSE),0)</f>
        <v>6</v>
      </c>
      <c r="E475" s="80">
        <f>IFERROR(VLOOKUP($A475,Filtro!$A$5:$AY$315,3,FALSE),0)</f>
        <v>0</v>
      </c>
      <c r="F475" s="183">
        <f>IFERROR(VLOOKUP($A475,Filtro!$A$5:$AY$315,4,FALSE),0)</f>
        <v>6</v>
      </c>
      <c r="G475" s="80">
        <f>IFERROR(VLOOKUP($A475,Filtro!$A$5:$AY$315,5,FALSE),0)</f>
        <v>0</v>
      </c>
      <c r="H475" s="204">
        <v>475</v>
      </c>
    </row>
    <row r="476" spans="1:8" ht="15" customHeight="1" x14ac:dyDescent="0.2">
      <c r="A476" s="415" t="s">
        <v>1879</v>
      </c>
      <c r="B476" s="61" t="s">
        <v>996</v>
      </c>
      <c r="C476" s="200" t="s">
        <v>477</v>
      </c>
      <c r="D476" s="381">
        <f>IFERROR(VLOOKUP($A476,Filtro!$A$5:$AY$315,2,FALSE),0)</f>
        <v>0</v>
      </c>
      <c r="E476" s="80">
        <f>IFERROR(VLOOKUP($A476,Filtro!$A$5:$AY$315,3,FALSE),0)</f>
        <v>0</v>
      </c>
      <c r="F476" s="183">
        <f>IFERROR(VLOOKUP($A476,Filtro!$A$5:$AY$315,4,FALSE),0)</f>
        <v>0</v>
      </c>
      <c r="G476" s="80">
        <f>IFERROR(VLOOKUP($A476,Filtro!$A$5:$AY$315,5,FALSE),0)</f>
        <v>0</v>
      </c>
      <c r="H476" s="204">
        <v>476</v>
      </c>
    </row>
    <row r="477" spans="1:8" ht="15" customHeight="1" x14ac:dyDescent="0.2">
      <c r="A477" s="415" t="s">
        <v>1880</v>
      </c>
      <c r="B477" s="61" t="s">
        <v>997</v>
      </c>
      <c r="C477" s="200" t="s">
        <v>478</v>
      </c>
      <c r="D477" s="381">
        <f>IFERROR(VLOOKUP($A477,Filtro!$A$5:$AY$315,2,FALSE),0)</f>
        <v>0</v>
      </c>
      <c r="E477" s="80">
        <f>IFERROR(VLOOKUP($A477,Filtro!$A$5:$AY$315,3,FALSE),0)</f>
        <v>0</v>
      </c>
      <c r="F477" s="183">
        <f>IFERROR(VLOOKUP($A477,Filtro!$A$5:$AY$315,4,FALSE),0)</f>
        <v>0</v>
      </c>
      <c r="G477" s="80">
        <f>IFERROR(VLOOKUP($A477,Filtro!$A$5:$AY$315,5,FALSE),0)</f>
        <v>0</v>
      </c>
      <c r="H477" s="204">
        <v>477</v>
      </c>
    </row>
    <row r="478" spans="1:8" ht="15" customHeight="1" x14ac:dyDescent="0.2">
      <c r="A478" s="415" t="s">
        <v>1881</v>
      </c>
      <c r="B478" s="61" t="s">
        <v>998</v>
      </c>
      <c r="C478" s="200" t="s">
        <v>479</v>
      </c>
      <c r="D478" s="381">
        <f>IFERROR(VLOOKUP($A478,Filtro!$A$5:$AY$315,2,FALSE),0)</f>
        <v>0</v>
      </c>
      <c r="E478" s="80">
        <f>IFERROR(VLOOKUP($A478,Filtro!$A$5:$AY$315,3,FALSE),0)</f>
        <v>0</v>
      </c>
      <c r="F478" s="183">
        <f>IFERROR(VLOOKUP($A478,Filtro!$A$5:$AY$315,4,FALSE),0)</f>
        <v>0</v>
      </c>
      <c r="G478" s="80">
        <f>IFERROR(VLOOKUP($A478,Filtro!$A$5:$AY$315,5,FALSE),0)</f>
        <v>0</v>
      </c>
      <c r="H478" s="204">
        <v>478</v>
      </c>
    </row>
    <row r="479" spans="1:8" ht="15" customHeight="1" x14ac:dyDescent="0.2">
      <c r="A479" s="415" t="s">
        <v>1882</v>
      </c>
      <c r="B479" s="61" t="s">
        <v>999</v>
      </c>
      <c r="C479" s="200" t="s">
        <v>480</v>
      </c>
      <c r="D479" s="381">
        <f>IFERROR(VLOOKUP($A479,Filtro!$A$5:$AY$315,2,FALSE),0)</f>
        <v>0</v>
      </c>
      <c r="E479" s="80">
        <f>IFERROR(VLOOKUP($A479,Filtro!$A$5:$AY$315,3,FALSE),0)</f>
        <v>0</v>
      </c>
      <c r="F479" s="183">
        <f>IFERROR(VLOOKUP($A479,Filtro!$A$5:$AY$315,4,FALSE),0)</f>
        <v>0</v>
      </c>
      <c r="G479" s="80">
        <f>IFERROR(VLOOKUP($A479,Filtro!$A$5:$AY$315,5,FALSE),0)</f>
        <v>0</v>
      </c>
      <c r="H479" s="204">
        <v>479</v>
      </c>
    </row>
    <row r="480" spans="1:8" ht="15" customHeight="1" x14ac:dyDescent="0.2">
      <c r="A480" s="415" t="s">
        <v>1400</v>
      </c>
      <c r="B480" s="61" t="s">
        <v>1000</v>
      </c>
      <c r="C480" s="200" t="s">
        <v>481</v>
      </c>
      <c r="D480" s="381">
        <f>IFERROR(VLOOKUP($A480,Filtro!$A$5:$AY$315,2,FALSE),0)</f>
        <v>43</v>
      </c>
      <c r="E480" s="80">
        <f>IFERROR(VLOOKUP($A480,Filtro!$A$5:$AY$315,3,FALSE),0)</f>
        <v>0</v>
      </c>
      <c r="F480" s="183">
        <f>IFERROR(VLOOKUP($A480,Filtro!$A$5:$AY$315,4,FALSE),0)</f>
        <v>43</v>
      </c>
      <c r="G480" s="80">
        <f>IFERROR(VLOOKUP($A480,Filtro!$A$5:$AY$315,5,FALSE),0)</f>
        <v>690</v>
      </c>
      <c r="H480" s="204">
        <v>480</v>
      </c>
    </row>
    <row r="481" spans="1:10" ht="15" customHeight="1" x14ac:dyDescent="0.2">
      <c r="A481" s="415" t="s">
        <v>1883</v>
      </c>
      <c r="B481" s="61" t="s">
        <v>1001</v>
      </c>
      <c r="C481" s="200" t="s">
        <v>482</v>
      </c>
      <c r="D481" s="381">
        <f>IFERROR(VLOOKUP($A481,Filtro!$A$5:$AY$315,2,FALSE),0)</f>
        <v>0</v>
      </c>
      <c r="E481" s="80">
        <f>IFERROR(VLOOKUP($A481,Filtro!$A$5:$AY$315,3,FALSE),0)</f>
        <v>0</v>
      </c>
      <c r="F481" s="183">
        <f>IFERROR(VLOOKUP($A481,Filtro!$A$5:$AY$315,4,FALSE),0)</f>
        <v>0</v>
      </c>
      <c r="G481" s="80">
        <f>IFERROR(VLOOKUP($A481,Filtro!$A$5:$AY$315,5,FALSE),0)</f>
        <v>0</v>
      </c>
      <c r="H481" s="204">
        <v>481</v>
      </c>
    </row>
    <row r="482" spans="1:10" ht="15" customHeight="1" x14ac:dyDescent="0.2">
      <c r="A482" s="415" t="s">
        <v>1884</v>
      </c>
      <c r="B482" s="61" t="s">
        <v>1002</v>
      </c>
      <c r="C482" s="200" t="s">
        <v>483</v>
      </c>
      <c r="D482" s="381">
        <f>IFERROR(VLOOKUP($A482,Filtro!$A$5:$AY$315,2,FALSE),0)</f>
        <v>0</v>
      </c>
      <c r="E482" s="80">
        <f>IFERROR(VLOOKUP($A482,Filtro!$A$5:$AY$315,3,FALSE),0)</f>
        <v>0</v>
      </c>
      <c r="F482" s="183">
        <f>IFERROR(VLOOKUP($A482,Filtro!$A$5:$AY$315,4,FALSE),0)</f>
        <v>0</v>
      </c>
      <c r="G482" s="80">
        <f>IFERROR(VLOOKUP($A482,Filtro!$A$5:$AY$315,5,FALSE),0)</f>
        <v>0</v>
      </c>
      <c r="H482" s="204">
        <v>482</v>
      </c>
    </row>
    <row r="483" spans="1:10" ht="15" customHeight="1" x14ac:dyDescent="0.2">
      <c r="A483" s="415" t="s">
        <v>1885</v>
      </c>
      <c r="B483" s="61" t="s">
        <v>1003</v>
      </c>
      <c r="C483" s="200" t="s">
        <v>484</v>
      </c>
      <c r="D483" s="382">
        <f>IFERROR(VLOOKUP($A483,Filtro!$A$5:$AY$315,2,FALSE),0)</f>
        <v>0</v>
      </c>
      <c r="E483" s="80">
        <f>IFERROR(VLOOKUP($A483,Filtro!$A$5:$AY$315,3,FALSE),0)</f>
        <v>0</v>
      </c>
      <c r="F483" s="183">
        <f>IFERROR(VLOOKUP($A483,Filtro!$A$5:$AY$315,4,FALSE),0)</f>
        <v>0</v>
      </c>
      <c r="G483" s="80">
        <f>IFERROR(VLOOKUP($A483,Filtro!$A$5:$AY$315,5,FALSE),0)</f>
        <v>0</v>
      </c>
      <c r="H483" s="204">
        <v>483</v>
      </c>
    </row>
    <row r="484" spans="1:10" ht="15" customHeight="1" x14ac:dyDescent="0.2">
      <c r="A484" s="415" t="s">
        <v>1886</v>
      </c>
      <c r="B484" s="61" t="s">
        <v>1004</v>
      </c>
      <c r="C484" s="200" t="s">
        <v>485</v>
      </c>
      <c r="D484" s="381">
        <f>IFERROR(VLOOKUP($A484,Filtro!$A$5:$AY$315,2,FALSE),0)</f>
        <v>0</v>
      </c>
      <c r="E484" s="80">
        <f>IFERROR(VLOOKUP($A484,Filtro!$A$5:$AY$315,3,FALSE),0)</f>
        <v>0</v>
      </c>
      <c r="F484" s="183">
        <f>IFERROR(VLOOKUP($A484,Filtro!$A$5:$AY$315,4,FALSE),0)</f>
        <v>0</v>
      </c>
      <c r="G484" s="80">
        <f>IFERROR(VLOOKUP($A484,Filtro!$A$5:$AY$315,5,FALSE),0)</f>
        <v>0</v>
      </c>
      <c r="H484" s="204">
        <v>484</v>
      </c>
    </row>
    <row r="485" spans="1:10" ht="21" x14ac:dyDescent="0.2">
      <c r="A485" s="415" t="s">
        <v>1887</v>
      </c>
      <c r="B485" s="61" t="s">
        <v>1005</v>
      </c>
      <c r="C485" s="200" t="s">
        <v>621</v>
      </c>
      <c r="D485" s="381">
        <f>IFERROR(VLOOKUP($A485,Filtro!$A$5:$AY$315,2,FALSE),0)</f>
        <v>0</v>
      </c>
      <c r="E485" s="80">
        <f>IFERROR(VLOOKUP($A485,Filtro!$A$5:$AY$315,3,FALSE),0)</f>
        <v>0</v>
      </c>
      <c r="F485" s="183">
        <f>IFERROR(VLOOKUP($A485,Filtro!$A$5:$AY$315,4,FALSE),0)</f>
        <v>0</v>
      </c>
      <c r="G485" s="80">
        <f>IFERROR(VLOOKUP($A485,Filtro!$A$5:$AY$315,5,FALSE),0)</f>
        <v>0</v>
      </c>
      <c r="H485" s="204">
        <v>485</v>
      </c>
    </row>
    <row r="486" spans="1:10" ht="21" x14ac:dyDescent="0.2">
      <c r="A486" s="415" t="s">
        <v>1888</v>
      </c>
      <c r="B486" s="327" t="s">
        <v>1006</v>
      </c>
      <c r="C486" s="328" t="s">
        <v>622</v>
      </c>
      <c r="D486" s="389">
        <f>IFERROR(VLOOKUP($A486,Filtro!$A$5:$AY$315,2,FALSE),0)</f>
        <v>0</v>
      </c>
      <c r="E486" s="390">
        <f>IFERROR(VLOOKUP($A486,Filtro!$A$5:$AY$315,3,FALSE),0)</f>
        <v>0</v>
      </c>
      <c r="F486" s="391">
        <f>IFERROR(VLOOKUP($A486,Filtro!$A$5:$AY$315,4,FALSE),0)</f>
        <v>0</v>
      </c>
      <c r="G486" s="390">
        <f>IFERROR(VLOOKUP($A486,Filtro!$A$5:$AY$315,5,FALSE),0)</f>
        <v>0</v>
      </c>
      <c r="H486" s="204">
        <v>486</v>
      </c>
    </row>
    <row r="487" spans="1:10" s="289" customFormat="1" ht="20.100000000000001" customHeight="1" x14ac:dyDescent="0.2">
      <c r="B487" s="290"/>
      <c r="C487" s="286"/>
      <c r="D487" s="287"/>
      <c r="E487" s="288"/>
      <c r="F487" s="288"/>
      <c r="G487" s="288"/>
      <c r="H487" s="204">
        <v>487</v>
      </c>
    </row>
    <row r="488" spans="1:10" ht="15" customHeight="1" x14ac:dyDescent="0.2">
      <c r="B488" s="513" t="s">
        <v>1086</v>
      </c>
      <c r="C488" s="514"/>
      <c r="D488" s="514"/>
      <c r="E488" s="514"/>
      <c r="F488" s="514"/>
      <c r="G488" s="514"/>
      <c r="H488" s="514"/>
      <c r="I488" s="520"/>
      <c r="J488" s="392">
        <v>488</v>
      </c>
    </row>
    <row r="489" spans="1:10" ht="14.1" customHeight="1" x14ac:dyDescent="0.2">
      <c r="B489" s="528" t="s">
        <v>355</v>
      </c>
      <c r="C489" s="528" t="s">
        <v>292</v>
      </c>
      <c r="D489" s="528" t="s">
        <v>1027</v>
      </c>
      <c r="E489" s="528" t="s">
        <v>1036</v>
      </c>
      <c r="F489" s="515" t="s">
        <v>1193</v>
      </c>
      <c r="G489" s="551" t="s">
        <v>1195</v>
      </c>
      <c r="H489" s="552"/>
      <c r="I489" s="528" t="s">
        <v>1198</v>
      </c>
      <c r="J489" s="392">
        <v>489</v>
      </c>
    </row>
    <row r="490" spans="1:10" ht="14.1" customHeight="1" x14ac:dyDescent="0.2">
      <c r="B490" s="529"/>
      <c r="C490" s="529"/>
      <c r="D490" s="529"/>
      <c r="E490" s="529"/>
      <c r="F490" s="516"/>
      <c r="G490" s="53" t="s">
        <v>1196</v>
      </c>
      <c r="H490" s="54" t="s">
        <v>1197</v>
      </c>
      <c r="I490" s="529"/>
      <c r="J490" s="392">
        <v>490</v>
      </c>
    </row>
    <row r="491" spans="1:10" ht="14.1" customHeight="1" x14ac:dyDescent="0.2">
      <c r="B491" s="514" t="s">
        <v>1087</v>
      </c>
      <c r="C491" s="514"/>
      <c r="D491" s="549"/>
      <c r="E491" s="549"/>
      <c r="F491" s="549"/>
      <c r="G491" s="549"/>
      <c r="H491" s="549"/>
      <c r="I491" s="549"/>
      <c r="J491" s="392">
        <v>491</v>
      </c>
    </row>
    <row r="492" spans="1:10" ht="15" customHeight="1" x14ac:dyDescent="0.2">
      <c r="A492" s="418" t="s">
        <v>1889</v>
      </c>
      <c r="B492" s="36">
        <v>1101003</v>
      </c>
      <c r="C492" s="210" t="s">
        <v>623</v>
      </c>
      <c r="D492" s="74">
        <f>IFERROR(VLOOKUP($A492,Filtro!$A$5:$AY$315,2,FALSE),0)</f>
        <v>0</v>
      </c>
      <c r="E492" s="129">
        <f>IFERROR(VLOOKUP($A492,Filtro!$A$5:$AY$315,3,FALSE),0)</f>
        <v>0</v>
      </c>
      <c r="F492" s="181">
        <f>IFERROR(VLOOKUP($A492,Filtro!$A$5:$AY$315,4,FALSE),0)</f>
        <v>0</v>
      </c>
      <c r="G492" s="124">
        <f>IFERROR(VLOOKUP($A492,Filtro!$A$5:$AY$315,5,FALSE),0)</f>
        <v>0</v>
      </c>
      <c r="H492" s="124">
        <f>IFERROR(VLOOKUP($A492,Filtro!$A$5:$AY$315,6,FALSE),0)</f>
        <v>0</v>
      </c>
      <c r="I492" s="124">
        <f>IFERROR(VLOOKUP($A492,Filtro!$A$5:$AY$315,7,FALSE),0)</f>
        <v>0</v>
      </c>
      <c r="J492" s="392">
        <v>492</v>
      </c>
    </row>
    <row r="493" spans="1:10" ht="15" customHeight="1" x14ac:dyDescent="0.2">
      <c r="A493" s="289"/>
      <c r="B493" s="291"/>
      <c r="C493" s="292"/>
      <c r="D493" s="293"/>
      <c r="E493" s="294"/>
      <c r="F493" s="294"/>
      <c r="G493" s="294"/>
      <c r="H493" s="294"/>
      <c r="I493" s="294"/>
      <c r="J493" s="392">
        <v>493</v>
      </c>
    </row>
    <row r="494" spans="1:10" ht="14.1" customHeight="1" x14ac:dyDescent="0.2">
      <c r="B494" s="513" t="s">
        <v>1088</v>
      </c>
      <c r="C494" s="520"/>
      <c r="D494" s="549"/>
      <c r="E494" s="549"/>
      <c r="F494" s="549"/>
      <c r="G494" s="549"/>
      <c r="H494" s="549"/>
      <c r="I494" s="550"/>
      <c r="J494" s="392">
        <v>494</v>
      </c>
    </row>
    <row r="495" spans="1:10" ht="15" customHeight="1" x14ac:dyDescent="0.2">
      <c r="A495" s="418" t="s">
        <v>1890</v>
      </c>
      <c r="B495" s="64">
        <v>1201003</v>
      </c>
      <c r="C495" s="209" t="s">
        <v>1013</v>
      </c>
      <c r="D495" s="75">
        <f>IFERROR(VLOOKUP($A495,Filtro!$A$5:$AY$315,2,FALSE),0)</f>
        <v>0</v>
      </c>
      <c r="E495" s="76">
        <f>IFERROR(VLOOKUP($A495,Filtro!$A$5:$AY$315,3,FALSE),0)</f>
        <v>0</v>
      </c>
      <c r="F495" s="182">
        <f>IFERROR(VLOOKUP($A495,Filtro!$A$5:$AY$315,4,FALSE),0)</f>
        <v>0</v>
      </c>
      <c r="G495" s="77">
        <f>IFERROR(VLOOKUP($A495,Filtro!$A$5:$AY$315,5,FALSE),0)</f>
        <v>0</v>
      </c>
      <c r="H495" s="78">
        <f>IFERROR(VLOOKUP($A495,Filtro!$A$5:$AY$315,6,FALSE),0)</f>
        <v>0</v>
      </c>
      <c r="I495" s="78">
        <f>IFERROR(VLOOKUP($A495,Filtro!$A$5:$AY$315,7,FALSE),0)</f>
        <v>0</v>
      </c>
      <c r="J495" s="392">
        <v>495</v>
      </c>
    </row>
    <row r="496" spans="1:10" ht="15" customHeight="1" x14ac:dyDescent="0.2">
      <c r="A496" s="418" t="s">
        <v>1891</v>
      </c>
      <c r="B496" s="65">
        <v>1201004</v>
      </c>
      <c r="C496" s="200" t="s">
        <v>1014</v>
      </c>
      <c r="D496" s="79">
        <f>IFERROR(VLOOKUP($A496,Filtro!$A$5:$AY$315,2,FALSE),0)</f>
        <v>0</v>
      </c>
      <c r="E496" s="80">
        <f>IFERROR(VLOOKUP($A496,Filtro!$A$5:$AY$315,3,FALSE),0)</f>
        <v>0</v>
      </c>
      <c r="F496" s="183">
        <f>IFERROR(VLOOKUP($A496,Filtro!$A$5:$AY$315,4,FALSE),0)</f>
        <v>0</v>
      </c>
      <c r="G496" s="81">
        <f>IFERROR(VLOOKUP($A496,Filtro!$A$5:$AY$315,5,FALSE),0)</f>
        <v>0</v>
      </c>
      <c r="H496" s="82">
        <f>IFERROR(VLOOKUP($A496,Filtro!$A$5:$AY$315,6,FALSE),0)</f>
        <v>0</v>
      </c>
      <c r="I496" s="82">
        <f>IFERROR(VLOOKUP($A496,Filtro!$A$5:$AY$315,7,FALSE),0)</f>
        <v>0</v>
      </c>
      <c r="J496" s="392">
        <v>496</v>
      </c>
    </row>
    <row r="497" spans="1:10" ht="15" customHeight="1" x14ac:dyDescent="0.2">
      <c r="A497" s="418" t="s">
        <v>1892</v>
      </c>
      <c r="B497" s="65">
        <v>1201005</v>
      </c>
      <c r="C497" s="200" t="s">
        <v>1015</v>
      </c>
      <c r="D497" s="79">
        <f>IFERROR(VLOOKUP($A497,Filtro!$A$5:$AY$315,2,FALSE),0)</f>
        <v>0</v>
      </c>
      <c r="E497" s="80">
        <f>IFERROR(VLOOKUP($A497,Filtro!$A$5:$AY$315,3,FALSE),0)</f>
        <v>0</v>
      </c>
      <c r="F497" s="183">
        <f>IFERROR(VLOOKUP($A497,Filtro!$A$5:$AY$315,4,FALSE),0)</f>
        <v>0</v>
      </c>
      <c r="G497" s="81">
        <f>IFERROR(VLOOKUP($A497,Filtro!$A$5:$AY$315,5,FALSE),0)</f>
        <v>0</v>
      </c>
      <c r="H497" s="82">
        <f>IFERROR(VLOOKUP($A497,Filtro!$A$5:$AY$315,6,FALSE),0)</f>
        <v>0</v>
      </c>
      <c r="I497" s="82">
        <f>IFERROR(VLOOKUP($A497,Filtro!$A$5:$AY$315,7,FALSE),0)</f>
        <v>0</v>
      </c>
      <c r="J497" s="392">
        <v>497</v>
      </c>
    </row>
    <row r="498" spans="1:10" ht="15" customHeight="1" x14ac:dyDescent="0.2">
      <c r="A498" s="418" t="s">
        <v>1893</v>
      </c>
      <c r="B498" s="65">
        <v>1201009</v>
      </c>
      <c r="C498" s="200" t="s">
        <v>1016</v>
      </c>
      <c r="D498" s="79">
        <f>IFERROR(VLOOKUP($A498,Filtro!$A$5:$AY$315,2,FALSE),0)</f>
        <v>0</v>
      </c>
      <c r="E498" s="80">
        <f>IFERROR(VLOOKUP($A498,Filtro!$A$5:$AY$315,3,FALSE),0)</f>
        <v>0</v>
      </c>
      <c r="F498" s="183">
        <f>IFERROR(VLOOKUP($A498,Filtro!$A$5:$AY$315,4,FALSE),0)</f>
        <v>0</v>
      </c>
      <c r="G498" s="81">
        <f>IFERROR(VLOOKUP($A498,Filtro!$A$5:$AY$315,5,FALSE),0)</f>
        <v>0</v>
      </c>
      <c r="H498" s="82">
        <f>IFERROR(VLOOKUP($A498,Filtro!$A$5:$AY$315,6,FALSE),0)</f>
        <v>0</v>
      </c>
      <c r="I498" s="82">
        <f>IFERROR(VLOOKUP($A498,Filtro!$A$5:$AY$315,7,FALSE),0)</f>
        <v>0</v>
      </c>
      <c r="J498" s="392">
        <v>498</v>
      </c>
    </row>
    <row r="499" spans="1:10" ht="15" customHeight="1" x14ac:dyDescent="0.2">
      <c r="A499" s="418" t="s">
        <v>1894</v>
      </c>
      <c r="B499" s="65">
        <v>1201012</v>
      </c>
      <c r="C499" s="200" t="s">
        <v>1017</v>
      </c>
      <c r="D499" s="79">
        <f>IFERROR(VLOOKUP($A499,Filtro!$A$5:$AY$315,2,FALSE),0)</f>
        <v>0</v>
      </c>
      <c r="E499" s="80">
        <f>IFERROR(VLOOKUP($A499,Filtro!$A$5:$AY$315,3,FALSE),0)</f>
        <v>0</v>
      </c>
      <c r="F499" s="183">
        <f>IFERROR(VLOOKUP($A499,Filtro!$A$5:$AY$315,4,FALSE),0)</f>
        <v>0</v>
      </c>
      <c r="G499" s="81">
        <f>IFERROR(VLOOKUP($A499,Filtro!$A$5:$AY$315,5,FALSE),0)</f>
        <v>0</v>
      </c>
      <c r="H499" s="82">
        <f>IFERROR(VLOOKUP($A499,Filtro!$A$5:$AY$315,6,FALSE),0)</f>
        <v>0</v>
      </c>
      <c r="I499" s="82">
        <f>IFERROR(VLOOKUP($A499,Filtro!$A$5:$AY$315,7,FALSE),0)</f>
        <v>0</v>
      </c>
      <c r="J499" s="392">
        <v>499</v>
      </c>
    </row>
    <row r="500" spans="1:10" ht="15" customHeight="1" x14ac:dyDescent="0.2">
      <c r="A500" s="418" t="s">
        <v>1895</v>
      </c>
      <c r="B500" s="65">
        <v>1201014</v>
      </c>
      <c r="C500" s="200" t="s">
        <v>1018</v>
      </c>
      <c r="D500" s="79">
        <f>IFERROR(VLOOKUP($A500,Filtro!$A$5:$AY$315,2,FALSE),0)</f>
        <v>0</v>
      </c>
      <c r="E500" s="80">
        <f>IFERROR(VLOOKUP($A500,Filtro!$A$5:$AY$315,3,FALSE),0)</f>
        <v>0</v>
      </c>
      <c r="F500" s="183">
        <f>IFERROR(VLOOKUP($A500,Filtro!$A$5:$AY$315,4,FALSE),0)</f>
        <v>0</v>
      </c>
      <c r="G500" s="81">
        <f>IFERROR(VLOOKUP($A500,Filtro!$A$5:$AY$315,5,FALSE),0)</f>
        <v>0</v>
      </c>
      <c r="H500" s="82">
        <f>IFERROR(VLOOKUP($A500,Filtro!$A$5:$AY$315,6,FALSE),0)</f>
        <v>0</v>
      </c>
      <c r="I500" s="82">
        <f>IFERROR(VLOOKUP($A500,Filtro!$A$5:$AY$315,7,FALSE),0)</f>
        <v>0</v>
      </c>
      <c r="J500" s="392">
        <v>500</v>
      </c>
    </row>
    <row r="501" spans="1:10" ht="15" customHeight="1" x14ac:dyDescent="0.2">
      <c r="A501" s="418" t="s">
        <v>1896</v>
      </c>
      <c r="B501" s="65">
        <v>1201015</v>
      </c>
      <c r="C501" s="200" t="s">
        <v>1019</v>
      </c>
      <c r="D501" s="79">
        <f>IFERROR(VLOOKUP($A501,Filtro!$A$5:$AY$315,2,FALSE),0)</f>
        <v>0</v>
      </c>
      <c r="E501" s="80">
        <f>IFERROR(VLOOKUP($A501,Filtro!$A$5:$AY$315,3,FALSE),0)</f>
        <v>0</v>
      </c>
      <c r="F501" s="183">
        <f>IFERROR(VLOOKUP($A501,Filtro!$A$5:$AY$315,4,FALSE),0)</f>
        <v>0</v>
      </c>
      <c r="G501" s="81">
        <f>IFERROR(VLOOKUP($A501,Filtro!$A$5:$AY$315,5,FALSE),0)</f>
        <v>0</v>
      </c>
      <c r="H501" s="82">
        <f>IFERROR(VLOOKUP($A501,Filtro!$A$5:$AY$315,6,FALSE),0)</f>
        <v>0</v>
      </c>
      <c r="I501" s="82">
        <f>IFERROR(VLOOKUP($A501,Filtro!$A$5:$AY$315,7,FALSE),0)</f>
        <v>0</v>
      </c>
      <c r="J501" s="392">
        <v>501</v>
      </c>
    </row>
    <row r="502" spans="1:10" ht="15" customHeight="1" x14ac:dyDescent="0.2">
      <c r="A502" s="418" t="s">
        <v>1897</v>
      </c>
      <c r="B502" s="65">
        <v>1201019</v>
      </c>
      <c r="C502" s="200" t="s">
        <v>1226</v>
      </c>
      <c r="D502" s="79">
        <f>IFERROR(VLOOKUP($A502,Filtro!$A$5:$AY$315,2,FALSE),0)</f>
        <v>0</v>
      </c>
      <c r="E502" s="80">
        <f>IFERROR(VLOOKUP($A502,Filtro!$A$5:$AY$315,3,FALSE),0)</f>
        <v>0</v>
      </c>
      <c r="F502" s="183">
        <f>IFERROR(VLOOKUP($A502,Filtro!$A$5:$AY$315,4,FALSE),0)</f>
        <v>0</v>
      </c>
      <c r="G502" s="81">
        <f>IFERROR(VLOOKUP($A502,Filtro!$A$5:$AY$315,5,FALSE),0)</f>
        <v>0</v>
      </c>
      <c r="H502" s="82">
        <f>IFERROR(VLOOKUP($A502,Filtro!$A$5:$AY$315,6,FALSE),0)</f>
        <v>0</v>
      </c>
      <c r="I502" s="82">
        <f>IFERROR(VLOOKUP($A502,Filtro!$A$5:$AY$315,7,FALSE),0)</f>
        <v>0</v>
      </c>
      <c r="J502" s="392">
        <v>502</v>
      </c>
    </row>
    <row r="503" spans="1:10" ht="15" customHeight="1" x14ac:dyDescent="0.2">
      <c r="A503" s="418" t="s">
        <v>1452</v>
      </c>
      <c r="B503" s="65">
        <v>1201029</v>
      </c>
      <c r="C503" s="200" t="s">
        <v>624</v>
      </c>
      <c r="D503" s="79">
        <f>IFERROR(VLOOKUP($A503,Filtro!$A$5:$AY$315,2,FALSE),0)</f>
        <v>153</v>
      </c>
      <c r="E503" s="80">
        <f>IFERROR(VLOOKUP($A503,Filtro!$A$5:$AY$315,3,FALSE),0)</f>
        <v>103</v>
      </c>
      <c r="F503" s="183">
        <f>IFERROR(VLOOKUP($A503,Filtro!$A$5:$AY$315,4,FALSE),0)</f>
        <v>50</v>
      </c>
      <c r="G503" s="81">
        <f>IFERROR(VLOOKUP($A503,Filtro!$A$5:$AY$315,5,FALSE),0)</f>
        <v>1</v>
      </c>
      <c r="H503" s="82">
        <f>IFERROR(VLOOKUP($A503,Filtro!$A$5:$AY$315,6,FALSE),0)</f>
        <v>120</v>
      </c>
      <c r="I503" s="82">
        <f>IFERROR(VLOOKUP($A503,Filtro!$A$5:$AY$315,7,FALSE),0)</f>
        <v>0</v>
      </c>
      <c r="J503" s="392">
        <v>503</v>
      </c>
    </row>
    <row r="504" spans="1:10" ht="15" customHeight="1" x14ac:dyDescent="0.2">
      <c r="A504" s="418" t="s">
        <v>1898</v>
      </c>
      <c r="B504" s="65">
        <v>1201042</v>
      </c>
      <c r="C504" s="200" t="s">
        <v>625</v>
      </c>
      <c r="D504" s="79">
        <f>IFERROR(VLOOKUP($A504,Filtro!$A$5:$AY$315,2,FALSE),0)</f>
        <v>0</v>
      </c>
      <c r="E504" s="80">
        <f>IFERROR(VLOOKUP($A504,Filtro!$A$5:$AY$315,3,FALSE),0)</f>
        <v>0</v>
      </c>
      <c r="F504" s="183">
        <f>IFERROR(VLOOKUP($A504,Filtro!$A$5:$AY$315,4,FALSE),0)</f>
        <v>0</v>
      </c>
      <c r="G504" s="81">
        <f>IFERROR(VLOOKUP($A504,Filtro!$A$5:$AY$315,5,FALSE),0)</f>
        <v>0</v>
      </c>
      <c r="H504" s="82">
        <f>IFERROR(VLOOKUP($A504,Filtro!$A$5:$AY$315,6,FALSE),0)</f>
        <v>0</v>
      </c>
      <c r="I504" s="82">
        <f>IFERROR(VLOOKUP($A504,Filtro!$A$5:$AY$315,7,FALSE),0)</f>
        <v>0</v>
      </c>
      <c r="J504" s="392">
        <v>504</v>
      </c>
    </row>
    <row r="505" spans="1:10" ht="15" customHeight="1" thickBot="1" x14ac:dyDescent="0.25">
      <c r="A505" s="418" t="s">
        <v>1265</v>
      </c>
      <c r="B505" s="67">
        <v>1201042</v>
      </c>
      <c r="C505" s="227" t="s">
        <v>626</v>
      </c>
      <c r="D505" s="235">
        <f>IFERROR(VLOOKUP($A505,Filtro!$A$5:$AY$315,2,FALSE),0)</f>
        <v>0</v>
      </c>
      <c r="E505" s="89">
        <f>IFERROR(VLOOKUP($A505,Filtro!$A$5:$AY$315,3,FALSE),0)</f>
        <v>0</v>
      </c>
      <c r="F505" s="184">
        <f>IFERROR(VLOOKUP($A505,Filtro!$A$5:$AY$315,4,FALSE),0)</f>
        <v>0</v>
      </c>
      <c r="G505" s="154">
        <f>IFERROR(VLOOKUP($A505,Filtro!$A$5:$AY$315,5,FALSE),0)</f>
        <v>0</v>
      </c>
      <c r="H505" s="90">
        <f>IFERROR(VLOOKUP($A505,Filtro!$A$5:$AY$315,6,FALSE),0)</f>
        <v>0</v>
      </c>
      <c r="I505" s="90">
        <f>IFERROR(VLOOKUP($A505,Filtro!$A$5:$AY$315,7,FALSE),0)</f>
        <v>0</v>
      </c>
      <c r="J505" s="392">
        <v>505</v>
      </c>
    </row>
    <row r="506" spans="1:10" ht="14.1" customHeight="1" thickBot="1" x14ac:dyDescent="0.25">
      <c r="B506" s="511" t="s">
        <v>121</v>
      </c>
      <c r="C506" s="512"/>
      <c r="D506" s="230">
        <f>SUM(D495:D505)</f>
        <v>153</v>
      </c>
      <c r="E506" s="230">
        <f>SUM(E495:E505)</f>
        <v>103</v>
      </c>
      <c r="F506" s="231">
        <f t="shared" ref="F506:I506" si="0">SUM(F495:F505)</f>
        <v>50</v>
      </c>
      <c r="G506" s="236">
        <f t="shared" si="0"/>
        <v>1</v>
      </c>
      <c r="H506" s="237">
        <f t="shared" si="0"/>
        <v>120</v>
      </c>
      <c r="I506" s="233">
        <f t="shared" si="0"/>
        <v>0</v>
      </c>
      <c r="J506" s="392">
        <v>506</v>
      </c>
    </row>
    <row r="507" spans="1:10" ht="15" customHeight="1" x14ac:dyDescent="0.2">
      <c r="B507" s="274"/>
      <c r="C507" s="274"/>
      <c r="D507" s="283"/>
      <c r="E507" s="283"/>
      <c r="F507" s="283"/>
      <c r="G507" s="283"/>
      <c r="H507" s="283"/>
      <c r="I507" s="283"/>
      <c r="J507" s="392">
        <v>507</v>
      </c>
    </row>
    <row r="508" spans="1:10" ht="15" customHeight="1" x14ac:dyDescent="0.2">
      <c r="B508" s="513" t="s">
        <v>1089</v>
      </c>
      <c r="C508" s="514"/>
      <c r="D508" s="207"/>
      <c r="E508" s="207"/>
      <c r="F508" s="207"/>
      <c r="G508" s="207"/>
      <c r="H508" s="207"/>
      <c r="I508" s="278"/>
      <c r="J508" s="392">
        <v>508</v>
      </c>
    </row>
    <row r="509" spans="1:10" ht="15" customHeight="1" x14ac:dyDescent="0.2">
      <c r="A509" s="418" t="s">
        <v>1430</v>
      </c>
      <c r="B509" s="64">
        <v>1301025</v>
      </c>
      <c r="C509" s="209" t="s">
        <v>1028</v>
      </c>
      <c r="D509" s="83">
        <f>IFERROR(VLOOKUP($A509,Filtro!$A$5:$AY$315,2,FALSE),0)</f>
        <v>78</v>
      </c>
      <c r="E509" s="76">
        <f>IFERROR(VLOOKUP($A509,Filtro!$A$5:$AY$315,3,FALSE),0)</f>
        <v>53</v>
      </c>
      <c r="F509" s="182">
        <f>IFERROR(VLOOKUP($A509,Filtro!$A$5:$AY$315,4,FALSE),0)</f>
        <v>25</v>
      </c>
      <c r="G509" s="77">
        <f>IFERROR(VLOOKUP($A509,Filtro!$A$5:$AY$315,5,FALSE),0)</f>
        <v>22</v>
      </c>
      <c r="H509" s="84">
        <f>IFERROR(VLOOKUP($A509,Filtro!$A$5:$AY$315,6,FALSE),0)</f>
        <v>53</v>
      </c>
      <c r="I509" s="78">
        <f>IFERROR(VLOOKUP($A509,Filtro!$A$5:$AY$315,7,FALSE),0)</f>
        <v>1</v>
      </c>
      <c r="J509" s="392">
        <v>509</v>
      </c>
    </row>
    <row r="510" spans="1:10" ht="15" customHeight="1" x14ac:dyDescent="0.2">
      <c r="A510" s="418" t="s">
        <v>1431</v>
      </c>
      <c r="B510" s="65">
        <v>1301026</v>
      </c>
      <c r="C510" s="200" t="s">
        <v>1029</v>
      </c>
      <c r="D510" s="85">
        <f>IFERROR(VLOOKUP($A510,Filtro!$A$5:$AY$315,2,FALSE),0)</f>
        <v>3</v>
      </c>
      <c r="E510" s="80">
        <f>IFERROR(VLOOKUP($A510,Filtro!$A$5:$AY$315,3,FALSE),0)</f>
        <v>2</v>
      </c>
      <c r="F510" s="183">
        <f>IFERROR(VLOOKUP($A510,Filtro!$A$5:$AY$315,4,FALSE),0)</f>
        <v>1</v>
      </c>
      <c r="G510" s="81">
        <f>IFERROR(VLOOKUP($A510,Filtro!$A$5:$AY$315,5,FALSE),0)</f>
        <v>0</v>
      </c>
      <c r="H510" s="86">
        <f>IFERROR(VLOOKUP($A510,Filtro!$A$5:$AY$315,6,FALSE),0)</f>
        <v>3</v>
      </c>
      <c r="I510" s="82">
        <f>IFERROR(VLOOKUP($A510,Filtro!$A$5:$AY$315,7,FALSE),0)</f>
        <v>0</v>
      </c>
      <c r="J510" s="392">
        <v>510</v>
      </c>
    </row>
    <row r="511" spans="1:10" ht="15" customHeight="1" x14ac:dyDescent="0.2">
      <c r="A511" s="418" t="s">
        <v>1899</v>
      </c>
      <c r="B511" s="65">
        <v>1301029</v>
      </c>
      <c r="C511" s="200" t="s">
        <v>1011</v>
      </c>
      <c r="D511" s="85">
        <f>IFERROR(VLOOKUP($A511,Filtro!$A$5:$AY$315,2,FALSE),0)</f>
        <v>0</v>
      </c>
      <c r="E511" s="80">
        <f>IFERROR(VLOOKUP($A511,Filtro!$A$5:$AY$315,3,FALSE),0)</f>
        <v>0</v>
      </c>
      <c r="F511" s="183">
        <f>IFERROR(VLOOKUP($A511,Filtro!$A$5:$AY$315,4,FALSE),0)</f>
        <v>0</v>
      </c>
      <c r="G511" s="81">
        <f>IFERROR(VLOOKUP($A511,Filtro!$A$5:$AY$315,5,FALSE),0)</f>
        <v>0</v>
      </c>
      <c r="H511" s="86">
        <f>IFERROR(VLOOKUP($A511,Filtro!$A$5:$AY$315,6,FALSE),0)</f>
        <v>0</v>
      </c>
      <c r="I511" s="82">
        <f>IFERROR(VLOOKUP($A511,Filtro!$A$5:$AY$315,7,FALSE),0)</f>
        <v>0</v>
      </c>
      <c r="J511" s="392">
        <v>511</v>
      </c>
    </row>
    <row r="512" spans="1:10" ht="15" customHeight="1" x14ac:dyDescent="0.2">
      <c r="A512" s="418" t="s">
        <v>1499</v>
      </c>
      <c r="B512" s="65">
        <v>1301030</v>
      </c>
      <c r="C512" s="200" t="s">
        <v>1012</v>
      </c>
      <c r="D512" s="85">
        <f>IFERROR(VLOOKUP($A512,Filtro!$A$5:$AY$315,2,FALSE),0)</f>
        <v>6</v>
      </c>
      <c r="E512" s="80">
        <f>IFERROR(VLOOKUP($A512,Filtro!$A$5:$AY$315,3,FALSE),0)</f>
        <v>6</v>
      </c>
      <c r="F512" s="183">
        <f>IFERROR(VLOOKUP($A512,Filtro!$A$5:$AY$315,4,FALSE),0)</f>
        <v>0</v>
      </c>
      <c r="G512" s="81">
        <f>IFERROR(VLOOKUP($A512,Filtro!$A$5:$AY$315,5,FALSE),0)</f>
        <v>6</v>
      </c>
      <c r="H512" s="86">
        <f>IFERROR(VLOOKUP($A512,Filtro!$A$5:$AY$315,6,FALSE),0)</f>
        <v>0</v>
      </c>
      <c r="I512" s="82">
        <f>IFERROR(VLOOKUP($A512,Filtro!$A$5:$AY$315,7,FALSE),0)</f>
        <v>0</v>
      </c>
      <c r="J512" s="392">
        <v>512</v>
      </c>
    </row>
    <row r="513" spans="1:10" ht="15" customHeight="1" x14ac:dyDescent="0.2">
      <c r="A513" s="418" t="s">
        <v>1900</v>
      </c>
      <c r="B513" s="65">
        <v>1301042</v>
      </c>
      <c r="C513" s="200" t="s">
        <v>1009</v>
      </c>
      <c r="D513" s="85">
        <f>IFERROR(VLOOKUP($A513,Filtro!$A$5:$AY$315,2,FALSE),0)</f>
        <v>0</v>
      </c>
      <c r="E513" s="80">
        <f>IFERROR(VLOOKUP($A513,Filtro!$A$5:$AY$315,3,FALSE),0)</f>
        <v>0</v>
      </c>
      <c r="F513" s="183">
        <f>IFERROR(VLOOKUP($A513,Filtro!$A$5:$AY$315,4,FALSE),0)</f>
        <v>0</v>
      </c>
      <c r="G513" s="81">
        <f>IFERROR(VLOOKUP($A513,Filtro!$A$5:$AY$315,5,FALSE),0)</f>
        <v>0</v>
      </c>
      <c r="H513" s="86">
        <f>IFERROR(VLOOKUP($A513,Filtro!$A$5:$AY$315,6,FALSE),0)</f>
        <v>0</v>
      </c>
      <c r="I513" s="82">
        <f>IFERROR(VLOOKUP($A513,Filtro!$A$5:$AY$315,7,FALSE),0)</f>
        <v>0</v>
      </c>
      <c r="J513" s="392">
        <v>513</v>
      </c>
    </row>
    <row r="514" spans="1:10" ht="15" customHeight="1" thickBot="1" x14ac:dyDescent="0.25">
      <c r="A514" s="418" t="s">
        <v>1901</v>
      </c>
      <c r="B514" s="67">
        <v>1301043</v>
      </c>
      <c r="C514" s="227" t="s">
        <v>1010</v>
      </c>
      <c r="D514" s="88">
        <f>IFERROR(VLOOKUP($A514,Filtro!$A$5:$AY$315,2,FALSE),0)</f>
        <v>0</v>
      </c>
      <c r="E514" s="89">
        <f>IFERROR(VLOOKUP($A514,Filtro!$A$5:$AY$315,3,FALSE),0)</f>
        <v>0</v>
      </c>
      <c r="F514" s="184">
        <f>IFERROR(VLOOKUP($A514,Filtro!$A$5:$AY$315,4,FALSE),0)</f>
        <v>0</v>
      </c>
      <c r="G514" s="154">
        <f>IFERROR(VLOOKUP($A514,Filtro!$A$5:$AY$315,5,FALSE),0)</f>
        <v>0</v>
      </c>
      <c r="H514" s="155">
        <f>IFERROR(VLOOKUP($A514,Filtro!$A$5:$AY$315,6,FALSE),0)</f>
        <v>0</v>
      </c>
      <c r="I514" s="90">
        <f>IFERROR(VLOOKUP($A514,Filtro!$A$5:$AY$315,7,FALSE),0)</f>
        <v>0</v>
      </c>
      <c r="J514" s="392">
        <v>514</v>
      </c>
    </row>
    <row r="515" spans="1:10" ht="15" customHeight="1" thickBot="1" x14ac:dyDescent="0.25">
      <c r="A515" s="373"/>
      <c r="B515" s="511" t="s">
        <v>121</v>
      </c>
      <c r="C515" s="512"/>
      <c r="D515" s="238">
        <f t="shared" ref="D515:I515" si="1">SUM(D509:D514)</f>
        <v>87</v>
      </c>
      <c r="E515" s="230">
        <f t="shared" si="1"/>
        <v>61</v>
      </c>
      <c r="F515" s="231">
        <f t="shared" si="1"/>
        <v>26</v>
      </c>
      <c r="G515" s="239">
        <f t="shared" si="1"/>
        <v>28</v>
      </c>
      <c r="H515" s="240">
        <f t="shared" si="1"/>
        <v>56</v>
      </c>
      <c r="I515" s="233">
        <f t="shared" si="1"/>
        <v>1</v>
      </c>
      <c r="J515" s="392">
        <v>515</v>
      </c>
    </row>
    <row r="516" spans="1:10" ht="15" customHeight="1" x14ac:dyDescent="0.2">
      <c r="B516" s="274"/>
      <c r="C516" s="274"/>
      <c r="D516" s="273"/>
      <c r="E516" s="283"/>
      <c r="F516" s="283"/>
      <c r="G516" s="283"/>
      <c r="H516" s="283"/>
      <c r="I516" s="283"/>
      <c r="J516" s="392">
        <v>516</v>
      </c>
    </row>
    <row r="517" spans="1:10" ht="15" customHeight="1" x14ac:dyDescent="0.2">
      <c r="B517" s="513" t="s">
        <v>1090</v>
      </c>
      <c r="C517" s="514"/>
      <c r="D517" s="549"/>
      <c r="E517" s="549"/>
      <c r="F517" s="549"/>
      <c r="G517" s="549"/>
      <c r="H517" s="549"/>
      <c r="I517" s="550"/>
      <c r="J517" s="392">
        <v>517</v>
      </c>
    </row>
    <row r="518" spans="1:10" ht="15" customHeight="1" x14ac:dyDescent="0.2">
      <c r="A518" s="418" t="s">
        <v>1902</v>
      </c>
      <c r="B518" s="64">
        <v>1601110</v>
      </c>
      <c r="C518" s="209" t="s">
        <v>627</v>
      </c>
      <c r="D518" s="83">
        <f>IFERROR(VLOOKUP($A518,Filtro!$A$5:$AY$315,2,FALSE),0)</f>
        <v>0</v>
      </c>
      <c r="E518" s="76">
        <f>IFERROR(VLOOKUP($A518,Filtro!$A$5:$AY$315,3,FALSE),0)</f>
        <v>0</v>
      </c>
      <c r="F518" s="182">
        <f>IFERROR(VLOOKUP($A518,Filtro!$A$5:$AY$315,4,FALSE),0)</f>
        <v>0</v>
      </c>
      <c r="G518" s="128">
        <f>IFERROR(VLOOKUP($A518,Filtro!$A$5:$AY$315,5,FALSE),0)</f>
        <v>0</v>
      </c>
      <c r="H518" s="78">
        <f>IFERROR(VLOOKUP($A518,Filtro!$A$5:$AY$315,6,FALSE),0)</f>
        <v>0</v>
      </c>
      <c r="I518" s="78">
        <f>IFERROR(VLOOKUP($A518,Filtro!$A$5:$AY$315,7,FALSE),0)</f>
        <v>0</v>
      </c>
      <c r="J518" s="392">
        <v>518</v>
      </c>
    </row>
    <row r="519" spans="1:10" ht="15" customHeight="1" thickBot="1" x14ac:dyDescent="0.25">
      <c r="A519" s="418" t="s">
        <v>1372</v>
      </c>
      <c r="B519" s="241">
        <v>1601115</v>
      </c>
      <c r="C519" s="227" t="s">
        <v>1144</v>
      </c>
      <c r="D519" s="242">
        <f>IFERROR(VLOOKUP($A519,Filtro!$A$5:$AY$315,2,FALSE),0)</f>
        <v>457</v>
      </c>
      <c r="E519" s="89">
        <f>IFERROR(VLOOKUP($A519,Filtro!$A$5:$AY$315,3,FALSE),0)</f>
        <v>0</v>
      </c>
      <c r="F519" s="184">
        <f>IFERROR(VLOOKUP($A519,Filtro!$A$5:$AY$315,4,FALSE),0)</f>
        <v>457</v>
      </c>
      <c r="G519" s="243">
        <f>IFERROR(VLOOKUP($A519,Filtro!$A$5:$AY$315,5,FALSE),0)</f>
        <v>0</v>
      </c>
      <c r="H519" s="90">
        <f>IFERROR(VLOOKUP($A519,Filtro!$A$5:$AY$315,6,FALSE),0)</f>
        <v>419</v>
      </c>
      <c r="I519" s="90">
        <f>IFERROR(VLOOKUP($A519,Filtro!$A$5:$AY$315,7,FALSE),0)</f>
        <v>0</v>
      </c>
      <c r="J519" s="392">
        <v>519</v>
      </c>
    </row>
    <row r="520" spans="1:10" ht="15" customHeight="1" thickBot="1" x14ac:dyDescent="0.25">
      <c r="A520" s="373"/>
      <c r="B520" s="511" t="s">
        <v>121</v>
      </c>
      <c r="C520" s="512"/>
      <c r="D520" s="238">
        <f>SUM(D518:D519)</f>
        <v>457</v>
      </c>
      <c r="E520" s="230">
        <f t="shared" ref="E520:I520" si="2">SUM(E518:E519)</f>
        <v>0</v>
      </c>
      <c r="F520" s="231">
        <f t="shared" ref="F520" si="3">SUM(F518:F519)</f>
        <v>457</v>
      </c>
      <c r="G520" s="239">
        <f t="shared" si="2"/>
        <v>0</v>
      </c>
      <c r="H520" s="237">
        <f t="shared" si="2"/>
        <v>419</v>
      </c>
      <c r="I520" s="233">
        <f t="shared" si="2"/>
        <v>0</v>
      </c>
      <c r="J520" s="392">
        <v>520</v>
      </c>
    </row>
    <row r="521" spans="1:10" ht="15" customHeight="1" x14ac:dyDescent="0.2">
      <c r="B521" s="249"/>
      <c r="C521" s="249"/>
      <c r="D521" s="275"/>
      <c r="E521" s="279"/>
      <c r="F521" s="279"/>
      <c r="G521" s="279"/>
      <c r="H521" s="279"/>
      <c r="I521" s="279"/>
      <c r="J521" s="392">
        <v>521</v>
      </c>
    </row>
    <row r="522" spans="1:10" ht="15" customHeight="1" x14ac:dyDescent="0.2">
      <c r="B522" s="513" t="s">
        <v>1091</v>
      </c>
      <c r="C522" s="514"/>
      <c r="D522" s="549"/>
      <c r="E522" s="549"/>
      <c r="F522" s="549"/>
      <c r="G522" s="549"/>
      <c r="H522" s="549"/>
      <c r="I522" s="550"/>
      <c r="J522" s="392">
        <v>522</v>
      </c>
    </row>
    <row r="523" spans="1:10" ht="15" customHeight="1" x14ac:dyDescent="0.2">
      <c r="A523" s="418" t="s">
        <v>1277</v>
      </c>
      <c r="B523" s="64" t="s">
        <v>1106</v>
      </c>
      <c r="C523" s="209" t="s">
        <v>1103</v>
      </c>
      <c r="D523" s="83">
        <f>IFERROR(VLOOKUP($A523,Filtro!$A$5:$AY$315,2,FALSE),0)</f>
        <v>38981</v>
      </c>
      <c r="E523" s="78">
        <f>IFERROR(VLOOKUP($A523,Filtro!$A$5:$AY$315,3,FALSE),0)</f>
        <v>10129</v>
      </c>
      <c r="F523" s="182">
        <f>IFERROR(VLOOKUP($A523,Filtro!$A$5:$AY$315,4,FALSE),0)</f>
        <v>28852</v>
      </c>
      <c r="G523" s="77">
        <f>IFERROR(VLOOKUP($A523,Filtro!$A$5:$AY$315,5,FALSE),0)</f>
        <v>37</v>
      </c>
      <c r="H523" s="78">
        <f>IFERROR(VLOOKUP($A523,Filtro!$A$5:$AY$315,6,FALSE),0)</f>
        <v>36328</v>
      </c>
      <c r="I523" s="78">
        <f>IFERROR(VLOOKUP($A523,Filtro!$A$5:$AY$315,7,FALSE),0)</f>
        <v>10216</v>
      </c>
      <c r="J523" s="392">
        <v>523</v>
      </c>
    </row>
    <row r="524" spans="1:10" ht="21" x14ac:dyDescent="0.2">
      <c r="A524" s="418" t="s">
        <v>1903</v>
      </c>
      <c r="B524" s="66" t="s">
        <v>1107</v>
      </c>
      <c r="C524" s="200" t="s">
        <v>1104</v>
      </c>
      <c r="D524" s="85">
        <f>IFERROR(VLOOKUP($A524,Filtro!$A$5:$AY$315,2,FALSE),0)</f>
        <v>0</v>
      </c>
      <c r="E524" s="82">
        <f>IFERROR(VLOOKUP($A524,Filtro!$A$5:$AY$315,3,FALSE),0)</f>
        <v>0</v>
      </c>
      <c r="F524" s="183">
        <f>IFERROR(VLOOKUP($A524,Filtro!$A$5:$AY$315,4,FALSE),0)</f>
        <v>0</v>
      </c>
      <c r="G524" s="81">
        <f>IFERROR(VLOOKUP($A524,Filtro!$A$5:$AY$315,5,FALSE),0)</f>
        <v>0</v>
      </c>
      <c r="H524" s="86">
        <f>IFERROR(VLOOKUP($A524,Filtro!$A$5:$AY$315,6,FALSE),0)</f>
        <v>0</v>
      </c>
      <c r="I524" s="82">
        <f>IFERROR(VLOOKUP($A524,Filtro!$A$5:$AY$315,7,FALSE),0)</f>
        <v>0</v>
      </c>
      <c r="J524" s="392">
        <v>524</v>
      </c>
    </row>
    <row r="525" spans="1:10" ht="15" customHeight="1" x14ac:dyDescent="0.2">
      <c r="A525" s="418" t="s">
        <v>1386</v>
      </c>
      <c r="B525" s="65" t="s">
        <v>1108</v>
      </c>
      <c r="C525" s="200" t="s">
        <v>1105</v>
      </c>
      <c r="D525" s="85">
        <f>IFERROR(VLOOKUP($A525,Filtro!$A$5:$AY$315,2,FALSE),0)</f>
        <v>15296</v>
      </c>
      <c r="E525" s="82">
        <f>IFERROR(VLOOKUP($A525,Filtro!$A$5:$AY$315,3,FALSE),0)</f>
        <v>1721</v>
      </c>
      <c r="F525" s="183">
        <f>IFERROR(VLOOKUP($A525,Filtro!$A$5:$AY$315,4,FALSE),0)</f>
        <v>13575</v>
      </c>
      <c r="G525" s="81">
        <f>IFERROR(VLOOKUP($A525,Filtro!$A$5:$AY$315,5,FALSE),0)</f>
        <v>1</v>
      </c>
      <c r="H525" s="86">
        <f>IFERROR(VLOOKUP($A525,Filtro!$A$5:$AY$315,6,FALSE),0)</f>
        <v>14998</v>
      </c>
      <c r="I525" s="82">
        <f>IFERROR(VLOOKUP($A525,Filtro!$A$5:$AY$315,7,FALSE),0)</f>
        <v>179</v>
      </c>
      <c r="J525" s="392">
        <v>525</v>
      </c>
    </row>
    <row r="526" spans="1:10" ht="15" customHeight="1" thickBot="1" x14ac:dyDescent="0.25">
      <c r="A526" s="419" t="s">
        <v>1342</v>
      </c>
      <c r="B526" s="320"/>
      <c r="C526" s="301" t="s">
        <v>1236</v>
      </c>
      <c r="D526" s="325">
        <f>IFERROR(VLOOKUP($A526,Filtro!$A$5:$AY$315,2,FALSE),0)</f>
        <v>9875</v>
      </c>
      <c r="E526" s="324">
        <f>IFERROR(VLOOKUP($A526,Filtro!$A$5:$AY$315,3,FALSE),0)</f>
        <v>1549</v>
      </c>
      <c r="F526" s="323">
        <f>IFERROR(VLOOKUP($A526,Filtro!$A$5:$AY$315,4,FALSE),0)</f>
        <v>8326</v>
      </c>
      <c r="G526" s="321">
        <f>IFERROR(VLOOKUP($A526,Filtro!$A$5:$AY$315,5,FALSE),0)</f>
        <v>0</v>
      </c>
      <c r="H526" s="322">
        <f>IFERROR(VLOOKUP($A526,Filtro!$A$5:$AY$315,6,FALSE),0)</f>
        <v>9171</v>
      </c>
      <c r="I526" s="326">
        <f>IFERROR(VLOOKUP($A526,Filtro!$A$5:$AY$315,7,FALSE),0)</f>
        <v>0</v>
      </c>
      <c r="J526" s="392">
        <v>526</v>
      </c>
    </row>
    <row r="527" spans="1:10" ht="15" customHeight="1" thickBot="1" x14ac:dyDescent="0.25">
      <c r="B527" s="511" t="s">
        <v>121</v>
      </c>
      <c r="C527" s="512"/>
      <c r="D527" s="244">
        <f>SUM(D523:D526)</f>
        <v>64152</v>
      </c>
      <c r="E527" s="244">
        <f t="shared" ref="E527:I527" si="4">SUM(E523:E526)</f>
        <v>13399</v>
      </c>
      <c r="F527" s="245">
        <f t="shared" si="4"/>
        <v>50753</v>
      </c>
      <c r="G527" s="246">
        <f t="shared" si="4"/>
        <v>38</v>
      </c>
      <c r="H527" s="247">
        <f>SUM(H523:H526)</f>
        <v>60497</v>
      </c>
      <c r="I527" s="248">
        <f t="shared" si="4"/>
        <v>10395</v>
      </c>
      <c r="J527" s="392">
        <v>527</v>
      </c>
    </row>
    <row r="528" spans="1:10" ht="15" customHeight="1" x14ac:dyDescent="0.2">
      <c r="B528" s="274"/>
      <c r="C528" s="295"/>
      <c r="D528" s="296"/>
      <c r="E528" s="297"/>
      <c r="F528" s="297"/>
      <c r="G528" s="297"/>
      <c r="H528" s="297"/>
      <c r="I528" s="297"/>
      <c r="J528" s="392">
        <v>528</v>
      </c>
    </row>
    <row r="529" spans="1:10" ht="15" customHeight="1" x14ac:dyDescent="0.2">
      <c r="B529" s="541" t="s">
        <v>1092</v>
      </c>
      <c r="C529" s="543"/>
      <c r="D529" s="525"/>
      <c r="E529" s="523"/>
      <c r="F529" s="523"/>
      <c r="G529" s="523"/>
      <c r="H529" s="523"/>
      <c r="I529" s="524"/>
      <c r="J529" s="392">
        <v>529</v>
      </c>
    </row>
    <row r="530" spans="1:10" ht="15" customHeight="1" x14ac:dyDescent="0.2">
      <c r="A530" s="418" t="s">
        <v>1392</v>
      </c>
      <c r="B530" s="64">
        <v>1707001</v>
      </c>
      <c r="C530" s="209" t="s">
        <v>634</v>
      </c>
      <c r="D530" s="91">
        <f>IFERROR(VLOOKUP($A530,Filtro!$A$5:$AY$315,2,FALSE),0)</f>
        <v>403</v>
      </c>
      <c r="E530" s="70">
        <f>IFERROR(VLOOKUP($A530,Filtro!$A$5:$AY$315,3,FALSE),0)</f>
        <v>0</v>
      </c>
      <c r="F530" s="176">
        <f>IFERROR(VLOOKUP($A530,Filtro!$A$5:$AY$315,4,FALSE),0)</f>
        <v>403</v>
      </c>
      <c r="G530" s="92">
        <f>IFERROR(VLOOKUP($A530,Filtro!$A$5:$AY$315,5,FALSE),0)</f>
        <v>0</v>
      </c>
      <c r="H530" s="93">
        <f>IFERROR(VLOOKUP($A530,Filtro!$A$5:$AY$315,6,FALSE),0)</f>
        <v>404</v>
      </c>
      <c r="I530" s="93">
        <f>IFERROR(VLOOKUP($A530,Filtro!$A$5:$AY$315,7,FALSE),0)</f>
        <v>0</v>
      </c>
      <c r="J530" s="392">
        <v>530</v>
      </c>
    </row>
    <row r="531" spans="1:10" ht="15" customHeight="1" x14ac:dyDescent="0.2">
      <c r="A531" s="418" t="s">
        <v>1393</v>
      </c>
      <c r="B531" s="65">
        <v>1707002</v>
      </c>
      <c r="C531" s="200" t="s">
        <v>635</v>
      </c>
      <c r="D531" s="94">
        <f>IFERROR(VLOOKUP($A531,Filtro!$A$5:$AY$315,2,FALSE),0)</f>
        <v>706</v>
      </c>
      <c r="E531" s="71">
        <f>IFERROR(VLOOKUP($A531,Filtro!$A$5:$AY$315,3,FALSE),0)</f>
        <v>15</v>
      </c>
      <c r="F531" s="177">
        <f>IFERROR(VLOOKUP($A531,Filtro!$A$5:$AY$315,4,FALSE),0)</f>
        <v>691</v>
      </c>
      <c r="G531" s="95">
        <f>IFERROR(VLOOKUP($A531,Filtro!$A$5:$AY$315,5,FALSE),0)</f>
        <v>0</v>
      </c>
      <c r="H531" s="96">
        <f>IFERROR(VLOOKUP($A531,Filtro!$A$5:$AY$315,6,FALSE),0)</f>
        <v>662</v>
      </c>
      <c r="I531" s="96">
        <f>IFERROR(VLOOKUP($A531,Filtro!$A$5:$AY$315,7,FALSE),0)</f>
        <v>0</v>
      </c>
      <c r="J531" s="392">
        <v>531</v>
      </c>
    </row>
    <row r="532" spans="1:10" ht="15" customHeight="1" x14ac:dyDescent="0.2">
      <c r="A532" s="418" t="s">
        <v>1497</v>
      </c>
      <c r="B532" s="65">
        <v>1707004</v>
      </c>
      <c r="C532" s="200" t="s">
        <v>642</v>
      </c>
      <c r="D532" s="94">
        <f>IFERROR(VLOOKUP($A532,Filtro!$A$5:$AY$315,2,FALSE),0)</f>
        <v>200</v>
      </c>
      <c r="E532" s="71">
        <f>IFERROR(VLOOKUP($A532,Filtro!$A$5:$AY$315,3,FALSE),0)</f>
        <v>0</v>
      </c>
      <c r="F532" s="177">
        <f>IFERROR(VLOOKUP($A532,Filtro!$A$5:$AY$315,4,FALSE),0)</f>
        <v>200</v>
      </c>
      <c r="G532" s="95">
        <f>IFERROR(VLOOKUP($A532,Filtro!$A$5:$AY$315,5,FALSE),0)</f>
        <v>0</v>
      </c>
      <c r="H532" s="96">
        <f>IFERROR(VLOOKUP($A532,Filtro!$A$5:$AY$315,6,FALSE),0)</f>
        <v>200</v>
      </c>
      <c r="I532" s="96">
        <f>IFERROR(VLOOKUP($A532,Filtro!$A$5:$AY$315,7,FALSE),0)</f>
        <v>0</v>
      </c>
      <c r="J532" s="392">
        <v>532</v>
      </c>
    </row>
    <row r="533" spans="1:10" ht="15" customHeight="1" x14ac:dyDescent="0.2">
      <c r="A533" s="418" t="s">
        <v>1343</v>
      </c>
      <c r="B533" s="65">
        <v>1707030</v>
      </c>
      <c r="C533" s="200" t="s">
        <v>1109</v>
      </c>
      <c r="D533" s="94">
        <f>IFERROR(VLOOKUP($A533,Filtro!$A$5:$AY$315,2,FALSE),0)</f>
        <v>6487</v>
      </c>
      <c r="E533" s="71">
        <f>IFERROR(VLOOKUP($A533,Filtro!$A$5:$AY$315,3,FALSE),0)</f>
        <v>5989</v>
      </c>
      <c r="F533" s="177">
        <f>IFERROR(VLOOKUP($A533,Filtro!$A$5:$AY$315,4,FALSE),0)</f>
        <v>498</v>
      </c>
      <c r="G533" s="95">
        <f>IFERROR(VLOOKUP($A533,Filtro!$A$5:$AY$315,5,FALSE),0)</f>
        <v>72</v>
      </c>
      <c r="H533" s="96">
        <f>IFERROR(VLOOKUP($A533,Filtro!$A$5:$AY$315,6,FALSE),0)</f>
        <v>6366</v>
      </c>
      <c r="I533" s="96">
        <f>IFERROR(VLOOKUP($A533,Filtro!$A$5:$AY$315,7,FALSE),0)</f>
        <v>6</v>
      </c>
      <c r="J533" s="392">
        <v>533</v>
      </c>
    </row>
    <row r="534" spans="1:10" ht="15" customHeight="1" x14ac:dyDescent="0.2">
      <c r="B534" s="393"/>
      <c r="C534" s="394" t="s">
        <v>1199</v>
      </c>
      <c r="D534" s="395"/>
      <c r="E534" s="396"/>
      <c r="F534" s="397"/>
      <c r="G534" s="398"/>
      <c r="H534" s="399"/>
      <c r="I534" s="399"/>
      <c r="J534" s="392">
        <v>534</v>
      </c>
    </row>
    <row r="535" spans="1:10" ht="15" customHeight="1" x14ac:dyDescent="0.2">
      <c r="B535" s="393"/>
      <c r="C535" s="394" t="s">
        <v>1200</v>
      </c>
      <c r="D535" s="395"/>
      <c r="E535" s="396"/>
      <c r="F535" s="397"/>
      <c r="G535" s="398"/>
      <c r="H535" s="399"/>
      <c r="I535" s="399"/>
      <c r="J535" s="392">
        <v>535</v>
      </c>
    </row>
    <row r="536" spans="1:10" ht="15" customHeight="1" x14ac:dyDescent="0.2">
      <c r="B536" s="393"/>
      <c r="C536" s="394" t="s">
        <v>1201</v>
      </c>
      <c r="D536" s="395"/>
      <c r="E536" s="396"/>
      <c r="F536" s="397"/>
      <c r="G536" s="398"/>
      <c r="H536" s="399"/>
      <c r="I536" s="399"/>
      <c r="J536" s="392">
        <v>536</v>
      </c>
    </row>
    <row r="537" spans="1:10" ht="15" customHeight="1" x14ac:dyDescent="0.2">
      <c r="B537" s="393"/>
      <c r="C537" s="394" t="s">
        <v>1202</v>
      </c>
      <c r="D537" s="395"/>
      <c r="E537" s="396"/>
      <c r="F537" s="397"/>
      <c r="G537" s="398"/>
      <c r="H537" s="399"/>
      <c r="I537" s="399"/>
      <c r="J537" s="392">
        <v>537</v>
      </c>
    </row>
    <row r="538" spans="1:10" ht="15" customHeight="1" x14ac:dyDescent="0.2">
      <c r="B538" s="393"/>
      <c r="C538" s="394" t="s">
        <v>1203</v>
      </c>
      <c r="D538" s="395"/>
      <c r="E538" s="396"/>
      <c r="F538" s="397"/>
      <c r="G538" s="400"/>
      <c r="H538" s="399"/>
      <c r="I538" s="399"/>
      <c r="J538" s="392">
        <v>538</v>
      </c>
    </row>
    <row r="539" spans="1:10" ht="15" customHeight="1" x14ac:dyDescent="0.2">
      <c r="B539" s="393"/>
      <c r="C539" s="394" t="s">
        <v>1204</v>
      </c>
      <c r="D539" s="395"/>
      <c r="E539" s="396"/>
      <c r="F539" s="397"/>
      <c r="G539" s="400"/>
      <c r="H539" s="399"/>
      <c r="I539" s="399"/>
      <c r="J539" s="392">
        <v>539</v>
      </c>
    </row>
    <row r="540" spans="1:10" ht="15" customHeight="1" thickBot="1" x14ac:dyDescent="0.25">
      <c r="B540" s="401"/>
      <c r="C540" s="402" t="s">
        <v>1205</v>
      </c>
      <c r="D540" s="403"/>
      <c r="E540" s="404"/>
      <c r="F540" s="405"/>
      <c r="G540" s="406"/>
      <c r="H540" s="407"/>
      <c r="I540" s="408"/>
      <c r="J540" s="392">
        <v>540</v>
      </c>
    </row>
    <row r="541" spans="1:10" ht="15" customHeight="1" thickBot="1" x14ac:dyDescent="0.25">
      <c r="A541" s="373"/>
      <c r="B541" s="511" t="s">
        <v>121</v>
      </c>
      <c r="C541" s="512"/>
      <c r="D541" s="238">
        <f>SUM(D530:D540)</f>
        <v>7796</v>
      </c>
      <c r="E541" s="230">
        <f>SUM(E530:E540)</f>
        <v>6004</v>
      </c>
      <c r="F541" s="231">
        <f>SUM(F530:F540)</f>
        <v>1792</v>
      </c>
      <c r="G541" s="239">
        <f>SUM(G530:G533)</f>
        <v>72</v>
      </c>
      <c r="H541" s="237">
        <f>SUM(H530:H540)</f>
        <v>7632</v>
      </c>
      <c r="I541" s="233">
        <f>SUM(I530:I540)</f>
        <v>6</v>
      </c>
      <c r="J541" s="392">
        <v>541</v>
      </c>
    </row>
    <row r="542" spans="1:10" ht="15" customHeight="1" x14ac:dyDescent="0.2">
      <c r="B542" s="274"/>
      <c r="C542" s="274"/>
      <c r="D542" s="275"/>
      <c r="E542" s="279"/>
      <c r="F542" s="279"/>
      <c r="G542" s="279"/>
      <c r="H542" s="279"/>
      <c r="I542" s="279"/>
      <c r="J542" s="392">
        <v>542</v>
      </c>
    </row>
    <row r="543" spans="1:10" ht="15" customHeight="1" x14ac:dyDescent="0.2">
      <c r="B543" s="513" t="s">
        <v>1093</v>
      </c>
      <c r="C543" s="514"/>
      <c r="D543" s="523"/>
      <c r="E543" s="523"/>
      <c r="F543" s="523"/>
      <c r="G543" s="523"/>
      <c r="H543" s="523"/>
      <c r="I543" s="524"/>
      <c r="J543" s="392">
        <v>543</v>
      </c>
    </row>
    <row r="544" spans="1:10" ht="15" customHeight="1" x14ac:dyDescent="0.2">
      <c r="A544" s="418" t="s">
        <v>1432</v>
      </c>
      <c r="B544" s="64">
        <v>1801023</v>
      </c>
      <c r="C544" s="200" t="s">
        <v>636</v>
      </c>
      <c r="D544" s="91">
        <f>IFERROR(VLOOKUP($A544,Filtro!$A$5:$AY$315,2,FALSE),0)</f>
        <v>60</v>
      </c>
      <c r="E544" s="70">
        <f>IFERROR(VLOOKUP($A544,Filtro!$A$5:$AY$315,3,FALSE),0)</f>
        <v>43</v>
      </c>
      <c r="F544" s="176">
        <f>IFERROR(VLOOKUP($A544,Filtro!$A$5:$AY$315,4,FALSE),0)</f>
        <v>17</v>
      </c>
      <c r="G544" s="92">
        <f>IFERROR(VLOOKUP($A544,Filtro!$A$5:$AY$315,5,FALSE),0)</f>
        <v>0</v>
      </c>
      <c r="H544" s="93">
        <f>IFERROR(VLOOKUP($A544,Filtro!$A$5:$AY$315,6,FALSE),0)</f>
        <v>60</v>
      </c>
      <c r="I544" s="93">
        <f>IFERROR(VLOOKUP($A544,Filtro!$A$5:$AY$315,7,FALSE),0)</f>
        <v>0</v>
      </c>
      <c r="J544" s="392">
        <v>544</v>
      </c>
    </row>
    <row r="545" spans="1:10" ht="15" customHeight="1" x14ac:dyDescent="0.2">
      <c r="A545" s="418" t="s">
        <v>1549</v>
      </c>
      <c r="B545" s="67">
        <v>1801042</v>
      </c>
      <c r="C545" s="200" t="s">
        <v>637</v>
      </c>
      <c r="D545" s="94">
        <f>IFERROR(VLOOKUP($A545,Filtro!$A$5:$AY$315,2,FALSE),0)</f>
        <v>1</v>
      </c>
      <c r="E545" s="71">
        <f>IFERROR(VLOOKUP($A545,Filtro!$A$5:$AY$315,3,FALSE),0)</f>
        <v>1</v>
      </c>
      <c r="F545" s="177">
        <f>IFERROR(VLOOKUP($A545,Filtro!$A$5:$AY$315,4,FALSE),0)</f>
        <v>0</v>
      </c>
      <c r="G545" s="95">
        <f>IFERROR(VLOOKUP($A545,Filtro!$A$5:$AY$315,5,FALSE),0)</f>
        <v>0</v>
      </c>
      <c r="H545" s="96">
        <f>IFERROR(VLOOKUP($A545,Filtro!$A$5:$AY$315,6,FALSE),0)</f>
        <v>1</v>
      </c>
      <c r="I545" s="96">
        <f>IFERROR(VLOOKUP($A545,Filtro!$A$5:$AY$315,7,FALSE),0)</f>
        <v>0</v>
      </c>
      <c r="J545" s="392">
        <v>545</v>
      </c>
    </row>
    <row r="546" spans="1:10" ht="15" customHeight="1" thickBot="1" x14ac:dyDescent="0.25">
      <c r="A546" s="418" t="s">
        <v>1904</v>
      </c>
      <c r="B546" s="67">
        <v>1801001</v>
      </c>
      <c r="C546" s="227" t="s">
        <v>638</v>
      </c>
      <c r="D546" s="252">
        <f>IFERROR(VLOOKUP($A546,Filtro!$A$5:$AY$315,2,FALSE),0)</f>
        <v>0</v>
      </c>
      <c r="E546" s="73">
        <f>IFERROR(VLOOKUP($A546,Filtro!$A$5:$AY$315,3,FALSE),0)</f>
        <v>0</v>
      </c>
      <c r="F546" s="180">
        <f>IFERROR(VLOOKUP($A546,Filtro!$A$5:$AY$315,4,FALSE),0)</f>
        <v>0</v>
      </c>
      <c r="G546" s="253">
        <f>IFERROR(VLOOKUP($A546,Filtro!$A$5:$AY$315,5,FALSE),0)</f>
        <v>0</v>
      </c>
      <c r="H546" s="179">
        <f>IFERROR(VLOOKUP($A546,Filtro!$A$5:$AY$315,6,FALSE),0)</f>
        <v>0</v>
      </c>
      <c r="I546" s="179">
        <f>IFERROR(VLOOKUP($A546,Filtro!$A$5:$AY$315,7,FALSE),0)</f>
        <v>0</v>
      </c>
      <c r="J546" s="392">
        <v>546</v>
      </c>
    </row>
    <row r="547" spans="1:10" ht="15" customHeight="1" thickBot="1" x14ac:dyDescent="0.25">
      <c r="A547" s="373"/>
      <c r="B547" s="511" t="s">
        <v>121</v>
      </c>
      <c r="C547" s="512"/>
      <c r="D547" s="238">
        <f>SUM(D544:D546)</f>
        <v>61</v>
      </c>
      <c r="E547" s="230">
        <f>SUM(E544:E546)</f>
        <v>44</v>
      </c>
      <c r="F547" s="231">
        <f t="shared" ref="F547" si="5">SUM(F544:F546)</f>
        <v>17</v>
      </c>
      <c r="G547" s="239">
        <f>SUM(G544:G546)</f>
        <v>0</v>
      </c>
      <c r="H547" s="237">
        <f>SUM(H544:H546)</f>
        <v>61</v>
      </c>
      <c r="I547" s="233">
        <f>SUM(I544:I546)</f>
        <v>0</v>
      </c>
      <c r="J547" s="392">
        <v>547</v>
      </c>
    </row>
    <row r="548" spans="1:10" ht="15" customHeight="1" x14ac:dyDescent="0.2">
      <c r="B548" s="274"/>
      <c r="C548" s="274"/>
      <c r="D548" s="275"/>
      <c r="E548" s="279"/>
      <c r="F548" s="279"/>
      <c r="G548" s="279"/>
      <c r="H548" s="279"/>
      <c r="I548" s="279"/>
      <c r="J548" s="392">
        <v>548</v>
      </c>
    </row>
    <row r="549" spans="1:10" ht="15" customHeight="1" x14ac:dyDescent="0.2">
      <c r="B549" s="513" t="s">
        <v>1094</v>
      </c>
      <c r="C549" s="514"/>
      <c r="D549" s="523"/>
      <c r="E549" s="523"/>
      <c r="F549" s="523"/>
      <c r="G549" s="523"/>
      <c r="H549" s="523"/>
      <c r="I549" s="524"/>
      <c r="J549" s="392">
        <v>549</v>
      </c>
    </row>
    <row r="550" spans="1:10" ht="15" customHeight="1" x14ac:dyDescent="0.2">
      <c r="A550" s="418" t="s">
        <v>1278</v>
      </c>
      <c r="B550" s="64">
        <v>1901019</v>
      </c>
      <c r="C550" s="200" t="s">
        <v>639</v>
      </c>
      <c r="D550" s="94">
        <f>IFERROR(VLOOKUP($A550,Filtro!$A$5:$AY$315,2,FALSE),0)</f>
        <v>558</v>
      </c>
      <c r="E550" s="55">
        <f>IFERROR(VLOOKUP($A550,Filtro!$A$5:$AY$315,3,FALSE),0)</f>
        <v>406</v>
      </c>
      <c r="F550" s="185">
        <f>IFERROR(VLOOKUP($A550,Filtro!$A$5:$AY$315,4,FALSE),0)</f>
        <v>152</v>
      </c>
      <c r="G550" s="56">
        <f>IFERROR(VLOOKUP($A550,Filtro!$A$5:$AY$315,5,FALSE),0)</f>
        <v>1</v>
      </c>
      <c r="H550" s="57">
        <f>IFERROR(VLOOKUP($A550,Filtro!$A$5:$AY$315,6,FALSE),0)</f>
        <v>534</v>
      </c>
      <c r="I550" s="57">
        <f>IFERROR(VLOOKUP($A550,Filtro!$A$5:$AY$315,7,FALSE),0)</f>
        <v>0</v>
      </c>
      <c r="J550" s="392">
        <v>550</v>
      </c>
    </row>
    <row r="551" spans="1:10" ht="15" customHeight="1" thickBot="1" x14ac:dyDescent="0.25">
      <c r="A551" s="418" t="s">
        <v>1433</v>
      </c>
      <c r="B551" s="67">
        <v>1901022</v>
      </c>
      <c r="C551" s="227" t="s">
        <v>640</v>
      </c>
      <c r="D551" s="252">
        <f>IFERROR(VLOOKUP($A551,Filtro!$A$5:$AY$315,2,FALSE),0)</f>
        <v>216</v>
      </c>
      <c r="E551" s="254">
        <f>IFERROR(VLOOKUP($A551,Filtro!$A$5:$AY$315,3,FALSE),0)</f>
        <v>126</v>
      </c>
      <c r="F551" s="255">
        <f>IFERROR(VLOOKUP($A551,Filtro!$A$5:$AY$315,4,FALSE),0)</f>
        <v>90</v>
      </c>
      <c r="G551" s="256">
        <f>IFERROR(VLOOKUP($A551,Filtro!$A$5:$AY$315,5,FALSE),0)</f>
        <v>2</v>
      </c>
      <c r="H551" s="257">
        <f>IFERROR(VLOOKUP($A551,Filtro!$A$5:$AY$315,6,FALSE),0)</f>
        <v>213</v>
      </c>
      <c r="I551" s="257">
        <f>IFERROR(VLOOKUP($A551,Filtro!$A$5:$AY$315,7,FALSE),0)</f>
        <v>0</v>
      </c>
      <c r="J551" s="392">
        <v>551</v>
      </c>
    </row>
    <row r="552" spans="1:10" ht="15" customHeight="1" thickBot="1" x14ac:dyDescent="0.25">
      <c r="B552" s="511" t="s">
        <v>121</v>
      </c>
      <c r="C552" s="512"/>
      <c r="D552" s="258">
        <f>SUM(D550:D551)</f>
        <v>774</v>
      </c>
      <c r="E552" s="259">
        <f>SUM(E550:E551)</f>
        <v>532</v>
      </c>
      <c r="F552" s="260">
        <f t="shared" ref="F552" si="6">SUM(F550:F551)</f>
        <v>242</v>
      </c>
      <c r="G552" s="261">
        <f t="shared" ref="G552:I552" si="7">SUM(G550:G551)</f>
        <v>3</v>
      </c>
      <c r="H552" s="262">
        <f t="shared" si="7"/>
        <v>747</v>
      </c>
      <c r="I552" s="263">
        <f t="shared" si="7"/>
        <v>0</v>
      </c>
      <c r="J552" s="392">
        <v>552</v>
      </c>
    </row>
    <row r="553" spans="1:10" ht="15" customHeight="1" x14ac:dyDescent="0.2">
      <c r="B553" s="274"/>
      <c r="C553" s="274"/>
      <c r="D553" s="298"/>
      <c r="E553" s="299"/>
      <c r="F553" s="299"/>
      <c r="G553" s="299"/>
      <c r="H553" s="299"/>
      <c r="I553" s="299"/>
      <c r="J553" s="392">
        <v>553</v>
      </c>
    </row>
    <row r="554" spans="1:10" ht="15" customHeight="1" x14ac:dyDescent="0.2">
      <c r="B554" s="513" t="s">
        <v>1095</v>
      </c>
      <c r="C554" s="514"/>
      <c r="D554" s="523"/>
      <c r="E554" s="523"/>
      <c r="F554" s="523"/>
      <c r="G554" s="523"/>
      <c r="H554" s="523"/>
      <c r="I554" s="524"/>
      <c r="J554" s="392">
        <v>554</v>
      </c>
    </row>
    <row r="555" spans="1:10" ht="15" customHeight="1" x14ac:dyDescent="0.2">
      <c r="A555" s="418" t="s">
        <v>1279</v>
      </c>
      <c r="B555" s="36">
        <v>2001015</v>
      </c>
      <c r="C555" s="210" t="s">
        <v>641</v>
      </c>
      <c r="D555" s="212">
        <f>IFERROR(VLOOKUP($A555,Filtro!$A$5:$AY$315,2,FALSE),0)</f>
        <v>576</v>
      </c>
      <c r="E555" s="123">
        <f>IFERROR(VLOOKUP($A555,Filtro!$A$5:$AY$315,3,FALSE),0)</f>
        <v>0</v>
      </c>
      <c r="F555" s="186">
        <f>IFERROR(VLOOKUP($A555,Filtro!$A$5:$AY$315,4,FALSE),0)</f>
        <v>576</v>
      </c>
      <c r="G555" s="98">
        <f>IFERROR(VLOOKUP($A555,Filtro!$A$5:$AY$315,5,FALSE),0)</f>
        <v>0</v>
      </c>
      <c r="H555" s="125">
        <f>IFERROR(VLOOKUP($A555,Filtro!$A$5:$AY$315,6,FALSE),0)</f>
        <v>536</v>
      </c>
      <c r="I555" s="102">
        <f>IFERROR(VLOOKUP($A555,Filtro!$A$5:$AY$315,7,FALSE),0)</f>
        <v>0</v>
      </c>
      <c r="J555" s="392">
        <v>555</v>
      </c>
    </row>
    <row r="556" spans="1:10" ht="15" customHeight="1" x14ac:dyDescent="0.2">
      <c r="A556" s="289"/>
      <c r="B556" s="291"/>
      <c r="C556" s="292"/>
      <c r="D556" s="330"/>
      <c r="E556" s="331"/>
      <c r="F556" s="331"/>
      <c r="G556" s="331"/>
      <c r="H556" s="331"/>
      <c r="I556" s="331"/>
      <c r="J556" s="392">
        <v>556</v>
      </c>
    </row>
    <row r="557" spans="1:10" ht="15" customHeight="1" x14ac:dyDescent="0.2">
      <c r="B557" s="513" t="s">
        <v>1096</v>
      </c>
      <c r="C557" s="514"/>
      <c r="D557" s="514"/>
      <c r="E557" s="514"/>
      <c r="F557" s="514"/>
      <c r="G557" s="514"/>
      <c r="H557" s="514"/>
      <c r="I557" s="520"/>
      <c r="J557" s="392">
        <v>557</v>
      </c>
    </row>
    <row r="558" spans="1:10" ht="15" customHeight="1" x14ac:dyDescent="0.2">
      <c r="A558" s="418" t="s">
        <v>1905</v>
      </c>
      <c r="B558" s="64">
        <v>2101001</v>
      </c>
      <c r="C558" s="209" t="s">
        <v>1</v>
      </c>
      <c r="D558" s="91">
        <f>IFERROR(VLOOKUP($A558,Filtro!$A$5:$AY$315,2,FALSE),0)</f>
        <v>0</v>
      </c>
      <c r="E558" s="70">
        <f>IFERROR(VLOOKUP($A558,Filtro!$A$5:$AY$315,3,FALSE),0)</f>
        <v>0</v>
      </c>
      <c r="F558" s="176">
        <f>IFERROR(VLOOKUP($A558,Filtro!$A$5:$AY$315,4,FALSE),0)</f>
        <v>0</v>
      </c>
      <c r="G558" s="92">
        <f>IFERROR(VLOOKUP($A558,Filtro!$A$5:$AY$315,5,FALSE),0)</f>
        <v>0</v>
      </c>
      <c r="H558" s="99">
        <f>IFERROR(VLOOKUP($A558,Filtro!$A$5:$AY$315,6,FALSE),0)</f>
        <v>0</v>
      </c>
      <c r="I558" s="93">
        <f>IFERROR(VLOOKUP($A558,Filtro!$A$5:$AY$315,7,FALSE),0)</f>
        <v>0</v>
      </c>
      <c r="J558" s="392">
        <v>558</v>
      </c>
    </row>
    <row r="559" spans="1:10" ht="21" x14ac:dyDescent="0.2">
      <c r="A559" s="418" t="s">
        <v>1906</v>
      </c>
      <c r="B559" s="65">
        <v>2101002</v>
      </c>
      <c r="C559" s="200" t="s">
        <v>605</v>
      </c>
      <c r="D559" s="94">
        <f>IFERROR(VLOOKUP($A559,Filtro!$A$5:$AY$315,2,FALSE),0)</f>
        <v>0</v>
      </c>
      <c r="E559" s="71">
        <f>IFERROR(VLOOKUP($A559,Filtro!$A$5:$AY$315,3,FALSE),0)</f>
        <v>0</v>
      </c>
      <c r="F559" s="177">
        <f>IFERROR(VLOOKUP($A559,Filtro!$A$5:$AY$315,4,FALSE),0)</f>
        <v>0</v>
      </c>
      <c r="G559" s="95">
        <f>IFERROR(VLOOKUP($A559,Filtro!$A$5:$AY$315,5,FALSE),0)</f>
        <v>0</v>
      </c>
      <c r="H559" s="100">
        <f>IFERROR(VLOOKUP($A559,Filtro!$A$5:$AY$315,6,FALSE),0)</f>
        <v>0</v>
      </c>
      <c r="I559" s="96">
        <f>IFERROR(VLOOKUP($A559,Filtro!$A$5:$AY$315,7,FALSE),0)</f>
        <v>0</v>
      </c>
      <c r="J559" s="392">
        <v>559</v>
      </c>
    </row>
    <row r="560" spans="1:10" ht="15" customHeight="1" x14ac:dyDescent="0.2">
      <c r="A560" s="348" t="s">
        <v>1548</v>
      </c>
      <c r="B560" s="65">
        <v>2106005</v>
      </c>
      <c r="C560" s="200" t="s">
        <v>134</v>
      </c>
      <c r="D560" s="94">
        <f>IFERROR(VLOOKUP($A560,Filtro!$A$5:$AY$315,2,FALSE),0)</f>
        <v>10</v>
      </c>
      <c r="E560" s="71">
        <f>IFERROR(VLOOKUP($A560,Filtro!$A$5:$AY$315,3,FALSE),0)</f>
        <v>10</v>
      </c>
      <c r="F560" s="177">
        <f>IFERROR(VLOOKUP($A560,Filtro!$A$5:$AY$315,4,FALSE),0)</f>
        <v>0</v>
      </c>
      <c r="G560" s="95">
        <f>IFERROR(VLOOKUP($A560,Filtro!$A$5:$AY$315,5,FALSE),0)</f>
        <v>0</v>
      </c>
      <c r="H560" s="100">
        <f>IFERROR(VLOOKUP($A560,Filtro!$A$5:$AY$315,6,FALSE),0)</f>
        <v>10</v>
      </c>
      <c r="I560" s="96">
        <f>IFERROR(VLOOKUP($A560,Filtro!$A$5:$AY$315,7,FALSE),0)</f>
        <v>0</v>
      </c>
      <c r="J560" s="392">
        <v>560</v>
      </c>
    </row>
    <row r="561" spans="1:10" ht="15" customHeight="1" x14ac:dyDescent="0.2">
      <c r="A561" s="348" t="s">
        <v>1477</v>
      </c>
      <c r="B561" s="65">
        <v>2106007</v>
      </c>
      <c r="C561" s="200" t="s">
        <v>135</v>
      </c>
      <c r="D561" s="94">
        <f>IFERROR(VLOOKUP($A561,Filtro!$A$5:$AY$315,2,FALSE),0)</f>
        <v>6</v>
      </c>
      <c r="E561" s="71">
        <f>IFERROR(VLOOKUP($A561,Filtro!$A$5:$AY$315,3,FALSE),0)</f>
        <v>6</v>
      </c>
      <c r="F561" s="177">
        <f>IFERROR(VLOOKUP($A561,Filtro!$A$5:$AY$315,4,FALSE),0)</f>
        <v>0</v>
      </c>
      <c r="G561" s="95">
        <f>IFERROR(VLOOKUP($A561,Filtro!$A$5:$AY$315,5,FALSE),0)</f>
        <v>0</v>
      </c>
      <c r="H561" s="100">
        <f>IFERROR(VLOOKUP($A561,Filtro!$A$5:$AY$315,6,FALSE),0)</f>
        <v>6</v>
      </c>
      <c r="I561" s="96">
        <f>IFERROR(VLOOKUP($A561,Filtro!$A$5:$AY$315,7,FALSE),0)</f>
        <v>0</v>
      </c>
      <c r="J561" s="392">
        <v>561</v>
      </c>
    </row>
    <row r="562" spans="1:10" ht="15" customHeight="1" x14ac:dyDescent="0.2">
      <c r="A562" s="348" t="s">
        <v>1478</v>
      </c>
      <c r="B562" s="65">
        <v>2106006</v>
      </c>
      <c r="C562" s="200" t="s">
        <v>136</v>
      </c>
      <c r="D562" s="94">
        <f>IFERROR(VLOOKUP($A562,Filtro!$A$5:$AY$315,2,FALSE),0)</f>
        <v>131</v>
      </c>
      <c r="E562" s="71">
        <f>IFERROR(VLOOKUP($A562,Filtro!$A$5:$AY$315,3,FALSE),0)</f>
        <v>131</v>
      </c>
      <c r="F562" s="177">
        <f>IFERROR(VLOOKUP($A562,Filtro!$A$5:$AY$315,4,FALSE),0)</f>
        <v>0</v>
      </c>
      <c r="G562" s="95">
        <f>IFERROR(VLOOKUP($A562,Filtro!$A$5:$AY$315,5,FALSE),0)</f>
        <v>0</v>
      </c>
      <c r="H562" s="100">
        <f>IFERROR(VLOOKUP($A562,Filtro!$A$5:$AY$315,6,FALSE),0)</f>
        <v>131</v>
      </c>
      <c r="I562" s="96">
        <f>IFERROR(VLOOKUP($A562,Filtro!$A$5:$AY$315,7,FALSE),0)</f>
        <v>0</v>
      </c>
      <c r="J562" s="392">
        <v>562</v>
      </c>
    </row>
    <row r="563" spans="1:10" ht="15" customHeight="1" x14ac:dyDescent="0.2">
      <c r="A563" s="348" t="s">
        <v>1479</v>
      </c>
      <c r="B563" s="65">
        <v>2106004</v>
      </c>
      <c r="C563" s="200" t="s">
        <v>137</v>
      </c>
      <c r="D563" s="94">
        <f>IFERROR(VLOOKUP($A563,Filtro!$A$5:$AY$315,2,FALSE),0)</f>
        <v>62</v>
      </c>
      <c r="E563" s="71">
        <f>IFERROR(VLOOKUP($A563,Filtro!$A$5:$AY$315,3,FALSE),0)</f>
        <v>62</v>
      </c>
      <c r="F563" s="177">
        <f>IFERROR(VLOOKUP($A563,Filtro!$A$5:$AY$315,4,FALSE),0)</f>
        <v>0</v>
      </c>
      <c r="G563" s="95">
        <f>IFERROR(VLOOKUP($A563,Filtro!$A$5:$AY$315,5,FALSE),0)</f>
        <v>0</v>
      </c>
      <c r="H563" s="100">
        <f>IFERROR(VLOOKUP($A563,Filtro!$A$5:$AY$315,6,FALSE),0)</f>
        <v>62</v>
      </c>
      <c r="I563" s="96">
        <f>IFERROR(VLOOKUP($A563,Filtro!$A$5:$AY$315,7,FALSE),0)</f>
        <v>0</v>
      </c>
      <c r="J563" s="392">
        <v>563</v>
      </c>
    </row>
    <row r="564" spans="1:10" ht="15" customHeight="1" thickBot="1" x14ac:dyDescent="0.25">
      <c r="A564" s="348" t="s">
        <v>1480</v>
      </c>
      <c r="B564" s="67">
        <v>2107003</v>
      </c>
      <c r="C564" s="227" t="s">
        <v>643</v>
      </c>
      <c r="D564" s="252">
        <f>IFERROR(VLOOKUP($A564,Filtro!$A$5:$AY$315,2,FALSE),0)</f>
        <v>732</v>
      </c>
      <c r="E564" s="73">
        <f>IFERROR(VLOOKUP($A564,Filtro!$A$5:$AY$315,3,FALSE),0)</f>
        <v>732</v>
      </c>
      <c r="F564" s="180">
        <f>IFERROR(VLOOKUP($A564,Filtro!$A$5:$AY$315,4,FALSE),0)</f>
        <v>0</v>
      </c>
      <c r="G564" s="253">
        <f>IFERROR(VLOOKUP($A564,Filtro!$A$5:$AY$315,5,FALSE),0)</f>
        <v>0</v>
      </c>
      <c r="H564" s="264">
        <f>IFERROR(VLOOKUP($A564,Filtro!$A$5:$AY$315,6,FALSE),0)</f>
        <v>732</v>
      </c>
      <c r="I564" s="179">
        <f>IFERROR(VLOOKUP($A564,Filtro!$A$5:$AY$315,7,FALSE),0)</f>
        <v>0</v>
      </c>
      <c r="J564" s="392">
        <v>564</v>
      </c>
    </row>
    <row r="565" spans="1:10" ht="15" customHeight="1" thickBot="1" x14ac:dyDescent="0.25">
      <c r="B565" s="511" t="s">
        <v>121</v>
      </c>
      <c r="C565" s="512"/>
      <c r="D565" s="238">
        <f>SUM(D558:D564)</f>
        <v>941</v>
      </c>
      <c r="E565" s="238">
        <f>SUM(E558:E564)</f>
        <v>941</v>
      </c>
      <c r="F565" s="265">
        <f t="shared" ref="F565" si="8">SUM(F558:F564)</f>
        <v>0</v>
      </c>
      <c r="G565" s="266">
        <f t="shared" ref="G565:I565" si="9">SUM(G558:G564)</f>
        <v>0</v>
      </c>
      <c r="H565" s="267">
        <f t="shared" si="9"/>
        <v>941</v>
      </c>
      <c r="I565" s="268">
        <f t="shared" si="9"/>
        <v>0</v>
      </c>
      <c r="J565" s="392">
        <v>565</v>
      </c>
    </row>
    <row r="566" spans="1:10" ht="15" customHeight="1" x14ac:dyDescent="0.2">
      <c r="B566" s="274"/>
      <c r="C566" s="274"/>
      <c r="D566" s="275"/>
      <c r="E566" s="275"/>
      <c r="F566" s="275"/>
      <c r="G566" s="275"/>
      <c r="H566" s="275"/>
      <c r="I566" s="275"/>
      <c r="J566" s="392">
        <v>566</v>
      </c>
    </row>
    <row r="567" spans="1:10" ht="15" customHeight="1" x14ac:dyDescent="0.2">
      <c r="B567" s="513" t="s">
        <v>1097</v>
      </c>
      <c r="C567" s="514"/>
      <c r="D567" s="549"/>
      <c r="E567" s="549"/>
      <c r="F567" s="549"/>
      <c r="G567" s="549"/>
      <c r="H567" s="549"/>
      <c r="I567" s="550"/>
      <c r="J567" s="392">
        <v>567</v>
      </c>
    </row>
    <row r="568" spans="1:10" ht="15" customHeight="1" x14ac:dyDescent="0.2">
      <c r="A568" s="418" t="s">
        <v>1460</v>
      </c>
      <c r="B568" s="64">
        <v>1602201</v>
      </c>
      <c r="C568" s="209" t="s">
        <v>577</v>
      </c>
      <c r="D568" s="91">
        <f>IFERROR(VLOOKUP($A568,Filtro!$A$5:$AY$315,2,FALSE),0)</f>
        <v>23</v>
      </c>
      <c r="E568" s="70">
        <f>IFERROR(VLOOKUP($A568,Filtro!$A$5:$AY$315,3,FALSE),0)</f>
        <v>0</v>
      </c>
      <c r="F568" s="176">
        <f>IFERROR(VLOOKUP($A568,Filtro!$A$5:$AY$315,4,FALSE),0)</f>
        <v>23</v>
      </c>
      <c r="G568" s="92">
        <f>IFERROR(VLOOKUP($A568,Filtro!$A$5:$AY$315,5,FALSE),0)</f>
        <v>13</v>
      </c>
      <c r="H568" s="99">
        <f>IFERROR(VLOOKUP($A568,Filtro!$A$5:$AY$315,6,FALSE),0)</f>
        <v>6</v>
      </c>
      <c r="I568" s="93">
        <f>IFERROR(VLOOKUP($A568,Filtro!$A$5:$AY$315,7,FALSE),0)</f>
        <v>16</v>
      </c>
      <c r="J568" s="392">
        <v>568</v>
      </c>
    </row>
    <row r="569" spans="1:10" ht="21" x14ac:dyDescent="0.2">
      <c r="A569" s="418" t="s">
        <v>1468</v>
      </c>
      <c r="B569" s="65">
        <v>1602202</v>
      </c>
      <c r="C569" s="200" t="s">
        <v>1020</v>
      </c>
      <c r="D569" s="94">
        <f>IFERROR(VLOOKUP($A569,Filtro!$A$5:$AY$315,2,FALSE),0)</f>
        <v>60</v>
      </c>
      <c r="E569" s="71">
        <f>IFERROR(VLOOKUP($A569,Filtro!$A$5:$AY$315,3,FALSE),0)</f>
        <v>0</v>
      </c>
      <c r="F569" s="177">
        <f>IFERROR(VLOOKUP($A569,Filtro!$A$5:$AY$315,4,FALSE),0)</f>
        <v>60</v>
      </c>
      <c r="G569" s="95">
        <f>IFERROR(VLOOKUP($A569,Filtro!$A$5:$AY$315,5,FALSE),0)</f>
        <v>22</v>
      </c>
      <c r="H569" s="100">
        <f>IFERROR(VLOOKUP($A569,Filtro!$A$5:$AY$315,6,FALSE),0)</f>
        <v>3</v>
      </c>
      <c r="I569" s="96">
        <f>IFERROR(VLOOKUP($A569,Filtro!$A$5:$AY$315,7,FALSE),0)</f>
        <v>86</v>
      </c>
      <c r="J569" s="392">
        <v>569</v>
      </c>
    </row>
    <row r="570" spans="1:10" ht="21" x14ac:dyDescent="0.2">
      <c r="A570" s="418" t="s">
        <v>1455</v>
      </c>
      <c r="B570" s="65">
        <v>1602203</v>
      </c>
      <c r="C570" s="200" t="s">
        <v>1021</v>
      </c>
      <c r="D570" s="94">
        <f>IFERROR(VLOOKUP($A570,Filtro!$A$5:$AY$315,2,FALSE),0)</f>
        <v>54</v>
      </c>
      <c r="E570" s="71">
        <f>IFERROR(VLOOKUP($A570,Filtro!$A$5:$AY$315,3,FALSE),0)</f>
        <v>0</v>
      </c>
      <c r="F570" s="177">
        <f>IFERROR(VLOOKUP($A570,Filtro!$A$5:$AY$315,4,FALSE),0)</f>
        <v>54</v>
      </c>
      <c r="G570" s="95">
        <f>IFERROR(VLOOKUP($A570,Filtro!$A$5:$AY$315,5,FALSE),0)</f>
        <v>52</v>
      </c>
      <c r="H570" s="100">
        <f>IFERROR(VLOOKUP($A570,Filtro!$A$5:$AY$315,6,FALSE),0)</f>
        <v>1</v>
      </c>
      <c r="I570" s="96">
        <f>IFERROR(VLOOKUP($A570,Filtro!$A$5:$AY$315,7,FALSE),0)</f>
        <v>54</v>
      </c>
      <c r="J570" s="392">
        <v>570</v>
      </c>
    </row>
    <row r="571" spans="1:10" ht="21" x14ac:dyDescent="0.2">
      <c r="A571" s="418" t="s">
        <v>1490</v>
      </c>
      <c r="B571" s="65">
        <v>1602204</v>
      </c>
      <c r="C571" s="200" t="s">
        <v>1022</v>
      </c>
      <c r="D571" s="94">
        <f>IFERROR(VLOOKUP($A571,Filtro!$A$5:$AY$315,2,FALSE),0)</f>
        <v>57</v>
      </c>
      <c r="E571" s="71">
        <f>IFERROR(VLOOKUP($A571,Filtro!$A$5:$AY$315,3,FALSE),0)</f>
        <v>0</v>
      </c>
      <c r="F571" s="177">
        <f>IFERROR(VLOOKUP($A571,Filtro!$A$5:$AY$315,4,FALSE),0)</f>
        <v>57</v>
      </c>
      <c r="G571" s="95">
        <f>IFERROR(VLOOKUP($A571,Filtro!$A$5:$AY$315,5,FALSE),0)</f>
        <v>47</v>
      </c>
      <c r="H571" s="100">
        <f>IFERROR(VLOOKUP($A571,Filtro!$A$5:$AY$315,6,FALSE),0)</f>
        <v>4</v>
      </c>
      <c r="I571" s="96">
        <f>IFERROR(VLOOKUP($A571,Filtro!$A$5:$AY$315,7,FALSE),0)</f>
        <v>34</v>
      </c>
      <c r="J571" s="392">
        <v>571</v>
      </c>
    </row>
    <row r="572" spans="1:10" ht="21" x14ac:dyDescent="0.2">
      <c r="A572" s="418" t="s">
        <v>1458</v>
      </c>
      <c r="B572" s="65">
        <v>1602205</v>
      </c>
      <c r="C572" s="200" t="s">
        <v>1023</v>
      </c>
      <c r="D572" s="94">
        <f>IFERROR(VLOOKUP($A572,Filtro!$A$5:$AY$315,2,FALSE),0)</f>
        <v>29</v>
      </c>
      <c r="E572" s="71">
        <f>IFERROR(VLOOKUP($A572,Filtro!$A$5:$AY$315,3,FALSE),0)</f>
        <v>0</v>
      </c>
      <c r="F572" s="177">
        <f>IFERROR(VLOOKUP($A572,Filtro!$A$5:$AY$315,4,FALSE),0)</f>
        <v>29</v>
      </c>
      <c r="G572" s="95">
        <f>IFERROR(VLOOKUP($A572,Filtro!$A$5:$AY$315,5,FALSE),0)</f>
        <v>26</v>
      </c>
      <c r="H572" s="100">
        <f>IFERROR(VLOOKUP($A572,Filtro!$A$5:$AY$315,6,FALSE),0)</f>
        <v>1</v>
      </c>
      <c r="I572" s="96">
        <f>IFERROR(VLOOKUP($A572,Filtro!$A$5:$AY$315,7,FALSE),0)</f>
        <v>25</v>
      </c>
      <c r="J572" s="392">
        <v>572</v>
      </c>
    </row>
    <row r="573" spans="1:10" ht="15" customHeight="1" x14ac:dyDescent="0.2">
      <c r="A573" s="418" t="s">
        <v>1491</v>
      </c>
      <c r="B573" s="65">
        <v>1602206</v>
      </c>
      <c r="C573" s="200" t="s">
        <v>578</v>
      </c>
      <c r="D573" s="94">
        <f>IFERROR(VLOOKUP($A573,Filtro!$A$5:$AY$315,2,FALSE),0)</f>
        <v>22</v>
      </c>
      <c r="E573" s="71">
        <f>IFERROR(VLOOKUP($A573,Filtro!$A$5:$AY$315,3,FALSE),0)</f>
        <v>0</v>
      </c>
      <c r="F573" s="177">
        <f>IFERROR(VLOOKUP($A573,Filtro!$A$5:$AY$315,4,FALSE),0)</f>
        <v>22</v>
      </c>
      <c r="G573" s="95">
        <f>IFERROR(VLOOKUP($A573,Filtro!$A$5:$AY$315,5,FALSE),0)</f>
        <v>15</v>
      </c>
      <c r="H573" s="100">
        <f>IFERROR(VLOOKUP($A573,Filtro!$A$5:$AY$315,6,FALSE),0)</f>
        <v>4</v>
      </c>
      <c r="I573" s="96">
        <f>IFERROR(VLOOKUP($A573,Filtro!$A$5:$AY$315,7,FALSE),0)</f>
        <v>13</v>
      </c>
      <c r="J573" s="392">
        <v>573</v>
      </c>
    </row>
    <row r="574" spans="1:10" ht="15" customHeight="1" x14ac:dyDescent="0.2">
      <c r="A574" s="418" t="s">
        <v>1907</v>
      </c>
      <c r="B574" s="65">
        <v>1602207</v>
      </c>
      <c r="C574" s="200" t="s">
        <v>1110</v>
      </c>
      <c r="D574" s="94">
        <f>IFERROR(VLOOKUP($A574,Filtro!$A$5:$AY$315,2,FALSE),0)</f>
        <v>0</v>
      </c>
      <c r="E574" s="71">
        <f>IFERROR(VLOOKUP($A574,Filtro!$A$5:$AY$315,3,FALSE),0)</f>
        <v>0</v>
      </c>
      <c r="F574" s="177">
        <f>IFERROR(VLOOKUP($A574,Filtro!$A$5:$AY$315,4,FALSE),0)</f>
        <v>0</v>
      </c>
      <c r="G574" s="95">
        <f>IFERROR(VLOOKUP($A574,Filtro!$A$5:$AY$315,5,FALSE),0)</f>
        <v>0</v>
      </c>
      <c r="H574" s="100">
        <f>IFERROR(VLOOKUP($A574,Filtro!$A$5:$AY$315,6,FALSE),0)</f>
        <v>0</v>
      </c>
      <c r="I574" s="96">
        <f>IFERROR(VLOOKUP($A574,Filtro!$A$5:$AY$315,7,FALSE),0)</f>
        <v>0</v>
      </c>
      <c r="J574" s="392">
        <v>574</v>
      </c>
    </row>
    <row r="575" spans="1:10" ht="21" x14ac:dyDescent="0.2">
      <c r="A575" s="418" t="s">
        <v>1545</v>
      </c>
      <c r="B575" s="65">
        <v>1602211</v>
      </c>
      <c r="C575" s="200" t="s">
        <v>1111</v>
      </c>
      <c r="D575" s="94">
        <f>IFERROR(VLOOKUP($A575,Filtro!$A$5:$AY$315,2,FALSE),0)</f>
        <v>3</v>
      </c>
      <c r="E575" s="71">
        <f>IFERROR(VLOOKUP($A575,Filtro!$A$5:$AY$315,3,FALSE),0)</f>
        <v>0</v>
      </c>
      <c r="F575" s="177">
        <f>IFERROR(VLOOKUP($A575,Filtro!$A$5:$AY$315,4,FALSE),0)</f>
        <v>3</v>
      </c>
      <c r="G575" s="95">
        <f>IFERROR(VLOOKUP($A575,Filtro!$A$5:$AY$315,5,FALSE),0)</f>
        <v>3</v>
      </c>
      <c r="H575" s="100">
        <f>IFERROR(VLOOKUP($A575,Filtro!$A$5:$AY$315,6,FALSE),0)</f>
        <v>0</v>
      </c>
      <c r="I575" s="96">
        <f>IFERROR(VLOOKUP($A575,Filtro!$A$5:$AY$315,7,FALSE),0)</f>
        <v>0</v>
      </c>
      <c r="J575" s="392">
        <v>575</v>
      </c>
    </row>
    <row r="576" spans="1:10" ht="21" x14ac:dyDescent="0.2">
      <c r="A576" s="418" t="s">
        <v>1908</v>
      </c>
      <c r="B576" s="65">
        <v>1602212</v>
      </c>
      <c r="C576" s="200" t="s">
        <v>1112</v>
      </c>
      <c r="D576" s="94">
        <f>IFERROR(VLOOKUP($A576,Filtro!$A$5:$AY$315,2,FALSE),0)</f>
        <v>0</v>
      </c>
      <c r="E576" s="71">
        <f>IFERROR(VLOOKUP($A576,Filtro!$A$5:$AY$315,3,FALSE),0)</f>
        <v>0</v>
      </c>
      <c r="F576" s="177">
        <f>IFERROR(VLOOKUP($A576,Filtro!$A$5:$AY$315,4,FALSE),0)</f>
        <v>0</v>
      </c>
      <c r="G576" s="95">
        <f>IFERROR(VLOOKUP($A576,Filtro!$A$5:$AY$315,5,FALSE),0)</f>
        <v>0</v>
      </c>
      <c r="H576" s="100">
        <f>IFERROR(VLOOKUP($A576,Filtro!$A$5:$AY$315,6,FALSE),0)</f>
        <v>0</v>
      </c>
      <c r="I576" s="96">
        <f>IFERROR(VLOOKUP($A576,Filtro!$A$5:$AY$315,7,FALSE),0)</f>
        <v>0</v>
      </c>
      <c r="J576" s="392">
        <v>576</v>
      </c>
    </row>
    <row r="577" spans="1:10" ht="21" x14ac:dyDescent="0.2">
      <c r="A577" s="418" t="s">
        <v>1546</v>
      </c>
      <c r="B577" s="65">
        <v>1602213</v>
      </c>
      <c r="C577" s="200" t="s">
        <v>1113</v>
      </c>
      <c r="D577" s="94">
        <f>IFERROR(VLOOKUP($A577,Filtro!$A$5:$AY$315,2,FALSE),0)</f>
        <v>1</v>
      </c>
      <c r="E577" s="71">
        <f>IFERROR(VLOOKUP($A577,Filtro!$A$5:$AY$315,3,FALSE),0)</f>
        <v>0</v>
      </c>
      <c r="F577" s="177">
        <f>IFERROR(VLOOKUP($A577,Filtro!$A$5:$AY$315,4,FALSE),0)</f>
        <v>1</v>
      </c>
      <c r="G577" s="95">
        <f>IFERROR(VLOOKUP($A577,Filtro!$A$5:$AY$315,5,FALSE),0)</f>
        <v>1</v>
      </c>
      <c r="H577" s="100">
        <f>IFERROR(VLOOKUP($A577,Filtro!$A$5:$AY$315,6,FALSE),0)</f>
        <v>0</v>
      </c>
      <c r="I577" s="96">
        <f>IFERROR(VLOOKUP($A577,Filtro!$A$5:$AY$315,7,FALSE),0)</f>
        <v>0</v>
      </c>
      <c r="J577" s="392">
        <v>577</v>
      </c>
    </row>
    <row r="578" spans="1:10" ht="15" customHeight="1" x14ac:dyDescent="0.2">
      <c r="A578" s="418" t="s">
        <v>1909</v>
      </c>
      <c r="B578" s="65">
        <v>1602214</v>
      </c>
      <c r="C578" s="200" t="s">
        <v>1114</v>
      </c>
      <c r="D578" s="94">
        <f>IFERROR(VLOOKUP($A578,Filtro!$A$5:$AY$315,2,FALSE),0)</f>
        <v>0</v>
      </c>
      <c r="E578" s="71">
        <f>IFERROR(VLOOKUP($A578,Filtro!$A$5:$AY$315,3,FALSE),0)</f>
        <v>0</v>
      </c>
      <c r="F578" s="177">
        <f>IFERROR(VLOOKUP($A578,Filtro!$A$5:$AY$315,4,FALSE),0)</f>
        <v>0</v>
      </c>
      <c r="G578" s="95">
        <f>IFERROR(VLOOKUP($A578,Filtro!$A$5:$AY$315,5,FALSE),0)</f>
        <v>0</v>
      </c>
      <c r="H578" s="100">
        <f>IFERROR(VLOOKUP($A578,Filtro!$A$5:$AY$315,6,FALSE),0)</f>
        <v>0</v>
      </c>
      <c r="I578" s="96">
        <f>IFERROR(VLOOKUP($A578,Filtro!$A$5:$AY$315,7,FALSE),0)</f>
        <v>0</v>
      </c>
      <c r="J578" s="392">
        <v>578</v>
      </c>
    </row>
    <row r="579" spans="1:10" ht="15" customHeight="1" x14ac:dyDescent="0.2">
      <c r="A579" s="418" t="s">
        <v>1910</v>
      </c>
      <c r="B579" s="65">
        <v>1602215</v>
      </c>
      <c r="C579" s="200" t="s">
        <v>1115</v>
      </c>
      <c r="D579" s="94">
        <f>IFERROR(VLOOKUP($A579,Filtro!$A$5:$AY$315,2,FALSE),0)</f>
        <v>0</v>
      </c>
      <c r="E579" s="71">
        <f>IFERROR(VLOOKUP($A579,Filtro!$A$5:$AY$315,3,FALSE),0)</f>
        <v>0</v>
      </c>
      <c r="F579" s="177">
        <f>IFERROR(VLOOKUP($A579,Filtro!$A$5:$AY$315,4,FALSE),0)</f>
        <v>0</v>
      </c>
      <c r="G579" s="95">
        <f>IFERROR(VLOOKUP($A579,Filtro!$A$5:$AY$315,5,FALSE),0)</f>
        <v>0</v>
      </c>
      <c r="H579" s="100">
        <f>IFERROR(VLOOKUP($A579,Filtro!$A$5:$AY$315,6,FALSE),0)</f>
        <v>0</v>
      </c>
      <c r="I579" s="96">
        <f>IFERROR(VLOOKUP($A579,Filtro!$A$5:$AY$315,7,FALSE),0)</f>
        <v>0</v>
      </c>
      <c r="J579" s="392">
        <v>579</v>
      </c>
    </row>
    <row r="580" spans="1:10" ht="15" customHeight="1" x14ac:dyDescent="0.2">
      <c r="A580" s="418" t="s">
        <v>1526</v>
      </c>
      <c r="B580" s="65">
        <v>1602216</v>
      </c>
      <c r="C580" s="200" t="s">
        <v>1116</v>
      </c>
      <c r="D580" s="94">
        <f>IFERROR(VLOOKUP($A580,Filtro!$A$5:$AY$315,2,FALSE),0)</f>
        <v>2</v>
      </c>
      <c r="E580" s="71">
        <f>IFERROR(VLOOKUP($A580,Filtro!$A$5:$AY$315,3,FALSE),0)</f>
        <v>2</v>
      </c>
      <c r="F580" s="177">
        <f>IFERROR(VLOOKUP($A580,Filtro!$A$5:$AY$315,4,FALSE),0)</f>
        <v>0</v>
      </c>
      <c r="G580" s="95">
        <f>IFERROR(VLOOKUP($A580,Filtro!$A$5:$AY$315,5,FALSE),0)</f>
        <v>2</v>
      </c>
      <c r="H580" s="100">
        <f>IFERROR(VLOOKUP($A580,Filtro!$A$5:$AY$315,6,FALSE),0)</f>
        <v>0</v>
      </c>
      <c r="I580" s="96">
        <f>IFERROR(VLOOKUP($A580,Filtro!$A$5:$AY$315,7,FALSE),0)</f>
        <v>0</v>
      </c>
      <c r="J580" s="392">
        <v>580</v>
      </c>
    </row>
    <row r="581" spans="1:10" ht="15" customHeight="1" x14ac:dyDescent="0.2">
      <c r="A581" s="418" t="s">
        <v>1344</v>
      </c>
      <c r="B581" s="65">
        <v>1602221</v>
      </c>
      <c r="C581" s="200" t="s">
        <v>1117</v>
      </c>
      <c r="D581" s="94">
        <f>IFERROR(VLOOKUP($A581,Filtro!$A$5:$AY$315,2,FALSE),0)</f>
        <v>486</v>
      </c>
      <c r="E581" s="71">
        <f>IFERROR(VLOOKUP($A581,Filtro!$A$5:$AY$315,3,FALSE),0)</f>
        <v>400</v>
      </c>
      <c r="F581" s="177">
        <f>IFERROR(VLOOKUP($A581,Filtro!$A$5:$AY$315,4,FALSE),0)</f>
        <v>86</v>
      </c>
      <c r="G581" s="95">
        <f>IFERROR(VLOOKUP($A581,Filtro!$A$5:$AY$315,5,FALSE),0)</f>
        <v>163</v>
      </c>
      <c r="H581" s="100">
        <f>IFERROR(VLOOKUP($A581,Filtro!$A$5:$AY$315,6,FALSE),0)</f>
        <v>257</v>
      </c>
      <c r="I581" s="96">
        <f>IFERROR(VLOOKUP($A581,Filtro!$A$5:$AY$315,7,FALSE),0)</f>
        <v>0</v>
      </c>
      <c r="J581" s="392">
        <v>581</v>
      </c>
    </row>
    <row r="582" spans="1:10" ht="21" x14ac:dyDescent="0.2">
      <c r="A582" s="418" t="s">
        <v>1387</v>
      </c>
      <c r="B582" s="65">
        <v>1602222</v>
      </c>
      <c r="C582" s="200" t="s">
        <v>628</v>
      </c>
      <c r="D582" s="94">
        <f>IFERROR(VLOOKUP($A582,Filtro!$A$5:$AY$315,2,FALSE),0)</f>
        <v>1614</v>
      </c>
      <c r="E582" s="71">
        <f>IFERROR(VLOOKUP($A582,Filtro!$A$5:$AY$315,3,FALSE),0)</f>
        <v>1302</v>
      </c>
      <c r="F582" s="177">
        <f>IFERROR(VLOOKUP($A582,Filtro!$A$5:$AY$315,4,FALSE),0)</f>
        <v>312</v>
      </c>
      <c r="G582" s="95">
        <f>IFERROR(VLOOKUP($A582,Filtro!$A$5:$AY$315,5,FALSE),0)</f>
        <v>878</v>
      </c>
      <c r="H582" s="100">
        <f>IFERROR(VLOOKUP($A582,Filtro!$A$5:$AY$315,6,FALSE),0)</f>
        <v>416</v>
      </c>
      <c r="I582" s="96">
        <f>IFERROR(VLOOKUP($A582,Filtro!$A$5:$AY$315,7,FALSE),0)</f>
        <v>16</v>
      </c>
      <c r="J582" s="392">
        <v>582</v>
      </c>
    </row>
    <row r="583" spans="1:10" ht="21" x14ac:dyDescent="0.2">
      <c r="A583" s="418" t="s">
        <v>1461</v>
      </c>
      <c r="B583" s="65">
        <v>1602223</v>
      </c>
      <c r="C583" s="200" t="s">
        <v>1119</v>
      </c>
      <c r="D583" s="94">
        <f>IFERROR(VLOOKUP($A583,Filtro!$A$5:$AY$315,2,FALSE),0)</f>
        <v>87</v>
      </c>
      <c r="E583" s="71">
        <f>IFERROR(VLOOKUP($A583,Filtro!$A$5:$AY$315,3,FALSE),0)</f>
        <v>28</v>
      </c>
      <c r="F583" s="177">
        <f>IFERROR(VLOOKUP($A583,Filtro!$A$5:$AY$315,4,FALSE),0)</f>
        <v>59</v>
      </c>
      <c r="G583" s="95">
        <f>IFERROR(VLOOKUP($A583,Filtro!$A$5:$AY$315,5,FALSE),0)</f>
        <v>59</v>
      </c>
      <c r="H583" s="100">
        <f>IFERROR(VLOOKUP($A583,Filtro!$A$5:$AY$315,6,FALSE),0)</f>
        <v>28</v>
      </c>
      <c r="I583" s="96">
        <f>IFERROR(VLOOKUP($A583,Filtro!$A$5:$AY$315,7,FALSE),0)</f>
        <v>6</v>
      </c>
      <c r="J583" s="392">
        <v>583</v>
      </c>
    </row>
    <row r="584" spans="1:10" ht="21" x14ac:dyDescent="0.2">
      <c r="A584" s="418" t="s">
        <v>1462</v>
      </c>
      <c r="B584" s="65">
        <v>1602224</v>
      </c>
      <c r="C584" s="200" t="s">
        <v>1118</v>
      </c>
      <c r="D584" s="94">
        <f>IFERROR(VLOOKUP($A584,Filtro!$A$5:$AY$315,2,FALSE),0)</f>
        <v>90</v>
      </c>
      <c r="E584" s="71">
        <f>IFERROR(VLOOKUP($A584,Filtro!$A$5:$AY$315,3,FALSE),0)</f>
        <v>0</v>
      </c>
      <c r="F584" s="177">
        <f>IFERROR(VLOOKUP($A584,Filtro!$A$5:$AY$315,4,FALSE),0)</f>
        <v>90</v>
      </c>
      <c r="G584" s="95">
        <f>IFERROR(VLOOKUP($A584,Filtro!$A$5:$AY$315,5,FALSE),0)</f>
        <v>81</v>
      </c>
      <c r="H584" s="100">
        <f>IFERROR(VLOOKUP($A584,Filtro!$A$5:$AY$315,6,FALSE),0)</f>
        <v>8</v>
      </c>
      <c r="I584" s="96">
        <f>IFERROR(VLOOKUP($A584,Filtro!$A$5:$AY$315,7,FALSE),0)</f>
        <v>41</v>
      </c>
      <c r="J584" s="392">
        <v>584</v>
      </c>
    </row>
    <row r="585" spans="1:10" ht="15" customHeight="1" x14ac:dyDescent="0.2">
      <c r="A585" s="418" t="s">
        <v>1456</v>
      </c>
      <c r="B585" s="65">
        <v>1602225</v>
      </c>
      <c r="C585" s="200" t="s">
        <v>629</v>
      </c>
      <c r="D585" s="94">
        <f>IFERROR(VLOOKUP($A585,Filtro!$A$5:$AY$315,2,FALSE),0)</f>
        <v>95</v>
      </c>
      <c r="E585" s="71">
        <f>IFERROR(VLOOKUP($A585,Filtro!$A$5:$AY$315,3,FALSE),0)</f>
        <v>60</v>
      </c>
      <c r="F585" s="177">
        <f>IFERROR(VLOOKUP($A585,Filtro!$A$5:$AY$315,4,FALSE),0)</f>
        <v>35</v>
      </c>
      <c r="G585" s="95">
        <f>IFERROR(VLOOKUP($A585,Filtro!$A$5:$AY$315,5,FALSE),0)</f>
        <v>81</v>
      </c>
      <c r="H585" s="100">
        <f>IFERROR(VLOOKUP($A585,Filtro!$A$5:$AY$315,6,FALSE),0)</f>
        <v>0</v>
      </c>
      <c r="I585" s="96">
        <f>IFERROR(VLOOKUP($A585,Filtro!$A$5:$AY$315,7,FALSE),0)</f>
        <v>14</v>
      </c>
      <c r="J585" s="392">
        <v>585</v>
      </c>
    </row>
    <row r="586" spans="1:10" ht="15" customHeight="1" x14ac:dyDescent="0.2">
      <c r="A586" s="418" t="s">
        <v>1457</v>
      </c>
      <c r="B586" s="65">
        <v>1602231</v>
      </c>
      <c r="C586" s="200" t="s">
        <v>630</v>
      </c>
      <c r="D586" s="94">
        <f>IFERROR(VLOOKUP($A586,Filtro!$A$5:$AY$315,2,FALSE),0)</f>
        <v>106</v>
      </c>
      <c r="E586" s="71">
        <f>IFERROR(VLOOKUP($A586,Filtro!$A$5:$AY$315,3,FALSE),0)</f>
        <v>2</v>
      </c>
      <c r="F586" s="177">
        <f>IFERROR(VLOOKUP($A586,Filtro!$A$5:$AY$315,4,FALSE),0)</f>
        <v>104</v>
      </c>
      <c r="G586" s="95">
        <f>IFERROR(VLOOKUP($A586,Filtro!$A$5:$AY$315,5,FALSE),0)</f>
        <v>57</v>
      </c>
      <c r="H586" s="100">
        <f>IFERROR(VLOOKUP($A586,Filtro!$A$5:$AY$315,6,FALSE),0)</f>
        <v>32</v>
      </c>
      <c r="I586" s="96">
        <f>IFERROR(VLOOKUP($A586,Filtro!$A$5:$AY$315,7,FALSE),0)</f>
        <v>51</v>
      </c>
      <c r="J586" s="392">
        <v>586</v>
      </c>
    </row>
    <row r="587" spans="1:10" ht="15" customHeight="1" x14ac:dyDescent="0.2">
      <c r="A587" s="418" t="s">
        <v>1498</v>
      </c>
      <c r="B587" s="65">
        <v>1602232</v>
      </c>
      <c r="C587" s="200" t="s">
        <v>631</v>
      </c>
      <c r="D587" s="94">
        <f>IFERROR(VLOOKUP($A587,Filtro!$A$5:$AY$315,2,FALSE),0)</f>
        <v>2</v>
      </c>
      <c r="E587" s="71">
        <f>IFERROR(VLOOKUP($A587,Filtro!$A$5:$AY$315,3,FALSE),0)</f>
        <v>0</v>
      </c>
      <c r="F587" s="177">
        <f>IFERROR(VLOOKUP($A587,Filtro!$A$5:$AY$315,4,FALSE),0)</f>
        <v>2</v>
      </c>
      <c r="G587" s="95">
        <f>IFERROR(VLOOKUP($A587,Filtro!$A$5:$AY$315,5,FALSE),0)</f>
        <v>2</v>
      </c>
      <c r="H587" s="100">
        <f>IFERROR(VLOOKUP($A587,Filtro!$A$5:$AY$315,6,FALSE),0)</f>
        <v>0</v>
      </c>
      <c r="I587" s="96">
        <f>IFERROR(VLOOKUP($A587,Filtro!$A$5:$AY$315,7,FALSE),0)</f>
        <v>0</v>
      </c>
      <c r="J587" s="392">
        <v>587</v>
      </c>
    </row>
    <row r="588" spans="1:10" ht="15" customHeight="1" x14ac:dyDescent="0.2">
      <c r="A588" s="418" t="s">
        <v>1911</v>
      </c>
      <c r="B588" s="65">
        <v>1602233</v>
      </c>
      <c r="C588" s="200" t="s">
        <v>1120</v>
      </c>
      <c r="D588" s="94">
        <f>IFERROR(VLOOKUP($A588,Filtro!$A$5:$AY$315,2,FALSE),0)</f>
        <v>0</v>
      </c>
      <c r="E588" s="71">
        <f>IFERROR(VLOOKUP($A588,Filtro!$A$5:$AY$315,3,FALSE),0)</f>
        <v>0</v>
      </c>
      <c r="F588" s="177">
        <f>IFERROR(VLOOKUP($A588,Filtro!$A$5:$AY$315,4,FALSE),0)</f>
        <v>0</v>
      </c>
      <c r="G588" s="95">
        <f>IFERROR(VLOOKUP($A588,Filtro!$A$5:$AY$315,5,FALSE),0)</f>
        <v>0</v>
      </c>
      <c r="H588" s="100">
        <f>IFERROR(VLOOKUP($A588,Filtro!$A$5:$AY$315,6,FALSE),0)</f>
        <v>0</v>
      </c>
      <c r="I588" s="96">
        <f>IFERROR(VLOOKUP($A588,Filtro!$A$5:$AY$315,7,FALSE),0)</f>
        <v>0</v>
      </c>
      <c r="J588" s="392">
        <v>588</v>
      </c>
    </row>
    <row r="589" spans="1:10" ht="15" customHeight="1" x14ac:dyDescent="0.2">
      <c r="A589" s="418" t="s">
        <v>1345</v>
      </c>
      <c r="B589" s="65">
        <v>1602240</v>
      </c>
      <c r="C589" s="200" t="s">
        <v>632</v>
      </c>
      <c r="D589" s="94">
        <f>IFERROR(VLOOKUP($A589,Filtro!$A$5:$AY$315,2,FALSE),0)</f>
        <v>27</v>
      </c>
      <c r="E589" s="71">
        <f>IFERROR(VLOOKUP($A589,Filtro!$A$5:$AY$315,3,FALSE),0)</f>
        <v>22</v>
      </c>
      <c r="F589" s="177">
        <f>IFERROR(VLOOKUP($A589,Filtro!$A$5:$AY$315,4,FALSE),0)</f>
        <v>5</v>
      </c>
      <c r="G589" s="95">
        <f>IFERROR(VLOOKUP($A589,Filtro!$A$5:$AY$315,5,FALSE),0)</f>
        <v>8</v>
      </c>
      <c r="H589" s="100">
        <f>IFERROR(VLOOKUP($A589,Filtro!$A$5:$AY$315,6,FALSE),0)</f>
        <v>14</v>
      </c>
      <c r="I589" s="96">
        <f>IFERROR(VLOOKUP($A589,Filtro!$A$5:$AY$315,7,FALSE),0)</f>
        <v>0</v>
      </c>
      <c r="J589" s="392">
        <v>589</v>
      </c>
    </row>
    <row r="590" spans="1:10" ht="15" customHeight="1" x14ac:dyDescent="0.2">
      <c r="A590" s="418" t="s">
        <v>1448</v>
      </c>
      <c r="B590" s="65">
        <v>1602241</v>
      </c>
      <c r="C590" s="200" t="s">
        <v>633</v>
      </c>
      <c r="D590" s="94">
        <f>IFERROR(VLOOKUP($A590,Filtro!$A$5:$AY$315,2,FALSE),0)</f>
        <v>5</v>
      </c>
      <c r="E590" s="71">
        <f>IFERROR(VLOOKUP($A590,Filtro!$A$5:$AY$315,3,FALSE),0)</f>
        <v>5</v>
      </c>
      <c r="F590" s="177">
        <f>IFERROR(VLOOKUP($A590,Filtro!$A$5:$AY$315,4,FALSE),0)</f>
        <v>0</v>
      </c>
      <c r="G590" s="95">
        <f>IFERROR(VLOOKUP($A590,Filtro!$A$5:$AY$315,5,FALSE),0)</f>
        <v>3</v>
      </c>
      <c r="H590" s="100">
        <f>IFERROR(VLOOKUP($A590,Filtro!$A$5:$AY$315,6,FALSE),0)</f>
        <v>0</v>
      </c>
      <c r="I590" s="96">
        <f>IFERROR(VLOOKUP($A590,Filtro!$A$5:$AY$315,7,FALSE),0)</f>
        <v>0</v>
      </c>
      <c r="J590" s="392">
        <v>590</v>
      </c>
    </row>
    <row r="591" spans="1:10" ht="15" customHeight="1" thickBot="1" x14ac:dyDescent="0.25">
      <c r="A591" s="418" t="s">
        <v>1413</v>
      </c>
      <c r="B591" s="67">
        <v>1602242</v>
      </c>
      <c r="C591" s="227" t="s">
        <v>1121</v>
      </c>
      <c r="D591" s="252">
        <f>IFERROR(VLOOKUP($A591,Filtro!$A$5:$AY$315,2,FALSE),0)</f>
        <v>27</v>
      </c>
      <c r="E591" s="250">
        <f>IFERROR(VLOOKUP($A591,Filtro!$A$5:$AY$315,3,FALSE),0)</f>
        <v>4</v>
      </c>
      <c r="F591" s="251">
        <f>IFERROR(VLOOKUP($A591,Filtro!$A$5:$AY$315,4,FALSE),0)</f>
        <v>23</v>
      </c>
      <c r="G591" s="253">
        <f>IFERROR(VLOOKUP($A591,Filtro!$A$5:$AY$315,5,FALSE),0)</f>
        <v>2</v>
      </c>
      <c r="H591" s="264">
        <f>IFERROR(VLOOKUP($A591,Filtro!$A$5:$AY$315,6,FALSE),0)</f>
        <v>0</v>
      </c>
      <c r="I591" s="179">
        <f>IFERROR(VLOOKUP($A591,Filtro!$A$5:$AY$315,7,FALSE),0)</f>
        <v>0</v>
      </c>
      <c r="J591" s="392">
        <v>591</v>
      </c>
    </row>
    <row r="592" spans="1:10" ht="15" customHeight="1" thickBot="1" x14ac:dyDescent="0.25">
      <c r="A592" s="373"/>
      <c r="B592" s="511" t="s">
        <v>121</v>
      </c>
      <c r="C592" s="512"/>
      <c r="D592" s="238">
        <f>SUM(D568:D591)</f>
        <v>2790</v>
      </c>
      <c r="E592" s="238">
        <f>SUM(E568:E591)</f>
        <v>1825</v>
      </c>
      <c r="F592" s="265">
        <f t="shared" ref="F592" si="10">SUM(F568:F591)</f>
        <v>965</v>
      </c>
      <c r="G592" s="269">
        <f t="shared" ref="G592:I592" si="11">SUM(G568:G591)</f>
        <v>1515</v>
      </c>
      <c r="H592" s="270">
        <f t="shared" si="11"/>
        <v>774</v>
      </c>
      <c r="I592" s="271">
        <f t="shared" si="11"/>
        <v>356</v>
      </c>
      <c r="J592" s="392">
        <v>592</v>
      </c>
    </row>
    <row r="593" spans="1:10" ht="15" customHeight="1" x14ac:dyDescent="0.2">
      <c r="B593" s="249"/>
      <c r="C593" s="249"/>
      <c r="D593" s="273"/>
      <c r="E593" s="273"/>
      <c r="F593" s="273"/>
      <c r="G593" s="273"/>
      <c r="H593" s="273"/>
      <c r="I593" s="273"/>
      <c r="J593" s="392">
        <v>593</v>
      </c>
    </row>
    <row r="594" spans="1:10" ht="15" customHeight="1" x14ac:dyDescent="0.2">
      <c r="B594" s="513" t="s">
        <v>1098</v>
      </c>
      <c r="C594" s="514"/>
      <c r="D594" s="549"/>
      <c r="E594" s="549"/>
      <c r="F594" s="549"/>
      <c r="G594" s="549"/>
      <c r="H594" s="549"/>
      <c r="I594" s="550"/>
      <c r="J594" s="392">
        <v>594</v>
      </c>
    </row>
    <row r="595" spans="1:10" ht="15" customHeight="1" x14ac:dyDescent="0.2">
      <c r="A595" s="418" t="s">
        <v>1280</v>
      </c>
      <c r="B595" s="68" t="s">
        <v>236</v>
      </c>
      <c r="C595" s="209" t="s">
        <v>237</v>
      </c>
      <c r="D595" s="91">
        <f>IFERROR(VLOOKUP($A595,Filtro!$A$5:$AY$315,2,FALSE),0)</f>
        <v>49078</v>
      </c>
      <c r="E595" s="70">
        <f>IFERROR(VLOOKUP($A595,Filtro!$A$5:$AY$315,3,FALSE),0)</f>
        <v>6919</v>
      </c>
      <c r="F595" s="176">
        <f>IFERROR(VLOOKUP($A595,Filtro!$A$5:$AY$315,4,FALSE),0)</f>
        <v>42159</v>
      </c>
      <c r="G595" s="92">
        <f>IFERROR(VLOOKUP($A595,Filtro!$A$5:$AY$315,5,FALSE),0)</f>
        <v>229</v>
      </c>
      <c r="H595" s="99">
        <f>IFERROR(VLOOKUP($A595,Filtro!$A$5:$AY$315,6,FALSE),0)</f>
        <v>44316</v>
      </c>
      <c r="I595" s="93">
        <f>IFERROR(VLOOKUP($A595,Filtro!$A$5:$AY$315,7,FALSE),0)</f>
        <v>0</v>
      </c>
      <c r="J595" s="392">
        <v>595</v>
      </c>
    </row>
    <row r="596" spans="1:10" ht="15" customHeight="1" x14ac:dyDescent="0.2">
      <c r="A596" s="418" t="s">
        <v>1281</v>
      </c>
      <c r="B596" s="211" t="s">
        <v>1227</v>
      </c>
      <c r="C596" s="200" t="s">
        <v>579</v>
      </c>
      <c r="D596" s="94">
        <f>IFERROR(VLOOKUP($A596,Filtro!$A$5:$AY$315,2,FALSE),0)</f>
        <v>1251</v>
      </c>
      <c r="E596" s="71">
        <f>IFERROR(VLOOKUP($A596,Filtro!$A$5:$AY$315,3,FALSE),0)</f>
        <v>245</v>
      </c>
      <c r="F596" s="177">
        <f>IFERROR(VLOOKUP($A596,Filtro!$A$5:$AY$315,4,FALSE),0)</f>
        <v>1006</v>
      </c>
      <c r="G596" s="95">
        <f>IFERROR(VLOOKUP($A596,Filtro!$A$5:$AY$315,5,FALSE),0)</f>
        <v>24</v>
      </c>
      <c r="H596" s="100">
        <f>IFERROR(VLOOKUP($A596,Filtro!$A$5:$AY$315,6,FALSE),0)</f>
        <v>1209</v>
      </c>
      <c r="I596" s="96">
        <f>IFERROR(VLOOKUP($A596,Filtro!$A$5:$AY$315,7,FALSE),0)</f>
        <v>0</v>
      </c>
      <c r="J596" s="392">
        <v>596</v>
      </c>
    </row>
    <row r="597" spans="1:10" ht="14.1" customHeight="1" x14ac:dyDescent="0.2">
      <c r="A597" s="419" t="s">
        <v>1282</v>
      </c>
      <c r="B597" s="303"/>
      <c r="C597" s="200" t="s">
        <v>1222</v>
      </c>
      <c r="D597" s="94">
        <f>IFERROR(VLOOKUP($A597,Filtro!$A$5:$AY$315,2,FALSE),0)</f>
        <v>3363</v>
      </c>
      <c r="E597" s="71">
        <f>IFERROR(VLOOKUP($A597,Filtro!$A$5:$AY$315,3,FALSE),0)</f>
        <v>55</v>
      </c>
      <c r="F597" s="177">
        <f>IFERROR(VLOOKUP($A597,Filtro!$A$5:$AY$315,4,FALSE),0)</f>
        <v>3308</v>
      </c>
      <c r="G597" s="95">
        <f>IFERROR(VLOOKUP($A597,Filtro!$A$5:$AY$315,5,FALSE),0)</f>
        <v>0</v>
      </c>
      <c r="H597" s="100">
        <f>IFERROR(VLOOKUP($A597,Filtro!$A$5:$AY$315,6,FALSE),0)</f>
        <v>3231</v>
      </c>
      <c r="I597" s="96">
        <f>IFERROR(VLOOKUP($A597,Filtro!$A$5:$AY$315,7,FALSE),0)</f>
        <v>0</v>
      </c>
      <c r="J597" s="392">
        <v>597</v>
      </c>
    </row>
    <row r="598" spans="1:10" ht="15" customHeight="1" x14ac:dyDescent="0.2">
      <c r="A598" s="418" t="s">
        <v>1404</v>
      </c>
      <c r="B598" s="69" t="s">
        <v>238</v>
      </c>
      <c r="C598" s="200" t="s">
        <v>239</v>
      </c>
      <c r="D598" s="94">
        <f>IFERROR(VLOOKUP($A598,Filtro!$A$5:$AY$315,2,FALSE),0)</f>
        <v>806</v>
      </c>
      <c r="E598" s="71">
        <f>IFERROR(VLOOKUP($A598,Filtro!$A$5:$AY$315,3,FALSE),0)</f>
        <v>127</v>
      </c>
      <c r="F598" s="177">
        <f>IFERROR(VLOOKUP($A598,Filtro!$A$5:$AY$315,4,FALSE),0)</f>
        <v>679</v>
      </c>
      <c r="G598" s="95">
        <f>IFERROR(VLOOKUP($A598,Filtro!$A$5:$AY$315,5,FALSE),0)</f>
        <v>2</v>
      </c>
      <c r="H598" s="100">
        <f>IFERROR(VLOOKUP($A598,Filtro!$A$5:$AY$315,6,FALSE),0)</f>
        <v>653</v>
      </c>
      <c r="I598" s="96">
        <f>IFERROR(VLOOKUP($A598,Filtro!$A$5:$AY$315,7,FALSE),0)</f>
        <v>0</v>
      </c>
      <c r="J598" s="392">
        <v>598</v>
      </c>
    </row>
    <row r="599" spans="1:10" ht="15" customHeight="1" x14ac:dyDescent="0.2">
      <c r="A599" s="418" t="s">
        <v>1283</v>
      </c>
      <c r="B599" s="69" t="s">
        <v>589</v>
      </c>
      <c r="C599" s="200" t="s">
        <v>601</v>
      </c>
      <c r="D599" s="94">
        <f>IFERROR(VLOOKUP($A599,Filtro!$A$5:$AY$315,2,FALSE),0)</f>
        <v>25474</v>
      </c>
      <c r="E599" s="71">
        <f>IFERROR(VLOOKUP($A599,Filtro!$A$5:$AY$315,3,FALSE),0)</f>
        <v>975</v>
      </c>
      <c r="F599" s="177">
        <f>IFERROR(VLOOKUP($A599,Filtro!$A$5:$AY$315,4,FALSE),0)</f>
        <v>24499</v>
      </c>
      <c r="G599" s="95">
        <f>IFERROR(VLOOKUP($A599,Filtro!$A$5:$AY$315,5,FALSE),0)</f>
        <v>559</v>
      </c>
      <c r="H599" s="100">
        <f>IFERROR(VLOOKUP($A599,Filtro!$A$5:$AY$315,6,FALSE),0)</f>
        <v>23386</v>
      </c>
      <c r="I599" s="96">
        <f>IFERROR(VLOOKUP($A599,Filtro!$A$5:$AY$315,7,FALSE),0)</f>
        <v>0</v>
      </c>
      <c r="J599" s="392">
        <v>599</v>
      </c>
    </row>
    <row r="600" spans="1:10" ht="15" customHeight="1" x14ac:dyDescent="0.2">
      <c r="A600" s="418" t="s">
        <v>1409</v>
      </c>
      <c r="B600" s="69" t="s">
        <v>580</v>
      </c>
      <c r="C600" s="200" t="s">
        <v>593</v>
      </c>
      <c r="D600" s="94">
        <f>IFERROR(VLOOKUP($A600,Filtro!$A$5:$AY$315,2,FALSE),0)</f>
        <v>427</v>
      </c>
      <c r="E600" s="71">
        <f>IFERROR(VLOOKUP($A600,Filtro!$A$5:$AY$315,3,FALSE),0)</f>
        <v>234</v>
      </c>
      <c r="F600" s="177">
        <f>IFERROR(VLOOKUP($A600,Filtro!$A$5:$AY$315,4,FALSE),0)</f>
        <v>193</v>
      </c>
      <c r="G600" s="95">
        <f>IFERROR(VLOOKUP($A600,Filtro!$A$5:$AY$315,5,FALSE),0)</f>
        <v>33</v>
      </c>
      <c r="H600" s="100">
        <f>IFERROR(VLOOKUP($A600,Filtro!$A$5:$AY$315,6,FALSE),0)</f>
        <v>345</v>
      </c>
      <c r="I600" s="96">
        <f>IFERROR(VLOOKUP($A600,Filtro!$A$5:$AY$315,7,FALSE),0)</f>
        <v>0</v>
      </c>
      <c r="J600" s="392">
        <v>600</v>
      </c>
    </row>
    <row r="601" spans="1:10" ht="15" customHeight="1" x14ac:dyDescent="0.2">
      <c r="A601" s="418" t="s">
        <v>1407</v>
      </c>
      <c r="B601" s="69" t="s">
        <v>581</v>
      </c>
      <c r="C601" s="200" t="s">
        <v>594</v>
      </c>
      <c r="D601" s="94">
        <f>IFERROR(VLOOKUP($A601,Filtro!$A$5:$AY$315,2,FALSE),0)</f>
        <v>254</v>
      </c>
      <c r="E601" s="71">
        <f>IFERROR(VLOOKUP($A601,Filtro!$A$5:$AY$315,3,FALSE),0)</f>
        <v>70</v>
      </c>
      <c r="F601" s="177">
        <f>IFERROR(VLOOKUP($A601,Filtro!$A$5:$AY$315,4,FALSE),0)</f>
        <v>184</v>
      </c>
      <c r="G601" s="95">
        <f>IFERROR(VLOOKUP($A601,Filtro!$A$5:$AY$315,5,FALSE),0)</f>
        <v>29</v>
      </c>
      <c r="H601" s="100">
        <f>IFERROR(VLOOKUP($A601,Filtro!$A$5:$AY$315,6,FALSE),0)</f>
        <v>143</v>
      </c>
      <c r="I601" s="96">
        <f>IFERROR(VLOOKUP($A601,Filtro!$A$5:$AY$315,7,FALSE),0)</f>
        <v>0</v>
      </c>
      <c r="J601" s="392">
        <v>601</v>
      </c>
    </row>
    <row r="602" spans="1:10" ht="15" customHeight="1" x14ac:dyDescent="0.2">
      <c r="A602" s="418" t="s">
        <v>1481</v>
      </c>
      <c r="B602" s="69" t="s">
        <v>582</v>
      </c>
      <c r="C602" s="200" t="s">
        <v>595</v>
      </c>
      <c r="D602" s="94">
        <f>IFERROR(VLOOKUP($A602,Filtro!$A$5:$AY$315,2,FALSE),0)</f>
        <v>19</v>
      </c>
      <c r="E602" s="71">
        <f>IFERROR(VLOOKUP($A602,Filtro!$A$5:$AY$315,3,FALSE),0)</f>
        <v>9</v>
      </c>
      <c r="F602" s="177">
        <f>IFERROR(VLOOKUP($A602,Filtro!$A$5:$AY$315,4,FALSE),0)</f>
        <v>10</v>
      </c>
      <c r="G602" s="95">
        <f>IFERROR(VLOOKUP($A602,Filtro!$A$5:$AY$315,5,FALSE),0)</f>
        <v>1</v>
      </c>
      <c r="H602" s="100">
        <f>IFERROR(VLOOKUP($A602,Filtro!$A$5:$AY$315,6,FALSE),0)</f>
        <v>20</v>
      </c>
      <c r="I602" s="96">
        <f>IFERROR(VLOOKUP($A602,Filtro!$A$5:$AY$315,7,FALSE),0)</f>
        <v>0</v>
      </c>
      <c r="J602" s="392">
        <v>602</v>
      </c>
    </row>
    <row r="603" spans="1:10" ht="15" customHeight="1" x14ac:dyDescent="0.2">
      <c r="A603" s="418" t="s">
        <v>1406</v>
      </c>
      <c r="B603" s="69" t="s">
        <v>583</v>
      </c>
      <c r="C603" s="200" t="s">
        <v>596</v>
      </c>
      <c r="D603" s="94">
        <f>IFERROR(VLOOKUP($A603,Filtro!$A$5:$AY$315,2,FALSE),0)</f>
        <v>435</v>
      </c>
      <c r="E603" s="71">
        <f>IFERROR(VLOOKUP($A603,Filtro!$A$5:$AY$315,3,FALSE),0)</f>
        <v>28</v>
      </c>
      <c r="F603" s="177">
        <f>IFERROR(VLOOKUP($A603,Filtro!$A$5:$AY$315,4,FALSE),0)</f>
        <v>407</v>
      </c>
      <c r="G603" s="95">
        <f>IFERROR(VLOOKUP($A603,Filtro!$A$5:$AY$315,5,FALSE),0)</f>
        <v>153</v>
      </c>
      <c r="H603" s="100">
        <f>IFERROR(VLOOKUP($A603,Filtro!$A$5:$AY$315,6,FALSE),0)</f>
        <v>173</v>
      </c>
      <c r="I603" s="96">
        <f>IFERROR(VLOOKUP($A603,Filtro!$A$5:$AY$315,7,FALSE),0)</f>
        <v>0</v>
      </c>
      <c r="J603" s="392">
        <v>603</v>
      </c>
    </row>
    <row r="604" spans="1:10" ht="15" customHeight="1" x14ac:dyDescent="0.2">
      <c r="A604" s="418" t="s">
        <v>1434</v>
      </c>
      <c r="B604" s="69" t="s">
        <v>584</v>
      </c>
      <c r="C604" s="200" t="s">
        <v>597</v>
      </c>
      <c r="D604" s="94">
        <f>IFERROR(VLOOKUP($A604,Filtro!$A$5:$AY$315,2,FALSE),0)</f>
        <v>38</v>
      </c>
      <c r="E604" s="71">
        <f>IFERROR(VLOOKUP($A604,Filtro!$A$5:$AY$315,3,FALSE),0)</f>
        <v>33</v>
      </c>
      <c r="F604" s="177">
        <f>IFERROR(VLOOKUP($A604,Filtro!$A$5:$AY$315,4,FALSE),0)</f>
        <v>5</v>
      </c>
      <c r="G604" s="95">
        <f>IFERROR(VLOOKUP($A604,Filtro!$A$5:$AY$315,5,FALSE),0)</f>
        <v>5</v>
      </c>
      <c r="H604" s="100">
        <f>IFERROR(VLOOKUP($A604,Filtro!$A$5:$AY$315,6,FALSE),0)</f>
        <v>33</v>
      </c>
      <c r="I604" s="96">
        <f>IFERROR(VLOOKUP($A604,Filtro!$A$5:$AY$315,7,FALSE),0)</f>
        <v>0</v>
      </c>
      <c r="J604" s="392">
        <v>604</v>
      </c>
    </row>
    <row r="605" spans="1:10" ht="15" customHeight="1" x14ac:dyDescent="0.2">
      <c r="A605" s="418" t="s">
        <v>1435</v>
      </c>
      <c r="B605" s="69" t="s">
        <v>585</v>
      </c>
      <c r="C605" s="200" t="s">
        <v>598</v>
      </c>
      <c r="D605" s="94">
        <f>IFERROR(VLOOKUP($A605,Filtro!$A$5:$AY$315,2,FALSE),0)</f>
        <v>785</v>
      </c>
      <c r="E605" s="71">
        <f>IFERROR(VLOOKUP($A605,Filtro!$A$5:$AY$315,3,FALSE),0)</f>
        <v>579</v>
      </c>
      <c r="F605" s="177">
        <f>IFERROR(VLOOKUP($A605,Filtro!$A$5:$AY$315,4,FALSE),0)</f>
        <v>206</v>
      </c>
      <c r="G605" s="95">
        <f>IFERROR(VLOOKUP($A605,Filtro!$A$5:$AY$315,5,FALSE),0)</f>
        <v>561</v>
      </c>
      <c r="H605" s="100">
        <f>IFERROR(VLOOKUP($A605,Filtro!$A$5:$AY$315,6,FALSE),0)</f>
        <v>228</v>
      </c>
      <c r="I605" s="96">
        <f>IFERROR(VLOOKUP($A605,Filtro!$A$5:$AY$315,7,FALSE),0)</f>
        <v>0</v>
      </c>
      <c r="J605" s="392">
        <v>605</v>
      </c>
    </row>
    <row r="606" spans="1:10" ht="15" customHeight="1" x14ac:dyDescent="0.2">
      <c r="A606" s="418" t="s">
        <v>1346</v>
      </c>
      <c r="B606" s="69" t="s">
        <v>586</v>
      </c>
      <c r="C606" s="200" t="s">
        <v>599</v>
      </c>
      <c r="D606" s="94">
        <f>IFERROR(VLOOKUP($A606,Filtro!$A$5:$AY$315,2,FALSE),0)</f>
        <v>4395</v>
      </c>
      <c r="E606" s="71">
        <f>IFERROR(VLOOKUP($A606,Filtro!$A$5:$AY$315,3,FALSE),0)</f>
        <v>2202</v>
      </c>
      <c r="F606" s="177">
        <f>IFERROR(VLOOKUP($A606,Filtro!$A$5:$AY$315,4,FALSE),0)</f>
        <v>2193</v>
      </c>
      <c r="G606" s="95">
        <f>IFERROR(VLOOKUP($A606,Filtro!$A$5:$AY$315,5,FALSE),0)</f>
        <v>103</v>
      </c>
      <c r="H606" s="100">
        <f>IFERROR(VLOOKUP($A606,Filtro!$A$5:$AY$315,6,FALSE),0)</f>
        <v>3119</v>
      </c>
      <c r="I606" s="96">
        <f>IFERROR(VLOOKUP($A606,Filtro!$A$5:$AY$315,7,FALSE),0)</f>
        <v>0</v>
      </c>
      <c r="J606" s="392">
        <v>606</v>
      </c>
    </row>
    <row r="607" spans="1:10" ht="15" customHeight="1" x14ac:dyDescent="0.2">
      <c r="A607" s="418" t="s">
        <v>1284</v>
      </c>
      <c r="B607" s="69" t="s">
        <v>587</v>
      </c>
      <c r="C607" s="200" t="s">
        <v>1032</v>
      </c>
      <c r="D607" s="94">
        <f>IFERROR(VLOOKUP($A607,Filtro!$A$5:$AY$315,2,FALSE),0)</f>
        <v>168205</v>
      </c>
      <c r="E607" s="71">
        <f>IFERROR(VLOOKUP($A607,Filtro!$A$5:$AY$315,3,FALSE),0)</f>
        <v>90749</v>
      </c>
      <c r="F607" s="177">
        <f>IFERROR(VLOOKUP($A607,Filtro!$A$5:$AY$315,4,FALSE),0)</f>
        <v>77471</v>
      </c>
      <c r="G607" s="95">
        <f>IFERROR(VLOOKUP($A607,Filtro!$A$5:$AY$315,5,FALSE),0)</f>
        <v>1933</v>
      </c>
      <c r="H607" s="100">
        <f>IFERROR(VLOOKUP($A607,Filtro!$A$5:$AY$315,6,FALSE),0)</f>
        <v>157546</v>
      </c>
      <c r="I607" s="96">
        <f>IFERROR(VLOOKUP($A607,Filtro!$A$5:$AY$315,7,FALSE),0)</f>
        <v>18</v>
      </c>
      <c r="J607" s="392">
        <v>607</v>
      </c>
    </row>
    <row r="608" spans="1:10" ht="15" customHeight="1" x14ac:dyDescent="0.2">
      <c r="A608" s="418" t="s">
        <v>1285</v>
      </c>
      <c r="B608" s="69" t="s">
        <v>588</v>
      </c>
      <c r="C608" s="200" t="s">
        <v>600</v>
      </c>
      <c r="D608" s="94">
        <f>IFERROR(VLOOKUP($A608,Filtro!$A$5:$AY$315,2,FALSE),0)</f>
        <v>29648</v>
      </c>
      <c r="E608" s="71">
        <f>IFERROR(VLOOKUP($A608,Filtro!$A$5:$AY$315,3,FALSE),0)</f>
        <v>24327</v>
      </c>
      <c r="F608" s="177">
        <f>IFERROR(VLOOKUP($A608,Filtro!$A$5:$AY$315,4,FALSE),0)</f>
        <v>5321</v>
      </c>
      <c r="G608" s="95">
        <f>IFERROR(VLOOKUP($A608,Filtro!$A$5:$AY$315,5,FALSE),0)</f>
        <v>280</v>
      </c>
      <c r="H608" s="100">
        <f>IFERROR(VLOOKUP($A608,Filtro!$A$5:$AY$315,6,FALSE),0)</f>
        <v>28207</v>
      </c>
      <c r="I608" s="96">
        <f>IFERROR(VLOOKUP($A608,Filtro!$A$5:$AY$315,7,FALSE),0)</f>
        <v>2</v>
      </c>
      <c r="J608" s="392">
        <v>608</v>
      </c>
    </row>
    <row r="609" spans="1:10" ht="15" customHeight="1" x14ac:dyDescent="0.2">
      <c r="A609" s="418" t="s">
        <v>1347</v>
      </c>
      <c r="B609" s="69" t="s">
        <v>590</v>
      </c>
      <c r="C609" s="200" t="s">
        <v>602</v>
      </c>
      <c r="D609" s="94">
        <f>IFERROR(VLOOKUP($A609,Filtro!$A$5:$AY$315,2,FALSE),0)</f>
        <v>1796</v>
      </c>
      <c r="E609" s="71">
        <f>IFERROR(VLOOKUP($A609,Filtro!$A$5:$AY$315,3,FALSE),0)</f>
        <v>1312</v>
      </c>
      <c r="F609" s="177">
        <f>IFERROR(VLOOKUP($A609,Filtro!$A$5:$AY$315,4,FALSE),0)</f>
        <v>484</v>
      </c>
      <c r="G609" s="95">
        <f>IFERROR(VLOOKUP($A609,Filtro!$A$5:$AY$315,5,FALSE),0)</f>
        <v>39</v>
      </c>
      <c r="H609" s="100">
        <f>IFERROR(VLOOKUP($A609,Filtro!$A$5:$AY$315,6,FALSE),0)</f>
        <v>1666</v>
      </c>
      <c r="I609" s="96">
        <f>IFERROR(VLOOKUP($A609,Filtro!$A$5:$AY$315,7,FALSE),0)</f>
        <v>0</v>
      </c>
      <c r="J609" s="392">
        <v>609</v>
      </c>
    </row>
    <row r="610" spans="1:10" ht="15" customHeight="1" x14ac:dyDescent="0.2">
      <c r="A610" s="418" t="s">
        <v>1286</v>
      </c>
      <c r="B610" s="69" t="s">
        <v>591</v>
      </c>
      <c r="C610" s="200" t="s">
        <v>603</v>
      </c>
      <c r="D610" s="94">
        <f>IFERROR(VLOOKUP($A610,Filtro!$A$5:$AY$315,2,FALSE),0)</f>
        <v>246</v>
      </c>
      <c r="E610" s="71">
        <f>IFERROR(VLOOKUP($A610,Filtro!$A$5:$AY$315,3,FALSE),0)</f>
        <v>54</v>
      </c>
      <c r="F610" s="177">
        <f>IFERROR(VLOOKUP($A610,Filtro!$A$5:$AY$315,4,FALSE),0)</f>
        <v>192</v>
      </c>
      <c r="G610" s="95">
        <f>IFERROR(VLOOKUP($A610,Filtro!$A$5:$AY$315,5,FALSE),0)</f>
        <v>14</v>
      </c>
      <c r="H610" s="100">
        <f>IFERROR(VLOOKUP($A610,Filtro!$A$5:$AY$315,6,FALSE),0)</f>
        <v>225</v>
      </c>
      <c r="I610" s="96">
        <f>IFERROR(VLOOKUP($A610,Filtro!$A$5:$AY$315,7,FALSE),0)</f>
        <v>0</v>
      </c>
      <c r="J610" s="392">
        <v>610</v>
      </c>
    </row>
    <row r="611" spans="1:10" ht="15" customHeight="1" x14ac:dyDescent="0.2">
      <c r="A611" s="418" t="s">
        <v>1287</v>
      </c>
      <c r="B611" s="69" t="s">
        <v>592</v>
      </c>
      <c r="C611" s="200" t="s">
        <v>1033</v>
      </c>
      <c r="D611" s="94">
        <f>IFERROR(VLOOKUP($A611,Filtro!$A$5:$AY$315,2,FALSE),0)</f>
        <v>1570</v>
      </c>
      <c r="E611" s="71">
        <f>IFERROR(VLOOKUP($A611,Filtro!$A$5:$AY$315,3,FALSE),0)</f>
        <v>551</v>
      </c>
      <c r="F611" s="177">
        <f>IFERROR(VLOOKUP($A611,Filtro!$A$5:$AY$315,4,FALSE),0)</f>
        <v>1019</v>
      </c>
      <c r="G611" s="95">
        <f>IFERROR(VLOOKUP($A611,Filtro!$A$5:$AY$315,5,FALSE),0)</f>
        <v>28</v>
      </c>
      <c r="H611" s="100">
        <f>IFERROR(VLOOKUP($A611,Filtro!$A$5:$AY$315,6,FALSE),0)</f>
        <v>1409</v>
      </c>
      <c r="I611" s="96">
        <f>IFERROR(VLOOKUP($A611,Filtro!$A$5:$AY$315,7,FALSE),0)</f>
        <v>0</v>
      </c>
      <c r="J611" s="392">
        <v>611</v>
      </c>
    </row>
    <row r="612" spans="1:10" ht="15" customHeight="1" thickBot="1" x14ac:dyDescent="0.25">
      <c r="A612" s="418" t="s">
        <v>1307</v>
      </c>
      <c r="B612" s="272"/>
      <c r="C612" s="227" t="s">
        <v>1026</v>
      </c>
      <c r="D612" s="252">
        <f>IFERROR(VLOOKUP($A612,Filtro!$A$5:$AY$315,2,FALSE),0)</f>
        <v>14760</v>
      </c>
      <c r="E612" s="73">
        <f>IFERROR(VLOOKUP($A612,Filtro!$A$5:$AY$315,3,FALSE),0)</f>
        <v>350</v>
      </c>
      <c r="F612" s="180">
        <f>IFERROR(VLOOKUP($A612,Filtro!$A$5:$AY$315,4,FALSE),0)</f>
        <v>14410</v>
      </c>
      <c r="G612" s="253">
        <f>IFERROR(VLOOKUP($A612,Filtro!$A$5:$AY$315,5,FALSE),0)</f>
        <v>48</v>
      </c>
      <c r="H612" s="264">
        <f>IFERROR(VLOOKUP($A612,Filtro!$A$5:$AY$315,6,FALSE),0)</f>
        <v>13500</v>
      </c>
      <c r="I612" s="179">
        <f>IFERROR(VLOOKUP($A612,Filtro!$A$5:$AY$315,7,FALSE),0)</f>
        <v>853</v>
      </c>
      <c r="J612" s="392">
        <v>612</v>
      </c>
    </row>
    <row r="613" spans="1:10" ht="15" customHeight="1" thickBot="1" x14ac:dyDescent="0.25">
      <c r="A613" s="373"/>
      <c r="B613" s="511" t="s">
        <v>121</v>
      </c>
      <c r="C613" s="512"/>
      <c r="D613" s="238">
        <f>SUM(D595:D612)</f>
        <v>302550</v>
      </c>
      <c r="E613" s="238">
        <f t="shared" ref="E613:I613" si="12">SUM(E595:E612)</f>
        <v>128819</v>
      </c>
      <c r="F613" s="265">
        <f t="shared" ref="F613" si="13">SUM(F595:F612)</f>
        <v>173746</v>
      </c>
      <c r="G613" s="266">
        <f t="shared" si="12"/>
        <v>4041</v>
      </c>
      <c r="H613" s="267">
        <f t="shared" si="12"/>
        <v>279409</v>
      </c>
      <c r="I613" s="268">
        <f t="shared" si="12"/>
        <v>873</v>
      </c>
      <c r="J613" s="392">
        <v>613</v>
      </c>
    </row>
    <row r="614" spans="1:10" ht="15" customHeight="1" x14ac:dyDescent="0.2">
      <c r="B614" s="274"/>
      <c r="C614" s="274"/>
      <c r="D614" s="275"/>
      <c r="E614" s="275"/>
      <c r="F614" s="275"/>
      <c r="G614" s="275"/>
      <c r="H614" s="275"/>
      <c r="I614" s="273"/>
      <c r="J614" s="392">
        <v>614</v>
      </c>
    </row>
    <row r="615" spans="1:10" ht="15" customHeight="1" x14ac:dyDescent="0.2">
      <c r="B615" s="276" t="s">
        <v>355</v>
      </c>
      <c r="C615" s="217" t="s">
        <v>1067</v>
      </c>
      <c r="D615" s="528" t="s">
        <v>1027</v>
      </c>
      <c r="E615" s="528" t="s">
        <v>1036</v>
      </c>
      <c r="F615" s="515" t="s">
        <v>1193</v>
      </c>
      <c r="G615" s="560" t="s">
        <v>1198</v>
      </c>
      <c r="H615" s="392">
        <v>615</v>
      </c>
    </row>
    <row r="616" spans="1:10" ht="15" customHeight="1" x14ac:dyDescent="0.2">
      <c r="B616" s="216"/>
      <c r="C616" s="218"/>
      <c r="D616" s="529"/>
      <c r="E616" s="529"/>
      <c r="F616" s="516"/>
      <c r="G616" s="561"/>
      <c r="H616" s="392">
        <v>616</v>
      </c>
    </row>
    <row r="617" spans="1:10" ht="15" customHeight="1" x14ac:dyDescent="0.2">
      <c r="A617" s="418" t="s">
        <v>1308</v>
      </c>
      <c r="B617" s="51" t="s">
        <v>486</v>
      </c>
      <c r="C617" s="200" t="s">
        <v>1068</v>
      </c>
      <c r="D617" s="91">
        <f>IFERROR(VLOOKUP($A617,Filtro!$A$5:$AY$315,2,FALSE),0)</f>
        <v>150337</v>
      </c>
      <c r="E617" s="71">
        <f>IFERROR(VLOOKUP($A617,Filtro!$A$5:$AY$315,3,FALSE),0)</f>
        <v>2419</v>
      </c>
      <c r="F617" s="177">
        <f>IFERROR(VLOOKUP($A617,Filtro!$A$5:$AY$315,4,FALSE),0)</f>
        <v>147918</v>
      </c>
      <c r="G617" s="71">
        <f>IFERROR(VLOOKUP($A617,Filtro!$A$5:$AY$315,5,FALSE),0)</f>
        <v>40622</v>
      </c>
      <c r="H617" s="392">
        <v>617</v>
      </c>
    </row>
    <row r="618" spans="1:10" ht="15" customHeight="1" x14ac:dyDescent="0.2">
      <c r="A618" s="418" t="s">
        <v>1271</v>
      </c>
      <c r="B618" s="52" t="s">
        <v>487</v>
      </c>
      <c r="C618" s="200" t="s">
        <v>1069</v>
      </c>
      <c r="D618" s="101">
        <f>IFERROR(VLOOKUP($A618,Filtro!$A$5:$AY$315,2,FALSE),0)</f>
        <v>4906</v>
      </c>
      <c r="E618" s="72">
        <f>IFERROR(VLOOKUP($A618,Filtro!$A$5:$AY$315,3,FALSE),0)</f>
        <v>66</v>
      </c>
      <c r="F618" s="178">
        <f>IFERROR(VLOOKUP($A618,Filtro!$A$5:$AY$315,4,FALSE),0)</f>
        <v>4840</v>
      </c>
      <c r="G618" s="72">
        <f>IFERROR(VLOOKUP($A618,Filtro!$A$5:$AY$315,5,FALSE),0)</f>
        <v>1352</v>
      </c>
      <c r="H618" s="392">
        <v>618</v>
      </c>
    </row>
    <row r="619" spans="1:10" ht="15" customHeight="1" x14ac:dyDescent="0.2">
      <c r="B619" s="525" t="s">
        <v>121</v>
      </c>
      <c r="C619" s="524"/>
      <c r="D619" s="87">
        <f>SUM(D617:D618)</f>
        <v>155243</v>
      </c>
      <c r="E619" s="87">
        <f>SUM(E617:E618)</f>
        <v>2485</v>
      </c>
      <c r="F619" s="187">
        <f>SUM(F617:F618)</f>
        <v>152758</v>
      </c>
      <c r="G619" s="87">
        <f>SUM(G617:G618)</f>
        <v>41974</v>
      </c>
      <c r="H619" s="392">
        <v>619</v>
      </c>
    </row>
    <row r="620" spans="1:10" ht="15" customHeight="1" x14ac:dyDescent="0.2">
      <c r="B620" s="219"/>
      <c r="C620" s="220"/>
      <c r="D620" s="300"/>
      <c r="E620" s="300"/>
      <c r="F620" s="300"/>
      <c r="G620" s="300"/>
      <c r="J620" s="392">
        <v>620</v>
      </c>
    </row>
    <row r="621" spans="1:10" ht="15" customHeight="1" x14ac:dyDescent="0.2">
      <c r="B621" s="513" t="s">
        <v>1099</v>
      </c>
      <c r="C621" s="514"/>
      <c r="D621" s="520"/>
      <c r="E621" s="513"/>
      <c r="F621" s="514"/>
      <c r="G621" s="514"/>
      <c r="H621" s="514"/>
      <c r="I621" s="520"/>
      <c r="J621" s="392">
        <v>621</v>
      </c>
    </row>
    <row r="622" spans="1:10" ht="15" customHeight="1" x14ac:dyDescent="0.2">
      <c r="B622" s="553" t="s">
        <v>1070</v>
      </c>
      <c r="C622" s="539"/>
      <c r="D622" s="215" t="s">
        <v>1027</v>
      </c>
      <c r="E622" s="556" t="s">
        <v>1036</v>
      </c>
      <c r="F622" s="558" t="s">
        <v>1193</v>
      </c>
      <c r="G622" s="551" t="s">
        <v>1195</v>
      </c>
      <c r="H622" s="552"/>
      <c r="I622" s="555" t="s">
        <v>1198</v>
      </c>
      <c r="J622" s="392">
        <v>622</v>
      </c>
    </row>
    <row r="623" spans="1:10" ht="15" customHeight="1" x14ac:dyDescent="0.2">
      <c r="B623" s="554"/>
      <c r="C623" s="540"/>
      <c r="D623" s="216"/>
      <c r="E623" s="557"/>
      <c r="F623" s="559"/>
      <c r="G623" s="53" t="s">
        <v>1196</v>
      </c>
      <c r="H623" s="54" t="s">
        <v>1197</v>
      </c>
      <c r="I623" s="540"/>
      <c r="J623" s="392">
        <v>623</v>
      </c>
    </row>
    <row r="624" spans="1:10" ht="15" customHeight="1" x14ac:dyDescent="0.2">
      <c r="A624" s="420" t="s">
        <v>1403</v>
      </c>
      <c r="B624" s="376" t="s">
        <v>490</v>
      </c>
      <c r="C624" s="224"/>
      <c r="D624" s="94">
        <f>IFERROR(VLOOKUP($A624,Filtro!$A$5:$AY$315,2,FALSE),0)</f>
        <v>891</v>
      </c>
      <c r="E624" s="95">
        <f>IFERROR(VLOOKUP($A624,Filtro!$A$5:$AY$315,3,FALSE),0)</f>
        <v>0</v>
      </c>
      <c r="F624" s="188">
        <f>IFERROR(VLOOKUP($A624,Filtro!$A$5:$AY$315,4,FALSE),0)</f>
        <v>891</v>
      </c>
      <c r="G624" s="126">
        <f>IFERROR(VLOOKUP($A624,Filtro!$A$5:$AY$315,5,FALSE),0)</f>
        <v>4</v>
      </c>
      <c r="H624" s="96">
        <f>IFERROR(VLOOKUP($A624,Filtro!$A$5:$AY$315,6,FALSE),0)</f>
        <v>757</v>
      </c>
      <c r="I624" s="96">
        <f>IFERROR(VLOOKUP($A624,Filtro!$A$5:$AY$315,7,FALSE),0)</f>
        <v>0</v>
      </c>
      <c r="J624" s="392">
        <v>624</v>
      </c>
    </row>
    <row r="625" spans="1:10" ht="15" customHeight="1" x14ac:dyDescent="0.2">
      <c r="A625" s="420" t="s">
        <v>1912</v>
      </c>
      <c r="B625" s="377" t="s">
        <v>1071</v>
      </c>
      <c r="C625" s="223"/>
      <c r="D625" s="94">
        <f>IFERROR(VLOOKUP($A625,Filtro!$A$5:$AY$315,2,FALSE),0)</f>
        <v>0</v>
      </c>
      <c r="E625" s="95">
        <f>IFERROR(VLOOKUP($A625,Filtro!$A$5:$AY$315,3,FALSE),0)</f>
        <v>0</v>
      </c>
      <c r="F625" s="188">
        <f>IFERROR(VLOOKUP($A625,Filtro!$A$5:$AY$315,4,FALSE),0)</f>
        <v>0</v>
      </c>
      <c r="G625" s="126">
        <f>IFERROR(VLOOKUP($A625,Filtro!$A$5:$AY$315,5,FALSE),0)</f>
        <v>0</v>
      </c>
      <c r="H625" s="96">
        <f>IFERROR(VLOOKUP($A625,Filtro!$A$5:$AY$315,6,FALSE),0)</f>
        <v>0</v>
      </c>
      <c r="I625" s="96">
        <f>IFERROR(VLOOKUP($A625,Filtro!$A$5:$AY$315,7,FALSE),0)</f>
        <v>0</v>
      </c>
      <c r="J625" s="392">
        <v>625</v>
      </c>
    </row>
    <row r="626" spans="1:10" ht="15" customHeight="1" x14ac:dyDescent="0.2">
      <c r="A626" s="420" t="s">
        <v>1913</v>
      </c>
      <c r="B626" s="377" t="s">
        <v>491</v>
      </c>
      <c r="C626" s="223"/>
      <c r="D626" s="94">
        <f>IFERROR(VLOOKUP($A626,Filtro!$A$5:$AY$315,2,FALSE),0)</f>
        <v>0</v>
      </c>
      <c r="E626" s="95">
        <f>IFERROR(VLOOKUP($A626,Filtro!$A$5:$AY$315,3,FALSE),0)</f>
        <v>0</v>
      </c>
      <c r="F626" s="188">
        <f>IFERROR(VLOOKUP($A626,Filtro!$A$5:$AY$315,4,FALSE),0)</f>
        <v>0</v>
      </c>
      <c r="G626" s="126">
        <f>IFERROR(VLOOKUP($A626,Filtro!$A$5:$AY$315,5,FALSE),0)</f>
        <v>0</v>
      </c>
      <c r="H626" s="96">
        <f>IFERROR(VLOOKUP($A626,Filtro!$A$5:$AY$315,6,FALSE),0)</f>
        <v>0</v>
      </c>
      <c r="I626" s="96">
        <f>IFERROR(VLOOKUP($A626,Filtro!$A$5:$AY$315,7,FALSE),0)</f>
        <v>0</v>
      </c>
      <c r="J626" s="392">
        <v>626</v>
      </c>
    </row>
    <row r="627" spans="1:10" ht="15" customHeight="1" x14ac:dyDescent="0.2">
      <c r="A627" s="420" t="s">
        <v>1914</v>
      </c>
      <c r="B627" s="377" t="s">
        <v>1072</v>
      </c>
      <c r="C627" s="223"/>
      <c r="D627" s="94">
        <f>IFERROR(VLOOKUP($A627,Filtro!$A$5:$AY$315,2,FALSE),0)</f>
        <v>0</v>
      </c>
      <c r="E627" s="95">
        <f>IFERROR(VLOOKUP($A627,Filtro!$A$5:$AY$315,3,FALSE),0)</f>
        <v>0</v>
      </c>
      <c r="F627" s="188">
        <f>IFERROR(VLOOKUP($A627,Filtro!$A$5:$AY$315,4,FALSE),0)</f>
        <v>0</v>
      </c>
      <c r="G627" s="126">
        <f>IFERROR(VLOOKUP($A627,Filtro!$A$5:$AY$315,5,FALSE),0)</f>
        <v>0</v>
      </c>
      <c r="H627" s="96">
        <f>IFERROR(VLOOKUP($A627,Filtro!$A$5:$AY$315,6,FALSE),0)</f>
        <v>0</v>
      </c>
      <c r="I627" s="96">
        <f>IFERROR(VLOOKUP($A627,Filtro!$A$5:$AY$315,7,FALSE),0)</f>
        <v>0</v>
      </c>
      <c r="J627" s="392">
        <v>627</v>
      </c>
    </row>
    <row r="628" spans="1:10" ht="15" customHeight="1" x14ac:dyDescent="0.2">
      <c r="A628" s="420" t="s">
        <v>1915</v>
      </c>
      <c r="B628" s="377" t="s">
        <v>1073</v>
      </c>
      <c r="C628" s="223"/>
      <c r="D628" s="94">
        <f>IFERROR(VLOOKUP($A628,Filtro!$A$5:$AY$315,2,FALSE),0)</f>
        <v>0</v>
      </c>
      <c r="E628" s="95">
        <f>IFERROR(VLOOKUP($A628,Filtro!$A$5:$AY$315,3,FALSE),0)</f>
        <v>0</v>
      </c>
      <c r="F628" s="188">
        <f>IFERROR(VLOOKUP($A628,Filtro!$A$5:$AY$315,4,FALSE),0)</f>
        <v>0</v>
      </c>
      <c r="G628" s="126">
        <f>IFERROR(VLOOKUP($A628,Filtro!$A$5:$AY$315,5,FALSE),0)</f>
        <v>0</v>
      </c>
      <c r="H628" s="96">
        <f>IFERROR(VLOOKUP($A628,Filtro!$A$5:$AY$315,6,FALSE),0)</f>
        <v>0</v>
      </c>
      <c r="I628" s="96">
        <f>IFERROR(VLOOKUP($A628,Filtro!$A$5:$AY$315,7,FALSE),0)</f>
        <v>0</v>
      </c>
      <c r="J628" s="392">
        <v>628</v>
      </c>
    </row>
    <row r="629" spans="1:10" ht="15" customHeight="1" x14ac:dyDescent="0.2">
      <c r="A629" s="420" t="s">
        <v>1916</v>
      </c>
      <c r="B629" s="377" t="s">
        <v>1074</v>
      </c>
      <c r="C629" s="223"/>
      <c r="D629" s="94">
        <f>IFERROR(VLOOKUP($A629,Filtro!$A$5:$AY$315,2,FALSE),0)</f>
        <v>0</v>
      </c>
      <c r="E629" s="95">
        <f>IFERROR(VLOOKUP($A629,Filtro!$A$5:$AY$315,3,FALSE),0)</f>
        <v>0</v>
      </c>
      <c r="F629" s="188">
        <f>IFERROR(VLOOKUP($A629,Filtro!$A$5:$AY$315,4,FALSE),0)</f>
        <v>0</v>
      </c>
      <c r="G629" s="126">
        <f>IFERROR(VLOOKUP($A629,Filtro!$A$5:$AY$315,5,FALSE),0)</f>
        <v>0</v>
      </c>
      <c r="H629" s="96">
        <f>IFERROR(VLOOKUP($A629,Filtro!$A$5:$AY$315,6,FALSE),0)</f>
        <v>0</v>
      </c>
      <c r="I629" s="96">
        <f>IFERROR(VLOOKUP($A629,Filtro!$A$5:$AY$315,7,FALSE),0)</f>
        <v>0</v>
      </c>
      <c r="J629" s="392">
        <v>629</v>
      </c>
    </row>
    <row r="630" spans="1:10" ht="15" customHeight="1" x14ac:dyDescent="0.2">
      <c r="A630" s="420" t="s">
        <v>1505</v>
      </c>
      <c r="B630" s="377" t="s">
        <v>1075</v>
      </c>
      <c r="C630" s="223"/>
      <c r="D630" s="94">
        <f>IFERROR(VLOOKUP($A630,Filtro!$A$5:$AY$315,2,FALSE),0)</f>
        <v>13</v>
      </c>
      <c r="E630" s="95">
        <f>IFERROR(VLOOKUP($A630,Filtro!$A$5:$AY$315,3,FALSE),0)</f>
        <v>0</v>
      </c>
      <c r="F630" s="188">
        <f>IFERROR(VLOOKUP($A630,Filtro!$A$5:$AY$315,4,FALSE),0)</f>
        <v>13</v>
      </c>
      <c r="G630" s="126">
        <f>IFERROR(VLOOKUP($A630,Filtro!$A$5:$AY$315,5,FALSE),0)</f>
        <v>0</v>
      </c>
      <c r="H630" s="96">
        <f>IFERROR(VLOOKUP($A630,Filtro!$A$5:$AY$315,6,FALSE),0)</f>
        <v>13</v>
      </c>
      <c r="I630" s="96">
        <f>IFERROR(VLOOKUP($A630,Filtro!$A$5:$AY$315,7,FALSE),0)</f>
        <v>0</v>
      </c>
      <c r="J630" s="392">
        <v>630</v>
      </c>
    </row>
    <row r="631" spans="1:10" ht="15" customHeight="1" x14ac:dyDescent="0.2">
      <c r="A631" s="421" t="s">
        <v>1272</v>
      </c>
      <c r="B631" s="377" t="s">
        <v>353</v>
      </c>
      <c r="C631" s="223"/>
      <c r="D631" s="94">
        <f>IFERROR(VLOOKUP($A631,Filtro!$A$5:$AY$315,2,FALSE),0)</f>
        <v>1137</v>
      </c>
      <c r="E631" s="95">
        <f>IFERROR(VLOOKUP($A631,Filtro!$A$5:$AY$315,3,FALSE),0)</f>
        <v>0</v>
      </c>
      <c r="F631" s="188">
        <f>IFERROR(VLOOKUP($A631,Filtro!$A$5:$AY$315,4,FALSE),0)</f>
        <v>1137</v>
      </c>
      <c r="G631" s="126">
        <f>IFERROR(VLOOKUP($A631,Filtro!$A$5:$AY$315,5,FALSE),0)</f>
        <v>0</v>
      </c>
      <c r="H631" s="96">
        <f>IFERROR(VLOOKUP($A631,Filtro!$A$5:$AY$315,6,FALSE),0)</f>
        <v>1116</v>
      </c>
      <c r="I631" s="96">
        <f>IFERROR(VLOOKUP($A631,Filtro!$A$5:$AY$315,7,FALSE),0)</f>
        <v>0</v>
      </c>
      <c r="J631" s="392">
        <v>631</v>
      </c>
    </row>
    <row r="632" spans="1:10" ht="15" customHeight="1" x14ac:dyDescent="0.2">
      <c r="A632" s="421" t="s">
        <v>1273</v>
      </c>
      <c r="B632" s="377" t="s">
        <v>189</v>
      </c>
      <c r="C632" s="223"/>
      <c r="D632" s="94">
        <f>IFERROR(VLOOKUP($A632,Filtro!$A$5:$AY$315,2,FALSE),0)</f>
        <v>738</v>
      </c>
      <c r="E632" s="95">
        <f>IFERROR(VLOOKUP($A632,Filtro!$A$5:$AY$315,3,FALSE),0)</f>
        <v>17</v>
      </c>
      <c r="F632" s="188">
        <f>IFERROR(VLOOKUP($A632,Filtro!$A$5:$AY$315,4,FALSE),0)</f>
        <v>721</v>
      </c>
      <c r="G632" s="126">
        <f>IFERROR(VLOOKUP($A632,Filtro!$A$5:$AY$315,5,FALSE),0)</f>
        <v>0</v>
      </c>
      <c r="H632" s="96">
        <f>IFERROR(VLOOKUP($A632,Filtro!$A$5:$AY$315,6,FALSE),0)</f>
        <v>723</v>
      </c>
      <c r="I632" s="96">
        <f>IFERROR(VLOOKUP($A632,Filtro!$A$5:$AY$315,7,FALSE),0)</f>
        <v>0</v>
      </c>
      <c r="J632" s="392">
        <v>632</v>
      </c>
    </row>
    <row r="633" spans="1:10" ht="15" customHeight="1" x14ac:dyDescent="0.2">
      <c r="A633" s="421" t="s">
        <v>1405</v>
      </c>
      <c r="B633" s="377" t="s">
        <v>1076</v>
      </c>
      <c r="C633" s="223"/>
      <c r="D633" s="94">
        <f>IFERROR(VLOOKUP($A633,Filtro!$A$5:$AY$315,2,FALSE),0)</f>
        <v>150</v>
      </c>
      <c r="E633" s="95">
        <f>IFERROR(VLOOKUP($A633,Filtro!$A$5:$AY$315,3,FALSE),0)</f>
        <v>9</v>
      </c>
      <c r="F633" s="188">
        <f>IFERROR(VLOOKUP($A633,Filtro!$A$5:$AY$315,4,FALSE),0)</f>
        <v>141</v>
      </c>
      <c r="G633" s="126">
        <f>IFERROR(VLOOKUP($A633,Filtro!$A$5:$AY$315,5,FALSE),0)</f>
        <v>0</v>
      </c>
      <c r="H633" s="96">
        <f>IFERROR(VLOOKUP($A633,Filtro!$A$5:$AY$315,6,FALSE),0)</f>
        <v>135</v>
      </c>
      <c r="I633" s="96">
        <f>IFERROR(VLOOKUP($A633,Filtro!$A$5:$AY$315,7,FALSE),0)</f>
        <v>0</v>
      </c>
      <c r="J633" s="392">
        <v>633</v>
      </c>
    </row>
    <row r="634" spans="1:10" ht="15" customHeight="1" x14ac:dyDescent="0.2">
      <c r="A634" s="421" t="s">
        <v>1274</v>
      </c>
      <c r="B634" s="377" t="s">
        <v>1077</v>
      </c>
      <c r="C634" s="223"/>
      <c r="D634" s="94">
        <f>IFERROR(VLOOKUP($A634,Filtro!$A$5:$AY$315,2,FALSE),0)</f>
        <v>39569</v>
      </c>
      <c r="E634" s="95">
        <f>IFERROR(VLOOKUP($A634,Filtro!$A$5:$AY$315,3,FALSE),0)</f>
        <v>25606</v>
      </c>
      <c r="F634" s="188">
        <f>IFERROR(VLOOKUP($A634,Filtro!$A$5:$AY$315,4,FALSE),0)</f>
        <v>13963</v>
      </c>
      <c r="G634" s="126">
        <f>IFERROR(VLOOKUP($A634,Filtro!$A$5:$AY$315,5,FALSE),0)</f>
        <v>20</v>
      </c>
      <c r="H634" s="96">
        <f>IFERROR(VLOOKUP($A634,Filtro!$A$5:$AY$315,6,FALSE),0)</f>
        <v>35796</v>
      </c>
      <c r="I634" s="96">
        <f>IFERROR(VLOOKUP($A634,Filtro!$A$5:$AY$315,7,FALSE),0)</f>
        <v>0</v>
      </c>
      <c r="J634" s="392">
        <v>634</v>
      </c>
    </row>
    <row r="635" spans="1:10" ht="15" customHeight="1" x14ac:dyDescent="0.2">
      <c r="A635" s="421" t="s">
        <v>1373</v>
      </c>
      <c r="B635" s="378" t="s">
        <v>1078</v>
      </c>
      <c r="C635" s="201"/>
      <c r="D635" s="94">
        <f>IFERROR(VLOOKUP($A635,Filtro!$A$5:$AY$315,2,FALSE),0)</f>
        <v>421</v>
      </c>
      <c r="E635" s="95">
        <f>IFERROR(VLOOKUP($A635,Filtro!$A$5:$AY$315,3,FALSE),0)</f>
        <v>172</v>
      </c>
      <c r="F635" s="188">
        <f>IFERROR(VLOOKUP($A635,Filtro!$A$5:$AY$315,4,FALSE),0)</f>
        <v>249</v>
      </c>
      <c r="G635" s="126">
        <f>IFERROR(VLOOKUP($A635,Filtro!$A$5:$AY$315,5,FALSE),0)</f>
        <v>2</v>
      </c>
      <c r="H635" s="96">
        <f>IFERROR(VLOOKUP($A635,Filtro!$A$5:$AY$315,6,FALSE),0)</f>
        <v>144</v>
      </c>
      <c r="I635" s="96">
        <f>IFERROR(VLOOKUP($A635,Filtro!$A$5:$AY$315,7,FALSE),0)</f>
        <v>334</v>
      </c>
      <c r="J635" s="392">
        <v>635</v>
      </c>
    </row>
    <row r="636" spans="1:10" ht="15" customHeight="1" x14ac:dyDescent="0.2">
      <c r="A636" s="421" t="s">
        <v>1436</v>
      </c>
      <c r="B636" s="377" t="s">
        <v>421</v>
      </c>
      <c r="C636" s="223"/>
      <c r="D636" s="94">
        <f>IFERROR(VLOOKUP($A636,Filtro!$A$5:$AY$315,2,FALSE),0)</f>
        <v>659</v>
      </c>
      <c r="E636" s="95">
        <f>IFERROR(VLOOKUP($A636,Filtro!$A$5:$AY$315,3,FALSE),0)</f>
        <v>657</v>
      </c>
      <c r="F636" s="188">
        <f>IFERROR(VLOOKUP($A636,Filtro!$A$5:$AY$315,4,FALSE),0)</f>
        <v>2</v>
      </c>
      <c r="G636" s="126">
        <f>IFERROR(VLOOKUP($A636,Filtro!$A$5:$AY$315,5,FALSE),0)</f>
        <v>49</v>
      </c>
      <c r="H636" s="96">
        <f>IFERROR(VLOOKUP($A636,Filtro!$A$5:$AY$315,6,FALSE),0)</f>
        <v>601</v>
      </c>
      <c r="I636" s="96">
        <f>IFERROR(VLOOKUP($A636,Filtro!$A$5:$AY$315,7,FALSE),0)</f>
        <v>0</v>
      </c>
      <c r="J636" s="392">
        <v>636</v>
      </c>
    </row>
    <row r="637" spans="1:10" ht="15" customHeight="1" x14ac:dyDescent="0.2">
      <c r="A637" s="421" t="s">
        <v>1453</v>
      </c>
      <c r="B637" s="379" t="s">
        <v>422</v>
      </c>
      <c r="C637" s="225"/>
      <c r="D637" s="97">
        <f>IFERROR(VLOOKUP($A637,Filtro!$A$5:$AY$315,2,FALSE),0)</f>
        <v>3005</v>
      </c>
      <c r="E637" s="120">
        <f>IFERROR(VLOOKUP($A637,Filtro!$A$5:$AY$315,3,FALSE),0)</f>
        <v>2997</v>
      </c>
      <c r="F637" s="189">
        <f>IFERROR(VLOOKUP($A637,Filtro!$A$5:$AY$315,4,FALSE),0)</f>
        <v>8</v>
      </c>
      <c r="G637" s="127">
        <f>IFERROR(VLOOKUP($A637,Filtro!$A$5:$AY$315,5,FALSE),0)</f>
        <v>114</v>
      </c>
      <c r="H637" s="121">
        <f>IFERROR(VLOOKUP($A637,Filtro!$A$5:$AY$315,6,FALSE),0)</f>
        <v>2874</v>
      </c>
      <c r="I637" s="121">
        <f>IFERROR(VLOOKUP($A637,Filtro!$A$5:$AY$315,7,FALSE),0)</f>
        <v>0</v>
      </c>
      <c r="J637" s="392">
        <v>637</v>
      </c>
    </row>
    <row r="638" spans="1:10" ht="15" customHeight="1" x14ac:dyDescent="0.2">
      <c r="A638" s="373"/>
      <c r="B638" s="221" t="s">
        <v>121</v>
      </c>
      <c r="C638" s="222"/>
      <c r="D638" s="87">
        <f>SUM(D624:D637)</f>
        <v>46583</v>
      </c>
      <c r="E638" s="213">
        <f>SUM(E624:E637)</f>
        <v>29458</v>
      </c>
      <c r="F638" s="214">
        <f t="shared" ref="F638" si="14">SUM(F624:F637)</f>
        <v>17125</v>
      </c>
      <c r="G638" s="213">
        <f t="shared" ref="G638:I638" si="15">SUM(G624:G637)</f>
        <v>189</v>
      </c>
      <c r="H638" s="122">
        <f t="shared" si="15"/>
        <v>42159</v>
      </c>
      <c r="I638" s="122">
        <f t="shared" si="15"/>
        <v>334</v>
      </c>
      <c r="J638" s="392">
        <v>638</v>
      </c>
    </row>
    <row r="639" spans="1:10" ht="14.1" customHeight="1" x14ac:dyDescent="0.2">
      <c r="B639" s="220"/>
      <c r="C639" s="220"/>
      <c r="D639" s="300"/>
      <c r="E639" s="300"/>
      <c r="F639" s="300"/>
      <c r="G639" s="300"/>
      <c r="H639" s="300"/>
      <c r="I639" s="300"/>
    </row>
    <row r="641" spans="1:1" ht="14.1" customHeight="1" x14ac:dyDescent="0.2">
      <c r="A641" s="204" t="s">
        <v>1264</v>
      </c>
    </row>
    <row r="642" spans="1:1" ht="14.1" customHeight="1" x14ac:dyDescent="0.2">
      <c r="A642" s="375">
        <v>81707038</v>
      </c>
    </row>
    <row r="643" spans="1:1" ht="14.1" customHeight="1" x14ac:dyDescent="0.2">
      <c r="A643" s="375">
        <v>80106024</v>
      </c>
    </row>
    <row r="645" spans="1:1" ht="14.1" customHeight="1" x14ac:dyDescent="0.2">
      <c r="A645" s="204" t="s">
        <v>1269</v>
      </c>
    </row>
    <row r="646" spans="1:1" ht="14.1" customHeight="1" x14ac:dyDescent="0.2">
      <c r="A646" s="375">
        <v>81707031</v>
      </c>
    </row>
    <row r="647" spans="1:1" ht="14.1" customHeight="1" x14ac:dyDescent="0.2">
      <c r="A647" s="375">
        <v>81707032</v>
      </c>
    </row>
    <row r="648" spans="1:1" ht="14.1" customHeight="1" x14ac:dyDescent="0.2">
      <c r="A648" s="375">
        <v>81707033</v>
      </c>
    </row>
    <row r="649" spans="1:1" ht="14.1" customHeight="1" x14ac:dyDescent="0.2">
      <c r="A649" s="375">
        <v>81707034</v>
      </c>
    </row>
    <row r="650" spans="1:1" ht="14.1" customHeight="1" x14ac:dyDescent="0.2">
      <c r="A650" s="375">
        <v>81707035</v>
      </c>
    </row>
    <row r="651" spans="1:1" ht="14.1" customHeight="1" x14ac:dyDescent="0.2">
      <c r="A651" s="375">
        <v>81707036</v>
      </c>
    </row>
    <row r="652" spans="1:1" ht="14.1" customHeight="1" x14ac:dyDescent="0.2">
      <c r="A652" s="375">
        <v>81707037</v>
      </c>
    </row>
  </sheetData>
  <mergeCells count="83">
    <mergeCell ref="B488:I488"/>
    <mergeCell ref="D567:I567"/>
    <mergeCell ref="D594:I594"/>
    <mergeCell ref="B622:C623"/>
    <mergeCell ref="B619:C619"/>
    <mergeCell ref="B621:D621"/>
    <mergeCell ref="E621:I621"/>
    <mergeCell ref="I622:I623"/>
    <mergeCell ref="E622:E623"/>
    <mergeCell ref="F622:F623"/>
    <mergeCell ref="F615:F616"/>
    <mergeCell ref="G615:G616"/>
    <mergeCell ref="E615:E616"/>
    <mergeCell ref="D615:D616"/>
    <mergeCell ref="G622:H622"/>
    <mergeCell ref="B489:B490"/>
    <mergeCell ref="D522:I522"/>
    <mergeCell ref="B541:C541"/>
    <mergeCell ref="D543:I543"/>
    <mergeCell ref="D517:I517"/>
    <mergeCell ref="I489:I490"/>
    <mergeCell ref="B517:C517"/>
    <mergeCell ref="B515:C515"/>
    <mergeCell ref="B508:C508"/>
    <mergeCell ref="B522:C522"/>
    <mergeCell ref="B520:C520"/>
    <mergeCell ref="B529:C529"/>
    <mergeCell ref="C489:C490"/>
    <mergeCell ref="G489:H489"/>
    <mergeCell ref="D491:I491"/>
    <mergeCell ref="D494:I494"/>
    <mergeCell ref="B506:C506"/>
    <mergeCell ref="B179:C179"/>
    <mergeCell ref="D181:G181"/>
    <mergeCell ref="B239:C239"/>
    <mergeCell ref="D241:G241"/>
    <mergeCell ref="B181:C181"/>
    <mergeCell ref="B241:C241"/>
    <mergeCell ref="B320:C320"/>
    <mergeCell ref="B367:C367"/>
    <mergeCell ref="B400:C400"/>
    <mergeCell ref="B401:C401"/>
    <mergeCell ref="B322:C322"/>
    <mergeCell ref="B369:C369"/>
    <mergeCell ref="D403:G403"/>
    <mergeCell ref="E489:E490"/>
    <mergeCell ref="D489:D490"/>
    <mergeCell ref="B6:D6"/>
    <mergeCell ref="B98:C98"/>
    <mergeCell ref="B172:C172"/>
    <mergeCell ref="B100:C100"/>
    <mergeCell ref="D100:G100"/>
    <mergeCell ref="G10:G11"/>
    <mergeCell ref="D10:D11"/>
    <mergeCell ref="D12:G12"/>
    <mergeCell ref="B12:C12"/>
    <mergeCell ref="B170:C170"/>
    <mergeCell ref="B10:B11"/>
    <mergeCell ref="C10:C11"/>
    <mergeCell ref="E10:E11"/>
    <mergeCell ref="F10:F11"/>
    <mergeCell ref="B7:G7"/>
    <mergeCell ref="D172:G172"/>
    <mergeCell ref="B557:C557"/>
    <mergeCell ref="B494:C494"/>
    <mergeCell ref="F489:F490"/>
    <mergeCell ref="B403:C403"/>
    <mergeCell ref="B527:C527"/>
    <mergeCell ref="B543:C543"/>
    <mergeCell ref="B554:C554"/>
    <mergeCell ref="D549:I549"/>
    <mergeCell ref="D554:I554"/>
    <mergeCell ref="D557:I557"/>
    <mergeCell ref="B552:C552"/>
    <mergeCell ref="B491:C491"/>
    <mergeCell ref="D529:I529"/>
    <mergeCell ref="B613:C613"/>
    <mergeCell ref="B567:C567"/>
    <mergeCell ref="B547:C547"/>
    <mergeCell ref="B549:C549"/>
    <mergeCell ref="B565:C565"/>
    <mergeCell ref="B592:C592"/>
    <mergeCell ref="B594:C594"/>
  </mergeCells>
  <dataValidations count="7">
    <dataValidation allowBlank="1" showInputMessage="1" showErrorMessage="1" errorTitle="ERROR" error="Por Favor ingrese solo Números." sqref="C518 C523:C526 C620 A575:A581 A644:A1048576 A640:A641 H506:I508 D622:D639 B640:D1048576 I622:I623 H520:I521 H623 C489:D489 H638:I639 H490 I489:I490 C492:C493 H515:I516 C495:C505 C509:C514 H527:I528 C568:C591 C530:C540 H541:I542 C544:C546 H547:I548 C550:C551 H552:I553 C555:C556 H493:I493 C558:C564 C595:C612 D491:D615 C12:C487 H556:I556 H565:I566 A589:A591 B624:C639 B491:B622 C615:C618 D617:D620 H592:I593 B1:D6 C8:C10 I10:XFD487 B7:B489 A583 H595:I620 H12:H487 H1:XFD9 J488:XFD639 H640:XFD1048576 D8:D487" xr:uid="{00000000-0002-0000-0200-000000000000}"/>
    <dataValidation type="whole" allowBlank="1" showInputMessage="1" showErrorMessage="1" errorTitle="ERROR" error="Por Favor ingrese solo Números." sqref="H495:I505 H555:I555 H568:I591" xr:uid="{00000000-0002-0000-0200-000001000000}">
      <formula1>0</formula1>
      <formula2>100000000</formula2>
    </dataValidation>
    <dataValidation type="whole" allowBlank="1" showInputMessage="1" showErrorMessage="1" errorTitle="ERROR" error="Por Favor ingrese solo Números." sqref="H550:I551 H558:I564 H518:I519 H509:I514" xr:uid="{00000000-0002-0000-0200-000002000000}">
      <formula1>0</formula1>
      <formula2>1000000000</formula2>
    </dataValidation>
    <dataValidation type="whole" allowBlank="1" showInputMessage="1" showErrorMessage="1" errorTitle="ERROR" error="Por Favor ingrese solo Números." sqref="H523:I526 H624:I637" xr:uid="{00000000-0002-0000-0200-000003000000}">
      <formula1>0</formula1>
      <formula2>10000000000</formula2>
    </dataValidation>
    <dataValidation type="whole" allowBlank="1" showInputMessage="1" showErrorMessage="1" errorTitle="ERROR" error="Por Favor ingrese solo Números." sqref="H530:I540" xr:uid="{00000000-0002-0000-0200-000004000000}">
      <formula1>0</formula1>
      <formula2>100000000000</formula2>
    </dataValidation>
    <dataValidation type="whole" allowBlank="1" showInputMessage="1" showErrorMessage="1" errorTitle="ERROR" error="Por Favor ingrese solo Números." sqref="H544:I546" xr:uid="{00000000-0002-0000-0200-000005000000}">
      <formula1>1</formula1>
      <formula2>10000000000</formula2>
    </dataValidation>
    <dataValidation type="whole" allowBlank="1" showInputMessage="1" showErrorMessage="1" errorTitle="Error" error="Por favor ingrese números enteros" sqref="A560:A563" xr:uid="{00000000-0002-0000-0200-000006000000}">
      <formula1>0</formula1>
      <formula2>100000000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315"/>
  <sheetViews>
    <sheetView workbookViewId="0">
      <selection activeCell="C319" sqref="C319"/>
    </sheetView>
  </sheetViews>
  <sheetFormatPr baseColWidth="10" defaultRowHeight="12.75" x14ac:dyDescent="0.2"/>
  <cols>
    <col min="1" max="1" width="17.85546875" customWidth="1"/>
    <col min="2" max="27" width="14.7109375" bestFit="1" customWidth="1"/>
    <col min="28" max="42" width="14.7109375" customWidth="1"/>
    <col min="43" max="51" width="14.42578125" customWidth="1"/>
  </cols>
  <sheetData>
    <row r="1" spans="1:51" x14ac:dyDescent="0.2">
      <c r="A1" s="409" t="s">
        <v>1559</v>
      </c>
      <c r="B1" t="s">
        <v>1561</v>
      </c>
    </row>
    <row r="2" spans="1:51" x14ac:dyDescent="0.2">
      <c r="A2" s="409" t="s">
        <v>1560</v>
      </c>
      <c r="B2" t="s">
        <v>1561</v>
      </c>
    </row>
    <row r="3" spans="1:51" x14ac:dyDescent="0.2">
      <c r="A3" s="409" t="s">
        <v>1270</v>
      </c>
      <c r="B3" t="s">
        <v>1561</v>
      </c>
    </row>
    <row r="5" spans="1:51" ht="12" hidden="1" customHeight="1" x14ac:dyDescent="0.2">
      <c r="A5" s="409" t="s">
        <v>1562</v>
      </c>
      <c r="B5" t="s">
        <v>1564</v>
      </c>
      <c r="C5" t="s">
        <v>1565</v>
      </c>
      <c r="D5" t="s">
        <v>1566</v>
      </c>
      <c r="E5" t="s">
        <v>1567</v>
      </c>
      <c r="F5" t="s">
        <v>1568</v>
      </c>
      <c r="G5" t="s">
        <v>1569</v>
      </c>
      <c r="H5" t="s">
        <v>1570</v>
      </c>
      <c r="I5" t="s">
        <v>1571</v>
      </c>
      <c r="J5" t="s">
        <v>1572</v>
      </c>
      <c r="K5" t="s">
        <v>1573</v>
      </c>
      <c r="L5" t="s">
        <v>1574</v>
      </c>
      <c r="M5" t="s">
        <v>1575</v>
      </c>
      <c r="N5" t="s">
        <v>1576</v>
      </c>
      <c r="O5" t="s">
        <v>1577</v>
      </c>
      <c r="P5" t="s">
        <v>1578</v>
      </c>
      <c r="Q5" t="s">
        <v>1579</v>
      </c>
      <c r="R5" t="s">
        <v>1580</v>
      </c>
      <c r="S5" t="s">
        <v>1581</v>
      </c>
      <c r="T5" t="s">
        <v>1582</v>
      </c>
      <c r="U5" t="s">
        <v>1583</v>
      </c>
      <c r="V5" t="s">
        <v>1584</v>
      </c>
      <c r="W5" t="s">
        <v>1585</v>
      </c>
      <c r="X5" t="s">
        <v>1586</v>
      </c>
      <c r="Y5" t="s">
        <v>1587</v>
      </c>
      <c r="Z5" t="s">
        <v>1588</v>
      </c>
      <c r="AA5" t="s">
        <v>1589</v>
      </c>
      <c r="AB5" t="s">
        <v>1590</v>
      </c>
      <c r="AC5" t="s">
        <v>1591</v>
      </c>
      <c r="AD5" t="s">
        <v>1592</v>
      </c>
      <c r="AE5" t="s">
        <v>1593</v>
      </c>
      <c r="AF5" t="s">
        <v>1594</v>
      </c>
      <c r="AG5" t="s">
        <v>1595</v>
      </c>
      <c r="AH5" t="s">
        <v>1596</v>
      </c>
      <c r="AI5" t="s">
        <v>1597</v>
      </c>
      <c r="AJ5" t="s">
        <v>1598</v>
      </c>
      <c r="AK5" t="s">
        <v>1599</v>
      </c>
      <c r="AL5" t="s">
        <v>1600</v>
      </c>
      <c r="AM5" t="s">
        <v>1601</v>
      </c>
      <c r="AN5" t="s">
        <v>1602</v>
      </c>
      <c r="AO5" t="s">
        <v>1603</v>
      </c>
      <c r="AP5" t="s">
        <v>1604</v>
      </c>
      <c r="AQ5" t="s">
        <v>1605</v>
      </c>
      <c r="AR5" t="s">
        <v>1606</v>
      </c>
      <c r="AS5" t="s">
        <v>1607</v>
      </c>
      <c r="AT5" t="s">
        <v>1608</v>
      </c>
      <c r="AU5" t="s">
        <v>1609</v>
      </c>
      <c r="AV5" t="s">
        <v>1610</v>
      </c>
      <c r="AW5" t="s">
        <v>1611</v>
      </c>
      <c r="AX5" t="s">
        <v>1612</v>
      </c>
      <c r="AY5" t="s">
        <v>1613</v>
      </c>
    </row>
    <row r="6" spans="1:51" hidden="1" x14ac:dyDescent="0.2">
      <c r="A6" s="410" t="s">
        <v>1309</v>
      </c>
      <c r="B6" s="411">
        <v>43488</v>
      </c>
      <c r="C6" s="411">
        <v>0</v>
      </c>
      <c r="D6" s="411">
        <v>43488</v>
      </c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411"/>
      <c r="W6" s="411"/>
      <c r="X6" s="411"/>
      <c r="Y6" s="411"/>
      <c r="Z6" s="411"/>
      <c r="AA6" s="411"/>
      <c r="AB6" s="411"/>
      <c r="AC6" s="411"/>
      <c r="AD6" s="411"/>
      <c r="AE6" s="411"/>
      <c r="AF6" s="411"/>
      <c r="AG6" s="411"/>
      <c r="AH6" s="411"/>
      <c r="AI6" s="411"/>
      <c r="AJ6" s="411"/>
      <c r="AK6" s="411"/>
      <c r="AL6" s="411"/>
      <c r="AM6" s="411"/>
      <c r="AN6" s="411"/>
      <c r="AO6" s="411"/>
      <c r="AP6" s="411"/>
      <c r="AQ6" s="411"/>
      <c r="AR6" s="411"/>
      <c r="AS6" s="411"/>
      <c r="AT6" s="411"/>
      <c r="AU6" s="411"/>
      <c r="AV6" s="411"/>
      <c r="AW6" s="411"/>
      <c r="AX6" s="411"/>
      <c r="AY6" s="411"/>
    </row>
    <row r="7" spans="1:51" hidden="1" x14ac:dyDescent="0.2">
      <c r="A7" s="410" t="s">
        <v>1374</v>
      </c>
      <c r="B7" s="411">
        <v>149835</v>
      </c>
      <c r="C7" s="411">
        <v>0</v>
      </c>
      <c r="D7" s="411">
        <v>149835</v>
      </c>
      <c r="E7" s="411"/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411"/>
      <c r="Z7" s="411"/>
      <c r="AA7" s="411"/>
      <c r="AB7" s="411"/>
      <c r="AC7" s="411"/>
      <c r="AD7" s="411"/>
      <c r="AE7" s="411"/>
      <c r="AF7" s="411"/>
      <c r="AG7" s="411"/>
      <c r="AH7" s="411"/>
      <c r="AI7" s="411"/>
      <c r="AJ7" s="411"/>
      <c r="AK7" s="411"/>
      <c r="AL7" s="411"/>
      <c r="AM7" s="411"/>
      <c r="AN7" s="411"/>
      <c r="AO7" s="411"/>
      <c r="AP7" s="411"/>
      <c r="AQ7" s="411"/>
      <c r="AR7" s="411"/>
      <c r="AS7" s="411"/>
      <c r="AT7" s="411"/>
      <c r="AU7" s="411"/>
      <c r="AV7" s="411"/>
      <c r="AW7" s="411"/>
      <c r="AX7" s="411"/>
      <c r="AY7" s="411"/>
    </row>
    <row r="8" spans="1:51" hidden="1" x14ac:dyDescent="0.2">
      <c r="A8" s="410" t="s">
        <v>1376</v>
      </c>
      <c r="B8" s="411">
        <v>1545</v>
      </c>
      <c r="C8" s="411">
        <v>0</v>
      </c>
      <c r="D8" s="411">
        <v>1545</v>
      </c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411"/>
      <c r="Z8" s="411"/>
      <c r="AA8" s="411"/>
      <c r="AB8" s="411"/>
      <c r="AC8" s="411"/>
      <c r="AD8" s="411"/>
      <c r="AE8" s="411"/>
      <c r="AF8" s="411"/>
      <c r="AG8" s="411"/>
      <c r="AH8" s="411"/>
      <c r="AI8" s="411"/>
      <c r="AJ8" s="411"/>
      <c r="AK8" s="411"/>
      <c r="AL8" s="411"/>
      <c r="AM8" s="411"/>
      <c r="AN8" s="411"/>
      <c r="AO8" s="411"/>
      <c r="AP8" s="411"/>
      <c r="AQ8" s="411"/>
      <c r="AR8" s="411"/>
      <c r="AS8" s="411"/>
      <c r="AT8" s="411"/>
      <c r="AU8" s="411"/>
      <c r="AV8" s="411"/>
      <c r="AW8" s="411"/>
      <c r="AX8" s="411"/>
      <c r="AY8" s="411"/>
    </row>
    <row r="9" spans="1:51" hidden="1" x14ac:dyDescent="0.2">
      <c r="A9" s="410" t="s">
        <v>1377</v>
      </c>
      <c r="B9" s="411">
        <v>10834</v>
      </c>
      <c r="C9" s="411">
        <v>0</v>
      </c>
      <c r="D9" s="411">
        <v>10834</v>
      </c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411"/>
      <c r="Z9" s="411"/>
      <c r="AA9" s="411"/>
      <c r="AB9" s="411"/>
      <c r="AC9" s="411"/>
      <c r="AD9" s="411"/>
      <c r="AE9" s="411"/>
      <c r="AF9" s="411"/>
      <c r="AG9" s="411"/>
      <c r="AH9" s="411"/>
      <c r="AI9" s="411"/>
      <c r="AJ9" s="411"/>
      <c r="AK9" s="411"/>
      <c r="AL9" s="411"/>
      <c r="AM9" s="411"/>
      <c r="AN9" s="411"/>
      <c r="AO9" s="411"/>
      <c r="AP9" s="411"/>
      <c r="AQ9" s="411"/>
      <c r="AR9" s="411"/>
      <c r="AS9" s="411"/>
      <c r="AT9" s="411"/>
      <c r="AU9" s="411"/>
      <c r="AV9" s="411"/>
      <c r="AW9" s="411"/>
      <c r="AX9" s="411"/>
      <c r="AY9" s="411"/>
    </row>
    <row r="10" spans="1:51" hidden="1" x14ac:dyDescent="0.2">
      <c r="A10" s="410" t="s">
        <v>1275</v>
      </c>
      <c r="B10" s="411">
        <v>1384</v>
      </c>
      <c r="C10" s="411">
        <v>0</v>
      </c>
      <c r="D10" s="411">
        <v>1384</v>
      </c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1"/>
      <c r="AC10" s="411"/>
      <c r="AD10" s="411"/>
      <c r="AE10" s="411"/>
      <c r="AF10" s="411"/>
      <c r="AG10" s="411"/>
      <c r="AH10" s="411"/>
      <c r="AI10" s="411"/>
      <c r="AJ10" s="411"/>
      <c r="AK10" s="411"/>
      <c r="AL10" s="411"/>
      <c r="AM10" s="411"/>
      <c r="AN10" s="411"/>
      <c r="AO10" s="411"/>
      <c r="AP10" s="411"/>
      <c r="AQ10" s="411"/>
      <c r="AR10" s="411"/>
      <c r="AS10" s="411"/>
      <c r="AT10" s="411"/>
      <c r="AU10" s="411"/>
      <c r="AV10" s="411"/>
      <c r="AW10" s="411"/>
      <c r="AX10" s="411"/>
      <c r="AY10" s="411"/>
    </row>
    <row r="11" spans="1:51" hidden="1" x14ac:dyDescent="0.2">
      <c r="A11" s="410" t="s">
        <v>1310</v>
      </c>
      <c r="B11" s="411">
        <v>57067</v>
      </c>
      <c r="C11" s="411">
        <v>876</v>
      </c>
      <c r="D11" s="411">
        <v>56191</v>
      </c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411"/>
      <c r="Z11" s="411"/>
      <c r="AA11" s="411"/>
      <c r="AB11" s="411"/>
      <c r="AC11" s="411"/>
      <c r="AD11" s="411"/>
      <c r="AE11" s="411"/>
      <c r="AF11" s="411"/>
      <c r="AG11" s="411"/>
      <c r="AH11" s="411"/>
      <c r="AI11" s="411"/>
      <c r="AJ11" s="411"/>
      <c r="AK11" s="411"/>
      <c r="AL11" s="411"/>
      <c r="AM11" s="411"/>
      <c r="AN11" s="411"/>
      <c r="AO11" s="411"/>
      <c r="AP11" s="411"/>
      <c r="AQ11" s="411"/>
      <c r="AR11" s="411"/>
      <c r="AS11" s="411"/>
      <c r="AT11" s="411"/>
      <c r="AU11" s="411"/>
      <c r="AV11" s="411"/>
      <c r="AW11" s="411"/>
      <c r="AX11" s="411"/>
      <c r="AY11" s="411"/>
    </row>
    <row r="12" spans="1:51" hidden="1" x14ac:dyDescent="0.2">
      <c r="A12" s="410" t="s">
        <v>1378</v>
      </c>
      <c r="B12" s="411">
        <v>20422</v>
      </c>
      <c r="C12" s="411">
        <v>19170</v>
      </c>
      <c r="D12" s="411">
        <v>1252</v>
      </c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411"/>
      <c r="Z12" s="411"/>
      <c r="AA12" s="411"/>
      <c r="AB12" s="411"/>
      <c r="AC12" s="411"/>
      <c r="AD12" s="411"/>
      <c r="AE12" s="411"/>
      <c r="AF12" s="411"/>
      <c r="AG12" s="411"/>
      <c r="AH12" s="411"/>
      <c r="AI12" s="411"/>
      <c r="AJ12" s="411"/>
      <c r="AK12" s="411"/>
      <c r="AL12" s="411"/>
      <c r="AM12" s="411"/>
      <c r="AN12" s="411"/>
      <c r="AO12" s="411"/>
      <c r="AP12" s="411"/>
      <c r="AQ12" s="411"/>
      <c r="AR12" s="411"/>
      <c r="AS12" s="411"/>
      <c r="AT12" s="411"/>
      <c r="AU12" s="411"/>
      <c r="AV12" s="411"/>
      <c r="AW12" s="411"/>
      <c r="AX12" s="411"/>
      <c r="AY12" s="411"/>
    </row>
    <row r="13" spans="1:51" hidden="1" x14ac:dyDescent="0.2">
      <c r="A13" s="410" t="s">
        <v>1379</v>
      </c>
      <c r="B13" s="411">
        <v>599</v>
      </c>
      <c r="C13" s="411">
        <v>59</v>
      </c>
      <c r="D13" s="411">
        <v>540</v>
      </c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411"/>
      <c r="Z13" s="411"/>
      <c r="AA13" s="411"/>
      <c r="AB13" s="411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411"/>
      <c r="AN13" s="411"/>
      <c r="AO13" s="411"/>
      <c r="AP13" s="411"/>
      <c r="AQ13" s="411"/>
      <c r="AR13" s="411"/>
      <c r="AS13" s="411"/>
      <c r="AT13" s="411"/>
      <c r="AU13" s="411"/>
      <c r="AV13" s="411"/>
      <c r="AW13" s="411"/>
      <c r="AX13" s="411"/>
      <c r="AY13" s="411"/>
    </row>
    <row r="14" spans="1:51" hidden="1" x14ac:dyDescent="0.2">
      <c r="A14" s="410" t="s">
        <v>1242</v>
      </c>
      <c r="B14" s="411">
        <v>87</v>
      </c>
      <c r="C14" s="411">
        <v>61</v>
      </c>
      <c r="D14" s="411">
        <v>26</v>
      </c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411"/>
      <c r="Z14" s="411"/>
      <c r="AA14" s="411"/>
      <c r="AB14" s="411"/>
      <c r="AC14" s="411"/>
      <c r="AD14" s="411"/>
      <c r="AE14" s="411"/>
      <c r="AF14" s="411"/>
      <c r="AG14" s="411"/>
      <c r="AH14" s="411"/>
      <c r="AI14" s="411"/>
      <c r="AJ14" s="411"/>
      <c r="AK14" s="411"/>
      <c r="AL14" s="411"/>
      <c r="AM14" s="411"/>
      <c r="AN14" s="411"/>
      <c r="AO14" s="411"/>
      <c r="AP14" s="411"/>
      <c r="AQ14" s="411"/>
      <c r="AR14" s="411"/>
      <c r="AS14" s="411"/>
      <c r="AT14" s="411"/>
      <c r="AU14" s="411"/>
      <c r="AV14" s="411"/>
      <c r="AW14" s="411"/>
      <c r="AX14" s="411"/>
      <c r="AY14" s="411"/>
    </row>
    <row r="15" spans="1:51" hidden="1" x14ac:dyDescent="0.2">
      <c r="A15" s="410" t="s">
        <v>1243</v>
      </c>
      <c r="B15" s="411">
        <v>7781</v>
      </c>
      <c r="C15" s="411">
        <v>6004</v>
      </c>
      <c r="D15" s="411">
        <v>1777</v>
      </c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411"/>
      <c r="Z15" s="411"/>
      <c r="AA15" s="411"/>
      <c r="AB15" s="411"/>
      <c r="AC15" s="411"/>
      <c r="AD15" s="411"/>
      <c r="AE15" s="411"/>
      <c r="AF15" s="411"/>
      <c r="AG15" s="411"/>
      <c r="AH15" s="411"/>
      <c r="AI15" s="411"/>
      <c r="AJ15" s="411"/>
      <c r="AK15" s="411"/>
      <c r="AL15" s="411"/>
      <c r="AM15" s="411"/>
      <c r="AN15" s="411"/>
      <c r="AO15" s="411"/>
      <c r="AP15" s="411"/>
      <c r="AQ15" s="411"/>
      <c r="AR15" s="411"/>
      <c r="AS15" s="411"/>
      <c r="AT15" s="411"/>
      <c r="AU15" s="411"/>
      <c r="AV15" s="411"/>
      <c r="AW15" s="411"/>
      <c r="AX15" s="411"/>
      <c r="AY15" s="411"/>
    </row>
    <row r="16" spans="1:51" hidden="1" x14ac:dyDescent="0.2">
      <c r="A16" s="410" t="s">
        <v>1244</v>
      </c>
      <c r="B16" s="411">
        <v>457</v>
      </c>
      <c r="C16" s="411">
        <v>0</v>
      </c>
      <c r="D16" s="411">
        <v>457</v>
      </c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411"/>
      <c r="Z16" s="411"/>
      <c r="AA16" s="411"/>
      <c r="AB16" s="411"/>
      <c r="AC16" s="411"/>
      <c r="AD16" s="411"/>
      <c r="AE16" s="411"/>
      <c r="AF16" s="411"/>
      <c r="AG16" s="411"/>
      <c r="AH16" s="411"/>
      <c r="AI16" s="411"/>
      <c r="AJ16" s="411"/>
      <c r="AK16" s="411"/>
      <c r="AL16" s="411"/>
      <c r="AM16" s="411"/>
      <c r="AN16" s="411"/>
      <c r="AO16" s="411"/>
      <c r="AP16" s="411"/>
      <c r="AQ16" s="411"/>
      <c r="AR16" s="411"/>
      <c r="AS16" s="411"/>
      <c r="AT16" s="411"/>
      <c r="AU16" s="411"/>
      <c r="AV16" s="411"/>
      <c r="AW16" s="411"/>
      <c r="AX16" s="411"/>
      <c r="AY16" s="411"/>
    </row>
    <row r="17" spans="1:51" hidden="1" x14ac:dyDescent="0.2">
      <c r="A17" s="410" t="s">
        <v>1245</v>
      </c>
      <c r="B17" s="411">
        <v>64152</v>
      </c>
      <c r="C17" s="411">
        <v>13399</v>
      </c>
      <c r="D17" s="411">
        <v>50753</v>
      </c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1"/>
      <c r="AC17" s="411"/>
      <c r="AD17" s="411"/>
      <c r="AE17" s="411"/>
      <c r="AF17" s="411"/>
      <c r="AG17" s="411"/>
      <c r="AH17" s="411"/>
      <c r="AI17" s="411"/>
      <c r="AJ17" s="411"/>
      <c r="AK17" s="411"/>
      <c r="AL17" s="411"/>
      <c r="AM17" s="411"/>
      <c r="AN17" s="411"/>
      <c r="AO17" s="411"/>
      <c r="AP17" s="411"/>
      <c r="AQ17" s="411"/>
      <c r="AR17" s="411"/>
      <c r="AS17" s="411"/>
      <c r="AT17" s="411"/>
      <c r="AU17" s="411"/>
      <c r="AV17" s="411"/>
      <c r="AW17" s="411"/>
      <c r="AX17" s="411"/>
      <c r="AY17" s="411"/>
    </row>
    <row r="18" spans="1:51" hidden="1" x14ac:dyDescent="0.2">
      <c r="A18" s="410" t="s">
        <v>1246</v>
      </c>
      <c r="B18" s="411">
        <v>61</v>
      </c>
      <c r="C18" s="411">
        <v>44</v>
      </c>
      <c r="D18" s="411">
        <v>17</v>
      </c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411"/>
      <c r="Z18" s="411"/>
      <c r="AA18" s="411"/>
      <c r="AB18" s="411"/>
      <c r="AC18" s="411"/>
      <c r="AD18" s="411"/>
      <c r="AE18" s="411"/>
      <c r="AF18" s="411"/>
      <c r="AG18" s="411"/>
      <c r="AH18" s="411"/>
      <c r="AI18" s="411"/>
      <c r="AJ18" s="411"/>
      <c r="AK18" s="411"/>
      <c r="AL18" s="411"/>
      <c r="AM18" s="411"/>
      <c r="AN18" s="411"/>
      <c r="AO18" s="411"/>
      <c r="AP18" s="411"/>
      <c r="AQ18" s="411"/>
      <c r="AR18" s="411"/>
      <c r="AS18" s="411"/>
      <c r="AT18" s="411"/>
      <c r="AU18" s="411"/>
      <c r="AV18" s="411"/>
      <c r="AW18" s="411"/>
      <c r="AX18" s="411"/>
      <c r="AY18" s="411"/>
    </row>
    <row r="19" spans="1:51" hidden="1" x14ac:dyDescent="0.2">
      <c r="A19" s="410" t="s">
        <v>1247</v>
      </c>
      <c r="B19" s="411">
        <v>774</v>
      </c>
      <c r="C19" s="411">
        <v>532</v>
      </c>
      <c r="D19" s="411">
        <v>242</v>
      </c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411"/>
      <c r="Z19" s="411"/>
      <c r="AA19" s="411"/>
      <c r="AB19" s="411"/>
      <c r="AC19" s="411"/>
      <c r="AD19" s="411"/>
      <c r="AE19" s="411"/>
      <c r="AF19" s="411"/>
      <c r="AG19" s="411"/>
      <c r="AH19" s="411"/>
      <c r="AI19" s="411"/>
      <c r="AJ19" s="411"/>
      <c r="AK19" s="411"/>
      <c r="AL19" s="411"/>
      <c r="AM19" s="411"/>
      <c r="AN19" s="411"/>
      <c r="AO19" s="411"/>
      <c r="AP19" s="411"/>
      <c r="AQ19" s="411"/>
      <c r="AR19" s="411"/>
      <c r="AS19" s="411"/>
      <c r="AT19" s="411"/>
      <c r="AU19" s="411"/>
      <c r="AV19" s="411"/>
      <c r="AW19" s="411"/>
      <c r="AX19" s="411"/>
      <c r="AY19" s="411"/>
    </row>
    <row r="20" spans="1:51" hidden="1" x14ac:dyDescent="0.2">
      <c r="A20" s="410" t="s">
        <v>1248</v>
      </c>
      <c r="B20" s="411">
        <v>941</v>
      </c>
      <c r="C20" s="411">
        <v>941</v>
      </c>
      <c r="D20" s="411">
        <v>0</v>
      </c>
      <c r="E20" s="411"/>
      <c r="F20" s="411"/>
      <c r="G20" s="411"/>
      <c r="H20" s="411"/>
      <c r="I20" s="411"/>
      <c r="J20" s="411"/>
      <c r="K20" s="411"/>
      <c r="L20" s="411"/>
      <c r="M20" s="411"/>
      <c r="N20" s="411"/>
      <c r="O20" s="411"/>
      <c r="P20" s="411"/>
      <c r="Q20" s="411"/>
      <c r="R20" s="411"/>
      <c r="S20" s="411"/>
      <c r="T20" s="411"/>
      <c r="U20" s="411"/>
      <c r="V20" s="411"/>
      <c r="W20" s="411"/>
      <c r="X20" s="411"/>
      <c r="Y20" s="411"/>
      <c r="Z20" s="411"/>
      <c r="AA20" s="411"/>
      <c r="AB20" s="411"/>
      <c r="AC20" s="411"/>
      <c r="AD20" s="411"/>
      <c r="AE20" s="411"/>
      <c r="AF20" s="411"/>
      <c r="AG20" s="411"/>
      <c r="AH20" s="411"/>
      <c r="AI20" s="411"/>
      <c r="AJ20" s="411"/>
      <c r="AK20" s="411"/>
      <c r="AL20" s="411"/>
      <c r="AM20" s="411"/>
      <c r="AN20" s="411"/>
      <c r="AO20" s="411"/>
      <c r="AP20" s="411"/>
      <c r="AQ20" s="411"/>
      <c r="AR20" s="411"/>
      <c r="AS20" s="411"/>
      <c r="AT20" s="411"/>
      <c r="AU20" s="411"/>
      <c r="AV20" s="411"/>
      <c r="AW20" s="411"/>
      <c r="AX20" s="411"/>
      <c r="AY20" s="411"/>
    </row>
    <row r="21" spans="1:51" hidden="1" x14ac:dyDescent="0.2">
      <c r="A21" s="410" t="s">
        <v>1249</v>
      </c>
      <c r="B21" s="411">
        <v>576</v>
      </c>
      <c r="C21" s="411">
        <v>0</v>
      </c>
      <c r="D21" s="411">
        <v>576</v>
      </c>
      <c r="E21" s="411"/>
      <c r="F21" s="411"/>
      <c r="G21" s="411"/>
      <c r="H21" s="411"/>
      <c r="I21" s="411"/>
      <c r="J21" s="411"/>
      <c r="K21" s="411"/>
      <c r="L21" s="411"/>
      <c r="M21" s="411"/>
      <c r="N21" s="411"/>
      <c r="O21" s="411"/>
      <c r="P21" s="411"/>
      <c r="Q21" s="411"/>
      <c r="R21" s="411"/>
      <c r="S21" s="411"/>
      <c r="T21" s="411"/>
      <c r="U21" s="411"/>
      <c r="V21" s="411"/>
      <c r="W21" s="411"/>
      <c r="X21" s="411"/>
      <c r="Y21" s="411"/>
      <c r="Z21" s="411"/>
      <c r="AA21" s="411"/>
      <c r="AB21" s="411"/>
      <c r="AC21" s="411"/>
      <c r="AD21" s="411"/>
      <c r="AE21" s="411"/>
      <c r="AF21" s="411"/>
      <c r="AG21" s="411"/>
      <c r="AH21" s="411"/>
      <c r="AI21" s="411"/>
      <c r="AJ21" s="411"/>
      <c r="AK21" s="411"/>
      <c r="AL21" s="411"/>
      <c r="AM21" s="411"/>
      <c r="AN21" s="411"/>
      <c r="AO21" s="411"/>
      <c r="AP21" s="411"/>
      <c r="AQ21" s="411"/>
      <c r="AR21" s="411"/>
      <c r="AS21" s="411"/>
      <c r="AT21" s="411"/>
      <c r="AU21" s="411"/>
      <c r="AV21" s="411"/>
      <c r="AW21" s="411"/>
      <c r="AX21" s="411"/>
      <c r="AY21" s="411"/>
    </row>
    <row r="22" spans="1:51" hidden="1" x14ac:dyDescent="0.2">
      <c r="A22" s="410" t="s">
        <v>1250</v>
      </c>
      <c r="B22" s="411">
        <v>2790</v>
      </c>
      <c r="C22" s="411">
        <v>1825</v>
      </c>
      <c r="D22" s="411">
        <v>965</v>
      </c>
      <c r="E22" s="411"/>
      <c r="F22" s="411"/>
      <c r="G22" s="411"/>
      <c r="H22" s="411"/>
      <c r="I22" s="411"/>
      <c r="J22" s="411"/>
      <c r="K22" s="411"/>
      <c r="L22" s="411"/>
      <c r="M22" s="411"/>
      <c r="N22" s="411"/>
      <c r="O22" s="411"/>
      <c r="P22" s="411"/>
      <c r="Q22" s="411"/>
      <c r="R22" s="411"/>
      <c r="S22" s="411"/>
      <c r="T22" s="411"/>
      <c r="U22" s="411"/>
      <c r="V22" s="411"/>
      <c r="W22" s="411"/>
      <c r="X22" s="411"/>
      <c r="Y22" s="411"/>
      <c r="Z22" s="411"/>
      <c r="AA22" s="411"/>
      <c r="AB22" s="411"/>
      <c r="AC22" s="411"/>
      <c r="AD22" s="411"/>
      <c r="AE22" s="411"/>
      <c r="AF22" s="411"/>
      <c r="AG22" s="411"/>
      <c r="AH22" s="411"/>
      <c r="AI22" s="411"/>
      <c r="AJ22" s="411"/>
      <c r="AK22" s="411"/>
      <c r="AL22" s="411"/>
      <c r="AM22" s="411"/>
      <c r="AN22" s="411"/>
      <c r="AO22" s="411"/>
      <c r="AP22" s="411"/>
      <c r="AQ22" s="411"/>
      <c r="AR22" s="411"/>
      <c r="AS22" s="411"/>
      <c r="AT22" s="411"/>
      <c r="AU22" s="411"/>
      <c r="AV22" s="411"/>
      <c r="AW22" s="411"/>
      <c r="AX22" s="411"/>
      <c r="AY22" s="411"/>
    </row>
    <row r="23" spans="1:51" hidden="1" x14ac:dyDescent="0.2">
      <c r="A23" s="410" t="s">
        <v>1251</v>
      </c>
      <c r="B23" s="411">
        <v>1825</v>
      </c>
      <c r="C23" s="411">
        <v>256</v>
      </c>
      <c r="D23" s="411">
        <v>1569</v>
      </c>
      <c r="E23" s="411"/>
      <c r="F23" s="411"/>
      <c r="G23" s="411"/>
      <c r="H23" s="411"/>
      <c r="I23" s="411"/>
      <c r="J23" s="411"/>
      <c r="K23" s="411"/>
      <c r="L23" s="411"/>
      <c r="M23" s="411"/>
      <c r="N23" s="411"/>
      <c r="O23" s="411"/>
      <c r="P23" s="411"/>
      <c r="Q23" s="411"/>
      <c r="R23" s="411"/>
      <c r="S23" s="411"/>
      <c r="T23" s="411"/>
      <c r="U23" s="411"/>
      <c r="V23" s="411"/>
      <c r="W23" s="411"/>
      <c r="X23" s="411"/>
      <c r="Y23" s="411"/>
      <c r="Z23" s="411"/>
      <c r="AA23" s="411"/>
      <c r="AB23" s="411"/>
      <c r="AC23" s="411"/>
      <c r="AD23" s="411"/>
      <c r="AE23" s="411"/>
      <c r="AF23" s="411"/>
      <c r="AG23" s="411"/>
      <c r="AH23" s="411"/>
      <c r="AI23" s="411"/>
      <c r="AJ23" s="411"/>
      <c r="AK23" s="411"/>
      <c r="AL23" s="411"/>
      <c r="AM23" s="411"/>
      <c r="AN23" s="411"/>
      <c r="AO23" s="411"/>
      <c r="AP23" s="411"/>
      <c r="AQ23" s="411"/>
      <c r="AR23" s="411"/>
      <c r="AS23" s="411"/>
      <c r="AT23" s="411"/>
      <c r="AU23" s="411"/>
      <c r="AV23" s="411"/>
      <c r="AW23" s="411"/>
      <c r="AX23" s="411"/>
      <c r="AY23" s="411"/>
    </row>
    <row r="24" spans="1:51" hidden="1" x14ac:dyDescent="0.2">
      <c r="A24" s="410" t="s">
        <v>1252</v>
      </c>
      <c r="B24" s="411">
        <v>964</v>
      </c>
      <c r="C24" s="411">
        <v>56</v>
      </c>
      <c r="D24" s="411">
        <v>908</v>
      </c>
      <c r="E24" s="411"/>
      <c r="F24" s="411"/>
      <c r="G24" s="411"/>
      <c r="H24" s="411"/>
      <c r="I24" s="411"/>
      <c r="J24" s="411"/>
      <c r="K24" s="411"/>
      <c r="L24" s="411"/>
      <c r="M24" s="411"/>
      <c r="N24" s="411"/>
      <c r="O24" s="411"/>
      <c r="P24" s="411"/>
      <c r="Q24" s="411"/>
      <c r="R24" s="411"/>
      <c r="S24" s="411"/>
      <c r="T24" s="411"/>
      <c r="U24" s="411"/>
      <c r="V24" s="411"/>
      <c r="W24" s="411"/>
      <c r="X24" s="411"/>
      <c r="Y24" s="411"/>
      <c r="Z24" s="411"/>
      <c r="AA24" s="411"/>
      <c r="AB24" s="411"/>
      <c r="AC24" s="411"/>
      <c r="AD24" s="411"/>
      <c r="AE24" s="411"/>
      <c r="AF24" s="411"/>
      <c r="AG24" s="411"/>
      <c r="AH24" s="411"/>
      <c r="AI24" s="411"/>
      <c r="AJ24" s="411"/>
      <c r="AK24" s="411"/>
      <c r="AL24" s="411"/>
      <c r="AM24" s="411"/>
      <c r="AN24" s="411"/>
      <c r="AO24" s="411"/>
      <c r="AP24" s="411"/>
      <c r="AQ24" s="411"/>
      <c r="AR24" s="411"/>
      <c r="AS24" s="411"/>
      <c r="AT24" s="411"/>
      <c r="AU24" s="411"/>
      <c r="AV24" s="411"/>
      <c r="AW24" s="411"/>
      <c r="AX24" s="411"/>
      <c r="AY24" s="411"/>
    </row>
    <row r="25" spans="1:51" hidden="1" x14ac:dyDescent="0.2">
      <c r="A25" s="410" t="s">
        <v>1254</v>
      </c>
      <c r="B25" s="411">
        <v>49046</v>
      </c>
      <c r="C25" s="411">
        <v>6919</v>
      </c>
      <c r="D25" s="411">
        <v>42159</v>
      </c>
      <c r="E25" s="411"/>
      <c r="F25" s="411"/>
      <c r="G25" s="411"/>
      <c r="H25" s="411"/>
      <c r="I25" s="411"/>
      <c r="J25" s="411"/>
      <c r="K25" s="411"/>
      <c r="L25" s="411"/>
      <c r="M25" s="411"/>
      <c r="N25" s="411"/>
      <c r="O25" s="411"/>
      <c r="P25" s="411"/>
      <c r="Q25" s="411"/>
      <c r="R25" s="411"/>
      <c r="S25" s="411"/>
      <c r="T25" s="411"/>
      <c r="U25" s="411"/>
      <c r="V25" s="411"/>
      <c r="W25" s="411"/>
      <c r="X25" s="411"/>
      <c r="Y25" s="411"/>
      <c r="Z25" s="411"/>
      <c r="AA25" s="411"/>
      <c r="AB25" s="411"/>
      <c r="AC25" s="411"/>
      <c r="AD25" s="411"/>
      <c r="AE25" s="411"/>
      <c r="AF25" s="411"/>
      <c r="AG25" s="411"/>
      <c r="AH25" s="411"/>
      <c r="AI25" s="411"/>
      <c r="AJ25" s="411"/>
      <c r="AK25" s="411"/>
      <c r="AL25" s="411"/>
      <c r="AM25" s="411"/>
      <c r="AN25" s="411"/>
      <c r="AO25" s="411"/>
      <c r="AP25" s="411"/>
      <c r="AQ25" s="411"/>
      <c r="AR25" s="411"/>
      <c r="AS25" s="411"/>
      <c r="AT25" s="411"/>
      <c r="AU25" s="411"/>
      <c r="AV25" s="411"/>
      <c r="AW25" s="411"/>
      <c r="AX25" s="411"/>
      <c r="AY25" s="411"/>
    </row>
    <row r="26" spans="1:51" hidden="1" x14ac:dyDescent="0.2">
      <c r="A26" s="410" t="s">
        <v>1255</v>
      </c>
      <c r="B26" s="411">
        <v>1251</v>
      </c>
      <c r="C26" s="411">
        <v>245</v>
      </c>
      <c r="D26" s="411">
        <v>1006</v>
      </c>
      <c r="E26" s="411"/>
      <c r="F26" s="411"/>
      <c r="G26" s="411"/>
      <c r="H26" s="411"/>
      <c r="I26" s="411"/>
      <c r="J26" s="411"/>
      <c r="K26" s="411"/>
      <c r="L26" s="411"/>
      <c r="M26" s="411"/>
      <c r="N26" s="411"/>
      <c r="O26" s="411"/>
      <c r="P26" s="411"/>
      <c r="Q26" s="411"/>
      <c r="R26" s="411"/>
      <c r="S26" s="411"/>
      <c r="T26" s="411"/>
      <c r="U26" s="411"/>
      <c r="V26" s="411"/>
      <c r="W26" s="411"/>
      <c r="X26" s="411"/>
      <c r="Y26" s="411"/>
      <c r="Z26" s="411"/>
      <c r="AA26" s="411"/>
      <c r="AB26" s="411"/>
      <c r="AC26" s="411"/>
      <c r="AD26" s="411"/>
      <c r="AE26" s="411"/>
      <c r="AF26" s="411"/>
      <c r="AG26" s="411"/>
      <c r="AH26" s="411"/>
      <c r="AI26" s="411"/>
      <c r="AJ26" s="411"/>
      <c r="AK26" s="411"/>
      <c r="AL26" s="411"/>
      <c r="AM26" s="411"/>
      <c r="AN26" s="411"/>
      <c r="AO26" s="411"/>
      <c r="AP26" s="411"/>
      <c r="AQ26" s="411"/>
      <c r="AR26" s="411"/>
      <c r="AS26" s="411"/>
      <c r="AT26" s="411"/>
      <c r="AU26" s="411"/>
      <c r="AV26" s="411"/>
      <c r="AW26" s="411"/>
      <c r="AX26" s="411"/>
      <c r="AY26" s="411"/>
    </row>
    <row r="27" spans="1:51" hidden="1" x14ac:dyDescent="0.2">
      <c r="A27" s="410" t="s">
        <v>1256</v>
      </c>
      <c r="B27" s="411">
        <v>806</v>
      </c>
      <c r="C27" s="411">
        <v>127</v>
      </c>
      <c r="D27" s="411">
        <v>679</v>
      </c>
      <c r="E27" s="411"/>
      <c r="F27" s="411"/>
      <c r="G27" s="411"/>
      <c r="H27" s="411"/>
      <c r="I27" s="411"/>
      <c r="J27" s="411"/>
      <c r="K27" s="411"/>
      <c r="L27" s="411"/>
      <c r="M27" s="411"/>
      <c r="N27" s="411"/>
      <c r="O27" s="411"/>
      <c r="P27" s="411"/>
      <c r="Q27" s="411"/>
      <c r="R27" s="411"/>
      <c r="S27" s="411"/>
      <c r="T27" s="411"/>
      <c r="U27" s="411"/>
      <c r="V27" s="411"/>
      <c r="W27" s="411"/>
      <c r="X27" s="411"/>
      <c r="Y27" s="411"/>
      <c r="Z27" s="411"/>
      <c r="AA27" s="411"/>
      <c r="AB27" s="411"/>
      <c r="AC27" s="411"/>
      <c r="AD27" s="411"/>
      <c r="AE27" s="411"/>
      <c r="AF27" s="411"/>
      <c r="AG27" s="411"/>
      <c r="AH27" s="411"/>
      <c r="AI27" s="411"/>
      <c r="AJ27" s="411"/>
      <c r="AK27" s="411"/>
      <c r="AL27" s="411"/>
      <c r="AM27" s="411"/>
      <c r="AN27" s="411"/>
      <c r="AO27" s="411"/>
      <c r="AP27" s="411"/>
      <c r="AQ27" s="411"/>
      <c r="AR27" s="411"/>
      <c r="AS27" s="411"/>
      <c r="AT27" s="411"/>
      <c r="AU27" s="411"/>
      <c r="AV27" s="411"/>
      <c r="AW27" s="411"/>
      <c r="AX27" s="411"/>
      <c r="AY27" s="411"/>
    </row>
    <row r="28" spans="1:51" hidden="1" x14ac:dyDescent="0.2">
      <c r="A28" s="410" t="s">
        <v>1311</v>
      </c>
      <c r="B28" s="411">
        <v>3363</v>
      </c>
      <c r="C28" s="411">
        <v>55</v>
      </c>
      <c r="D28" s="411">
        <v>3308</v>
      </c>
      <c r="E28" s="411"/>
      <c r="F28" s="411"/>
      <c r="G28" s="411"/>
      <c r="H28" s="411"/>
      <c r="I28" s="411"/>
      <c r="J28" s="411"/>
      <c r="K28" s="411"/>
      <c r="L28" s="411"/>
      <c r="M28" s="411"/>
      <c r="N28" s="411"/>
      <c r="O28" s="411"/>
      <c r="P28" s="411"/>
      <c r="Q28" s="411"/>
      <c r="R28" s="411"/>
      <c r="S28" s="411"/>
      <c r="T28" s="411"/>
      <c r="U28" s="411"/>
      <c r="V28" s="411"/>
      <c r="W28" s="411"/>
      <c r="X28" s="411"/>
      <c r="Y28" s="411"/>
      <c r="Z28" s="411"/>
      <c r="AA28" s="411"/>
      <c r="AB28" s="411"/>
      <c r="AC28" s="411"/>
      <c r="AD28" s="411"/>
      <c r="AE28" s="411"/>
      <c r="AF28" s="411"/>
      <c r="AG28" s="411"/>
      <c r="AH28" s="411"/>
      <c r="AI28" s="411"/>
      <c r="AJ28" s="411"/>
      <c r="AK28" s="411"/>
      <c r="AL28" s="411"/>
      <c r="AM28" s="411"/>
      <c r="AN28" s="411"/>
      <c r="AO28" s="411"/>
      <c r="AP28" s="411"/>
      <c r="AQ28" s="411"/>
      <c r="AR28" s="411"/>
      <c r="AS28" s="411"/>
      <c r="AT28" s="411"/>
      <c r="AU28" s="411"/>
      <c r="AV28" s="411"/>
      <c r="AW28" s="411"/>
      <c r="AX28" s="411"/>
      <c r="AY28" s="411"/>
    </row>
    <row r="29" spans="1:51" hidden="1" x14ac:dyDescent="0.2">
      <c r="A29" s="410" t="s">
        <v>1276</v>
      </c>
      <c r="B29" s="411">
        <v>25474</v>
      </c>
      <c r="C29" s="411">
        <v>975</v>
      </c>
      <c r="D29" s="411">
        <v>24499</v>
      </c>
      <c r="E29" s="411"/>
      <c r="F29" s="411"/>
      <c r="G29" s="411"/>
      <c r="H29" s="411"/>
      <c r="I29" s="411"/>
      <c r="J29" s="411"/>
      <c r="K29" s="411"/>
      <c r="L29" s="411"/>
      <c r="M29" s="411"/>
      <c r="N29" s="411"/>
      <c r="O29" s="411"/>
      <c r="P29" s="411"/>
      <c r="Q29" s="411"/>
      <c r="R29" s="411"/>
      <c r="S29" s="411"/>
      <c r="T29" s="411"/>
      <c r="U29" s="411"/>
      <c r="V29" s="411"/>
      <c r="W29" s="411"/>
      <c r="X29" s="411"/>
      <c r="Y29" s="411"/>
      <c r="Z29" s="411"/>
      <c r="AA29" s="411"/>
      <c r="AB29" s="411"/>
      <c r="AC29" s="411"/>
      <c r="AD29" s="411"/>
      <c r="AE29" s="411"/>
      <c r="AF29" s="411"/>
      <c r="AG29" s="411"/>
      <c r="AH29" s="411"/>
      <c r="AI29" s="411"/>
      <c r="AJ29" s="411"/>
      <c r="AK29" s="411"/>
      <c r="AL29" s="411"/>
      <c r="AM29" s="411"/>
      <c r="AN29" s="411"/>
      <c r="AO29" s="411"/>
      <c r="AP29" s="411"/>
      <c r="AQ29" s="411"/>
      <c r="AR29" s="411"/>
      <c r="AS29" s="411"/>
      <c r="AT29" s="411"/>
      <c r="AU29" s="411"/>
      <c r="AV29" s="411"/>
      <c r="AW29" s="411"/>
      <c r="AX29" s="411"/>
      <c r="AY29" s="411"/>
    </row>
    <row r="30" spans="1:51" hidden="1" x14ac:dyDescent="0.2">
      <c r="A30" s="410" t="s">
        <v>1258</v>
      </c>
      <c r="B30" s="411">
        <v>158</v>
      </c>
      <c r="C30" s="411"/>
      <c r="D30" s="411">
        <v>111</v>
      </c>
      <c r="E30" s="411">
        <v>31</v>
      </c>
      <c r="F30" s="411">
        <v>7</v>
      </c>
      <c r="G30" s="411"/>
      <c r="H30" s="411">
        <v>9</v>
      </c>
      <c r="I30" s="411"/>
      <c r="J30" s="411"/>
      <c r="K30" s="411"/>
      <c r="L30" s="411"/>
      <c r="M30" s="411"/>
      <c r="N30" s="411"/>
      <c r="O30" s="411"/>
      <c r="P30" s="411"/>
      <c r="Q30" s="411"/>
      <c r="R30" s="411"/>
      <c r="S30" s="411"/>
      <c r="T30" s="411"/>
      <c r="U30" s="411"/>
      <c r="V30" s="411"/>
      <c r="W30" s="411"/>
      <c r="X30" s="411"/>
      <c r="Y30" s="411"/>
      <c r="Z30" s="411"/>
      <c r="AA30" s="411"/>
      <c r="AB30" s="411"/>
      <c r="AC30" s="411"/>
      <c r="AD30" s="411"/>
      <c r="AE30" s="411"/>
      <c r="AF30" s="411"/>
      <c r="AG30" s="411"/>
      <c r="AH30" s="411"/>
      <c r="AI30" s="411"/>
      <c r="AJ30" s="411"/>
      <c r="AK30" s="411"/>
      <c r="AL30" s="411"/>
      <c r="AM30" s="411"/>
      <c r="AN30" s="411"/>
      <c r="AO30" s="411"/>
      <c r="AP30" s="411"/>
      <c r="AQ30" s="411"/>
      <c r="AR30" s="411"/>
      <c r="AS30" s="411"/>
      <c r="AT30" s="411"/>
      <c r="AU30" s="411"/>
      <c r="AV30" s="411"/>
      <c r="AW30" s="411"/>
      <c r="AX30" s="411"/>
      <c r="AY30" s="411"/>
    </row>
    <row r="31" spans="1:51" hidden="1" x14ac:dyDescent="0.2">
      <c r="A31" s="410" t="s">
        <v>1259</v>
      </c>
      <c r="B31" s="411">
        <v>1327</v>
      </c>
      <c r="C31" s="411">
        <v>242</v>
      </c>
      <c r="D31" s="411">
        <v>411</v>
      </c>
      <c r="E31" s="411">
        <v>81</v>
      </c>
      <c r="F31" s="411">
        <v>59</v>
      </c>
      <c r="G31" s="411">
        <v>301</v>
      </c>
      <c r="H31" s="411">
        <v>233</v>
      </c>
      <c r="I31" s="411"/>
      <c r="J31" s="411"/>
      <c r="K31" s="411"/>
      <c r="L31" s="411"/>
      <c r="M31" s="411"/>
      <c r="N31" s="411"/>
      <c r="O31" s="411"/>
      <c r="P31" s="411"/>
      <c r="Q31" s="411"/>
      <c r="R31" s="411"/>
      <c r="S31" s="411"/>
      <c r="T31" s="411"/>
      <c r="U31" s="411"/>
      <c r="V31" s="411"/>
      <c r="W31" s="411"/>
      <c r="X31" s="411"/>
      <c r="Y31" s="411"/>
      <c r="Z31" s="411"/>
      <c r="AA31" s="411"/>
      <c r="AB31" s="411"/>
      <c r="AC31" s="411"/>
      <c r="AD31" s="411"/>
      <c r="AE31" s="411"/>
      <c r="AF31" s="411"/>
      <c r="AG31" s="411"/>
      <c r="AH31" s="411"/>
      <c r="AI31" s="411"/>
      <c r="AJ31" s="411"/>
      <c r="AK31" s="411"/>
      <c r="AL31" s="411"/>
      <c r="AM31" s="411"/>
      <c r="AN31" s="411"/>
      <c r="AO31" s="411"/>
      <c r="AP31" s="411"/>
      <c r="AQ31" s="411"/>
      <c r="AR31" s="411"/>
      <c r="AS31" s="411"/>
      <c r="AT31" s="411"/>
      <c r="AU31" s="411"/>
      <c r="AV31" s="411"/>
      <c r="AW31" s="411"/>
      <c r="AX31" s="411"/>
      <c r="AY31" s="411"/>
    </row>
    <row r="32" spans="1:51" hidden="1" x14ac:dyDescent="0.2">
      <c r="A32" s="410" t="s">
        <v>1253</v>
      </c>
      <c r="B32" s="411">
        <v>14764</v>
      </c>
      <c r="C32" s="411">
        <v>350</v>
      </c>
      <c r="D32" s="411">
        <v>14410</v>
      </c>
      <c r="E32" s="411"/>
      <c r="F32" s="411"/>
      <c r="G32" s="411"/>
      <c r="H32" s="411"/>
      <c r="I32" s="411"/>
      <c r="J32" s="411"/>
      <c r="K32" s="411"/>
      <c r="L32" s="411"/>
      <c r="M32" s="411"/>
      <c r="N32" s="411"/>
      <c r="O32" s="411"/>
      <c r="P32" s="411"/>
      <c r="Q32" s="411"/>
      <c r="R32" s="411"/>
      <c r="S32" s="411"/>
      <c r="T32" s="411"/>
      <c r="U32" s="411"/>
      <c r="V32" s="411"/>
      <c r="W32" s="411"/>
      <c r="X32" s="411"/>
      <c r="Y32" s="411"/>
      <c r="Z32" s="411"/>
      <c r="AA32" s="411"/>
      <c r="AB32" s="411"/>
      <c r="AC32" s="411"/>
      <c r="AD32" s="411"/>
      <c r="AE32" s="411"/>
      <c r="AF32" s="411"/>
      <c r="AG32" s="411"/>
      <c r="AH32" s="411"/>
      <c r="AI32" s="411"/>
      <c r="AJ32" s="411"/>
      <c r="AK32" s="411"/>
      <c r="AL32" s="411"/>
      <c r="AM32" s="411"/>
      <c r="AN32" s="411"/>
      <c r="AO32" s="411"/>
      <c r="AP32" s="411"/>
      <c r="AQ32" s="411"/>
      <c r="AR32" s="411"/>
      <c r="AS32" s="411"/>
      <c r="AT32" s="411"/>
      <c r="AU32" s="411"/>
      <c r="AV32" s="411"/>
      <c r="AW32" s="411"/>
      <c r="AX32" s="411"/>
      <c r="AY32" s="411"/>
    </row>
    <row r="33" spans="1:51" hidden="1" x14ac:dyDescent="0.2">
      <c r="A33" s="410" t="s">
        <v>1375</v>
      </c>
      <c r="B33" s="411">
        <v>29033</v>
      </c>
      <c r="C33" s="411">
        <v>0</v>
      </c>
      <c r="D33" s="411">
        <v>29033</v>
      </c>
      <c r="E33" s="411"/>
      <c r="F33" s="411"/>
      <c r="G33" s="411"/>
      <c r="H33" s="411"/>
      <c r="I33" s="411"/>
      <c r="J33" s="411"/>
      <c r="K33" s="411"/>
      <c r="L33" s="411"/>
      <c r="M33" s="411"/>
      <c r="N33" s="411"/>
      <c r="O33" s="411"/>
      <c r="P33" s="411"/>
      <c r="Q33" s="411"/>
      <c r="R33" s="411"/>
      <c r="S33" s="411"/>
      <c r="T33" s="411"/>
      <c r="U33" s="411"/>
      <c r="V33" s="411"/>
      <c r="W33" s="411"/>
      <c r="X33" s="411"/>
      <c r="Y33" s="411"/>
      <c r="Z33" s="411"/>
      <c r="AA33" s="411"/>
      <c r="AB33" s="411"/>
      <c r="AC33" s="411"/>
      <c r="AD33" s="411"/>
      <c r="AE33" s="411"/>
      <c r="AF33" s="411"/>
      <c r="AG33" s="411"/>
      <c r="AH33" s="411"/>
      <c r="AI33" s="411"/>
      <c r="AJ33" s="411"/>
      <c r="AK33" s="411"/>
      <c r="AL33" s="411"/>
      <c r="AM33" s="411"/>
      <c r="AN33" s="411"/>
      <c r="AO33" s="411"/>
      <c r="AP33" s="411"/>
      <c r="AQ33" s="411"/>
      <c r="AR33" s="411"/>
      <c r="AS33" s="411"/>
      <c r="AT33" s="411"/>
      <c r="AU33" s="411"/>
      <c r="AV33" s="411"/>
      <c r="AW33" s="411"/>
      <c r="AX33" s="411"/>
      <c r="AY33" s="411"/>
    </row>
    <row r="34" spans="1:51" hidden="1" x14ac:dyDescent="0.2">
      <c r="A34" s="410" t="s">
        <v>1261</v>
      </c>
      <c r="B34" s="411">
        <v>4818</v>
      </c>
      <c r="C34" s="411">
        <v>968</v>
      </c>
      <c r="D34" s="411"/>
      <c r="E34" s="411"/>
      <c r="F34" s="411"/>
      <c r="G34" s="411"/>
      <c r="H34" s="411"/>
      <c r="I34" s="411"/>
      <c r="J34" s="411"/>
      <c r="K34" s="411"/>
      <c r="L34" s="411"/>
      <c r="M34" s="411"/>
      <c r="N34" s="411"/>
      <c r="O34" s="411"/>
      <c r="P34" s="411"/>
      <c r="Q34" s="411"/>
      <c r="R34" s="411"/>
      <c r="S34" s="411"/>
      <c r="T34" s="411"/>
      <c r="U34" s="411"/>
      <c r="V34" s="411"/>
      <c r="W34" s="411"/>
      <c r="X34" s="411"/>
      <c r="Y34" s="411"/>
      <c r="Z34" s="411"/>
      <c r="AA34" s="411"/>
      <c r="AB34" s="411"/>
      <c r="AC34" s="411"/>
      <c r="AD34" s="411"/>
      <c r="AE34" s="411"/>
      <c r="AF34" s="411"/>
      <c r="AG34" s="411"/>
      <c r="AH34" s="411"/>
      <c r="AI34" s="411"/>
      <c r="AJ34" s="411"/>
      <c r="AK34" s="411"/>
      <c r="AL34" s="411"/>
      <c r="AM34" s="411"/>
      <c r="AN34" s="411"/>
      <c r="AO34" s="411"/>
      <c r="AP34" s="411"/>
      <c r="AQ34" s="411"/>
      <c r="AR34" s="411"/>
      <c r="AS34" s="411"/>
      <c r="AT34" s="411"/>
      <c r="AU34" s="411"/>
      <c r="AV34" s="411"/>
      <c r="AW34" s="411"/>
      <c r="AX34" s="411"/>
      <c r="AY34" s="411"/>
    </row>
    <row r="35" spans="1:51" hidden="1" x14ac:dyDescent="0.2">
      <c r="A35" s="410" t="s">
        <v>1241</v>
      </c>
      <c r="B35" s="411">
        <v>153</v>
      </c>
      <c r="C35" s="411">
        <v>103</v>
      </c>
      <c r="D35" s="411">
        <v>50</v>
      </c>
      <c r="E35" s="411"/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411"/>
      <c r="Z35" s="411"/>
      <c r="AA35" s="411"/>
      <c r="AB35" s="411"/>
      <c r="AC35" s="411"/>
      <c r="AD35" s="411"/>
      <c r="AE35" s="411"/>
      <c r="AF35" s="411"/>
      <c r="AG35" s="411"/>
      <c r="AH35" s="411"/>
      <c r="AI35" s="411"/>
      <c r="AJ35" s="411"/>
      <c r="AK35" s="411"/>
      <c r="AL35" s="411"/>
      <c r="AM35" s="411"/>
      <c r="AN35" s="411"/>
      <c r="AO35" s="411"/>
      <c r="AP35" s="411"/>
      <c r="AQ35" s="411"/>
      <c r="AR35" s="411"/>
      <c r="AS35" s="411"/>
      <c r="AT35" s="411"/>
      <c r="AU35" s="411"/>
      <c r="AV35" s="411"/>
      <c r="AW35" s="411"/>
      <c r="AX35" s="411"/>
      <c r="AY35" s="411"/>
    </row>
    <row r="36" spans="1:51" hidden="1" x14ac:dyDescent="0.2">
      <c r="A36" s="410" t="s">
        <v>1401</v>
      </c>
      <c r="B36" s="411">
        <v>47</v>
      </c>
      <c r="C36" s="411">
        <v>0</v>
      </c>
      <c r="D36" s="411">
        <v>47</v>
      </c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411"/>
      <c r="Z36" s="411"/>
      <c r="AA36" s="411"/>
      <c r="AB36" s="411"/>
      <c r="AC36" s="411"/>
      <c r="AD36" s="411"/>
      <c r="AE36" s="411"/>
      <c r="AF36" s="411"/>
      <c r="AG36" s="411"/>
      <c r="AH36" s="411"/>
      <c r="AI36" s="411"/>
      <c r="AJ36" s="411"/>
      <c r="AK36" s="411"/>
      <c r="AL36" s="411"/>
      <c r="AM36" s="411"/>
      <c r="AN36" s="411"/>
      <c r="AO36" s="411"/>
      <c r="AP36" s="411"/>
      <c r="AQ36" s="411"/>
      <c r="AR36" s="411"/>
      <c r="AS36" s="411"/>
      <c r="AT36" s="411"/>
      <c r="AU36" s="411"/>
      <c r="AV36" s="411"/>
      <c r="AW36" s="411"/>
      <c r="AX36" s="411"/>
      <c r="AY36" s="411"/>
    </row>
    <row r="37" spans="1:51" hidden="1" x14ac:dyDescent="0.2">
      <c r="A37" s="410" t="s">
        <v>1257</v>
      </c>
      <c r="B37" s="411">
        <v>623533</v>
      </c>
      <c r="C37" s="411"/>
      <c r="D37" s="411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411"/>
      <c r="Z37" s="411"/>
      <c r="AA37" s="411"/>
      <c r="AB37" s="411"/>
      <c r="AC37" s="411"/>
      <c r="AD37" s="411"/>
      <c r="AE37" s="411"/>
      <c r="AF37" s="411"/>
      <c r="AG37" s="411"/>
      <c r="AH37" s="411"/>
      <c r="AI37" s="411"/>
      <c r="AJ37" s="411"/>
      <c r="AK37" s="411"/>
      <c r="AL37" s="411"/>
      <c r="AM37" s="411"/>
      <c r="AN37" s="411"/>
      <c r="AO37" s="411"/>
      <c r="AP37" s="411"/>
      <c r="AQ37" s="411"/>
      <c r="AR37" s="411"/>
      <c r="AS37" s="411"/>
      <c r="AT37" s="411"/>
      <c r="AU37" s="411"/>
      <c r="AV37" s="411"/>
      <c r="AW37" s="411"/>
      <c r="AX37" s="411"/>
      <c r="AY37" s="411"/>
    </row>
    <row r="38" spans="1:51" hidden="1" x14ac:dyDescent="0.2">
      <c r="A38" s="410" t="s">
        <v>1260</v>
      </c>
      <c r="B38" s="411">
        <v>7416</v>
      </c>
      <c r="C38" s="411">
        <v>1363</v>
      </c>
      <c r="D38" s="411">
        <v>6053</v>
      </c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411"/>
      <c r="Z38" s="411"/>
      <c r="AA38" s="411"/>
      <c r="AB38" s="411"/>
      <c r="AC38" s="411"/>
      <c r="AD38" s="411"/>
      <c r="AE38" s="411"/>
      <c r="AF38" s="411"/>
      <c r="AG38" s="411"/>
      <c r="AH38" s="411"/>
      <c r="AI38" s="411"/>
      <c r="AJ38" s="411"/>
      <c r="AK38" s="411"/>
      <c r="AL38" s="411"/>
      <c r="AM38" s="411"/>
      <c r="AN38" s="411"/>
      <c r="AO38" s="411"/>
      <c r="AP38" s="411"/>
      <c r="AQ38" s="411"/>
      <c r="AR38" s="411"/>
      <c r="AS38" s="411"/>
      <c r="AT38" s="411"/>
      <c r="AU38" s="411"/>
      <c r="AV38" s="411"/>
      <c r="AW38" s="411"/>
      <c r="AX38" s="411"/>
      <c r="AY38" s="411"/>
    </row>
    <row r="39" spans="1:51" hidden="1" x14ac:dyDescent="0.2">
      <c r="A39" s="410" t="s">
        <v>1402</v>
      </c>
      <c r="B39" s="411">
        <v>9608</v>
      </c>
      <c r="C39" s="411">
        <v>2738</v>
      </c>
      <c r="D39" s="411">
        <v>5665</v>
      </c>
      <c r="E39" s="411">
        <v>1205</v>
      </c>
      <c r="F39" s="411">
        <v>0</v>
      </c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411"/>
      <c r="Z39" s="411"/>
      <c r="AA39" s="411"/>
      <c r="AB39" s="411"/>
      <c r="AC39" s="411"/>
      <c r="AD39" s="411"/>
      <c r="AE39" s="411"/>
      <c r="AF39" s="411"/>
      <c r="AG39" s="411"/>
      <c r="AH39" s="411"/>
      <c r="AI39" s="411"/>
      <c r="AJ39" s="411"/>
      <c r="AK39" s="411"/>
      <c r="AL39" s="411"/>
      <c r="AM39" s="411"/>
      <c r="AN39" s="411"/>
      <c r="AO39" s="411"/>
      <c r="AP39" s="411"/>
      <c r="AQ39" s="411"/>
      <c r="AR39" s="411"/>
      <c r="AS39" s="411"/>
      <c r="AT39" s="411"/>
      <c r="AU39" s="411"/>
      <c r="AV39" s="411"/>
      <c r="AW39" s="411"/>
      <c r="AX39" s="411"/>
      <c r="AY39" s="411"/>
    </row>
    <row r="40" spans="1:51" hidden="1" x14ac:dyDescent="0.2">
      <c r="A40" s="410" t="s">
        <v>1437</v>
      </c>
      <c r="B40" s="411">
        <v>84</v>
      </c>
      <c r="C40" s="411">
        <v>17</v>
      </c>
      <c r="D40" s="411">
        <v>48</v>
      </c>
      <c r="E40" s="411">
        <v>19</v>
      </c>
      <c r="F40" s="411">
        <v>77</v>
      </c>
      <c r="G40" s="411">
        <v>5</v>
      </c>
      <c r="H40" s="411">
        <v>79</v>
      </c>
      <c r="I40" s="411"/>
      <c r="J40" s="411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A40" s="411"/>
      <c r="AB40" s="411"/>
      <c r="AC40" s="411"/>
      <c r="AD40" s="411"/>
      <c r="AE40" s="411"/>
      <c r="AF40" s="411"/>
      <c r="AG40" s="411"/>
      <c r="AH40" s="411"/>
      <c r="AI40" s="411"/>
      <c r="AJ40" s="411"/>
      <c r="AK40" s="411"/>
      <c r="AL40" s="411"/>
      <c r="AM40" s="411"/>
      <c r="AN40" s="411"/>
      <c r="AO40" s="411"/>
      <c r="AP40" s="411"/>
      <c r="AQ40" s="411"/>
      <c r="AR40" s="411"/>
      <c r="AS40" s="411"/>
      <c r="AT40" s="411"/>
      <c r="AU40" s="411"/>
      <c r="AV40" s="411"/>
      <c r="AW40" s="411"/>
      <c r="AX40" s="411"/>
      <c r="AY40" s="411"/>
    </row>
    <row r="41" spans="1:51" hidden="1" x14ac:dyDescent="0.2">
      <c r="A41" s="410" t="s">
        <v>1533</v>
      </c>
      <c r="B41" s="411">
        <v>3</v>
      </c>
      <c r="C41" s="411"/>
      <c r="D41" s="411">
        <v>3</v>
      </c>
      <c r="E41" s="411"/>
      <c r="F41" s="411">
        <v>3</v>
      </c>
      <c r="G41" s="411">
        <v>1</v>
      </c>
      <c r="H41" s="411">
        <v>2</v>
      </c>
      <c r="I41" s="411"/>
      <c r="J41" s="411"/>
      <c r="K41" s="411"/>
      <c r="L41" s="411"/>
      <c r="M41" s="411"/>
      <c r="N41" s="411"/>
      <c r="O41" s="411"/>
      <c r="P41" s="411"/>
      <c r="Q41" s="411"/>
      <c r="R41" s="411"/>
      <c r="S41" s="411"/>
      <c r="T41" s="411"/>
      <c r="U41" s="411"/>
      <c r="V41" s="411"/>
      <c r="W41" s="411"/>
      <c r="X41" s="411"/>
      <c r="Y41" s="411"/>
      <c r="Z41" s="411"/>
      <c r="AA41" s="411"/>
      <c r="AB41" s="411"/>
      <c r="AC41" s="411"/>
      <c r="AD41" s="411"/>
      <c r="AE41" s="411"/>
      <c r="AF41" s="411"/>
      <c r="AG41" s="411"/>
      <c r="AH41" s="411"/>
      <c r="AI41" s="411"/>
      <c r="AJ41" s="411"/>
      <c r="AK41" s="411"/>
      <c r="AL41" s="411"/>
      <c r="AM41" s="411"/>
      <c r="AN41" s="411"/>
      <c r="AO41" s="411"/>
      <c r="AP41" s="411"/>
      <c r="AQ41" s="411"/>
      <c r="AR41" s="411"/>
      <c r="AS41" s="411"/>
      <c r="AT41" s="411"/>
      <c r="AU41" s="411"/>
      <c r="AV41" s="411"/>
      <c r="AW41" s="411"/>
      <c r="AX41" s="411"/>
      <c r="AY41" s="411"/>
    </row>
    <row r="42" spans="1:51" hidden="1" x14ac:dyDescent="0.2">
      <c r="A42" s="410" t="s">
        <v>1348</v>
      </c>
      <c r="B42" s="411">
        <v>1759</v>
      </c>
      <c r="C42" s="411">
        <v>260</v>
      </c>
      <c r="D42" s="411">
        <v>1350</v>
      </c>
      <c r="E42" s="411">
        <v>149</v>
      </c>
      <c r="F42" s="411">
        <v>992</v>
      </c>
      <c r="G42" s="411">
        <v>252</v>
      </c>
      <c r="H42" s="411">
        <v>876</v>
      </c>
      <c r="I42" s="411"/>
      <c r="J42" s="411"/>
      <c r="K42" s="411"/>
      <c r="L42" s="411"/>
      <c r="M42" s="411"/>
      <c r="N42" s="411"/>
      <c r="O42" s="411"/>
      <c r="P42" s="411"/>
      <c r="Q42" s="411"/>
      <c r="R42" s="411"/>
      <c r="S42" s="411"/>
      <c r="T42" s="411"/>
      <c r="U42" s="411"/>
      <c r="V42" s="411"/>
      <c r="W42" s="411"/>
      <c r="X42" s="411"/>
      <c r="Y42" s="411"/>
      <c r="Z42" s="411"/>
      <c r="AA42" s="411"/>
      <c r="AB42" s="411"/>
      <c r="AC42" s="411"/>
      <c r="AD42" s="411"/>
      <c r="AE42" s="411"/>
      <c r="AF42" s="411"/>
      <c r="AG42" s="411"/>
      <c r="AH42" s="411"/>
      <c r="AI42" s="411"/>
      <c r="AJ42" s="411"/>
      <c r="AK42" s="411"/>
      <c r="AL42" s="411"/>
      <c r="AM42" s="411"/>
      <c r="AN42" s="411"/>
      <c r="AO42" s="411"/>
      <c r="AP42" s="411"/>
      <c r="AQ42" s="411"/>
      <c r="AR42" s="411"/>
      <c r="AS42" s="411"/>
      <c r="AT42" s="411"/>
      <c r="AU42" s="411"/>
      <c r="AV42" s="411"/>
      <c r="AW42" s="411"/>
      <c r="AX42" s="411"/>
      <c r="AY42" s="411"/>
    </row>
    <row r="43" spans="1:51" hidden="1" x14ac:dyDescent="0.2">
      <c r="A43" s="410" t="s">
        <v>1506</v>
      </c>
      <c r="B43" s="411">
        <v>13</v>
      </c>
      <c r="C43" s="411"/>
      <c r="D43" s="411">
        <v>13</v>
      </c>
      <c r="E43" s="411"/>
      <c r="F43" s="411"/>
      <c r="G43" s="411"/>
      <c r="H43" s="411"/>
      <c r="I43" s="411"/>
      <c r="J43" s="411"/>
      <c r="K43" s="411"/>
      <c r="L43" s="411"/>
      <c r="M43" s="411"/>
      <c r="N43" s="411"/>
      <c r="O43" s="411"/>
      <c r="P43" s="411"/>
      <c r="Q43" s="411"/>
      <c r="R43" s="411"/>
      <c r="S43" s="411"/>
      <c r="T43" s="411"/>
      <c r="U43" s="411"/>
      <c r="V43" s="411"/>
      <c r="W43" s="411"/>
      <c r="X43" s="411"/>
      <c r="Y43" s="411"/>
      <c r="Z43" s="411"/>
      <c r="AA43" s="411"/>
      <c r="AB43" s="411"/>
      <c r="AC43" s="411"/>
      <c r="AD43" s="411"/>
      <c r="AE43" s="411"/>
      <c r="AF43" s="411"/>
      <c r="AG43" s="411"/>
      <c r="AH43" s="411"/>
      <c r="AI43" s="411"/>
      <c r="AJ43" s="411"/>
      <c r="AK43" s="411"/>
      <c r="AL43" s="411"/>
      <c r="AM43" s="411"/>
      <c r="AN43" s="411"/>
      <c r="AO43" s="411"/>
      <c r="AP43" s="411"/>
      <c r="AQ43" s="411"/>
      <c r="AR43" s="411"/>
      <c r="AS43" s="411"/>
      <c r="AT43" s="411"/>
      <c r="AU43" s="411"/>
      <c r="AV43" s="411"/>
      <c r="AW43" s="411"/>
      <c r="AX43" s="411"/>
      <c r="AY43" s="411"/>
    </row>
    <row r="44" spans="1:51" hidden="1" x14ac:dyDescent="0.2">
      <c r="A44" s="410" t="s">
        <v>1380</v>
      </c>
      <c r="B44" s="411">
        <v>339</v>
      </c>
      <c r="C44" s="411"/>
      <c r="D44" s="411">
        <v>339</v>
      </c>
      <c r="E44" s="411"/>
      <c r="F44" s="411"/>
      <c r="G44" s="411"/>
      <c r="H44" s="411"/>
      <c r="I44" s="411"/>
      <c r="J44" s="411"/>
      <c r="K44" s="411"/>
      <c r="L44" s="411"/>
      <c r="M44" s="411"/>
      <c r="N44" s="411"/>
      <c r="O44" s="411"/>
      <c r="P44" s="411"/>
      <c r="Q44" s="411"/>
      <c r="R44" s="411"/>
      <c r="S44" s="411"/>
      <c r="T44" s="411"/>
      <c r="U44" s="411"/>
      <c r="V44" s="411"/>
      <c r="W44" s="411"/>
      <c r="X44" s="411"/>
      <c r="Y44" s="411"/>
      <c r="Z44" s="411"/>
      <c r="AA44" s="411"/>
      <c r="AB44" s="411"/>
      <c r="AC44" s="411"/>
      <c r="AD44" s="411"/>
      <c r="AE44" s="411"/>
      <c r="AF44" s="411"/>
      <c r="AG44" s="411"/>
      <c r="AH44" s="411"/>
      <c r="AI44" s="411"/>
      <c r="AJ44" s="411"/>
      <c r="AK44" s="411"/>
      <c r="AL44" s="411"/>
      <c r="AM44" s="411"/>
      <c r="AN44" s="411"/>
      <c r="AO44" s="411"/>
      <c r="AP44" s="411"/>
      <c r="AQ44" s="411"/>
      <c r="AR44" s="411"/>
      <c r="AS44" s="411"/>
      <c r="AT44" s="411"/>
      <c r="AU44" s="411"/>
      <c r="AV44" s="411"/>
      <c r="AW44" s="411"/>
      <c r="AX44" s="411"/>
      <c r="AY44" s="411"/>
    </row>
    <row r="45" spans="1:51" hidden="1" x14ac:dyDescent="0.2">
      <c r="A45" s="410" t="s">
        <v>1464</v>
      </c>
      <c r="B45" s="411">
        <v>49</v>
      </c>
      <c r="C45" s="411"/>
      <c r="D45" s="411">
        <v>49</v>
      </c>
      <c r="E45" s="411"/>
      <c r="F45" s="411"/>
      <c r="G45" s="411"/>
      <c r="H45" s="411"/>
      <c r="I45" s="411"/>
      <c r="J45" s="411"/>
      <c r="K45" s="411"/>
      <c r="L45" s="411"/>
      <c r="M45" s="411"/>
      <c r="N45" s="411"/>
      <c r="O45" s="411"/>
      <c r="P45" s="411"/>
      <c r="Q45" s="411"/>
      <c r="R45" s="411"/>
      <c r="S45" s="411"/>
      <c r="T45" s="411"/>
      <c r="U45" s="411"/>
      <c r="V45" s="411"/>
      <c r="W45" s="411"/>
      <c r="X45" s="411"/>
      <c r="Y45" s="411"/>
      <c r="Z45" s="411"/>
      <c r="AA45" s="411"/>
      <c r="AB45" s="411"/>
      <c r="AC45" s="411"/>
      <c r="AD45" s="411"/>
      <c r="AE45" s="411"/>
      <c r="AF45" s="411"/>
      <c r="AG45" s="411"/>
      <c r="AH45" s="411"/>
      <c r="AI45" s="411"/>
      <c r="AJ45" s="411"/>
      <c r="AK45" s="411"/>
      <c r="AL45" s="411"/>
      <c r="AM45" s="411"/>
      <c r="AN45" s="411"/>
      <c r="AO45" s="411"/>
      <c r="AP45" s="411"/>
      <c r="AQ45" s="411"/>
      <c r="AR45" s="411"/>
      <c r="AS45" s="411"/>
      <c r="AT45" s="411"/>
      <c r="AU45" s="411"/>
      <c r="AV45" s="411"/>
      <c r="AW45" s="411"/>
      <c r="AX45" s="411"/>
      <c r="AY45" s="411"/>
    </row>
    <row r="46" spans="1:51" hidden="1" x14ac:dyDescent="0.2">
      <c r="A46" s="410" t="s">
        <v>1381</v>
      </c>
      <c r="B46" s="411">
        <v>646</v>
      </c>
      <c r="C46" s="411"/>
      <c r="D46" s="411">
        <v>646</v>
      </c>
      <c r="E46" s="411"/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411"/>
      <c r="Z46" s="411"/>
      <c r="AA46" s="411"/>
      <c r="AB46" s="411"/>
      <c r="AC46" s="411"/>
      <c r="AD46" s="411"/>
      <c r="AE46" s="411"/>
      <c r="AF46" s="411"/>
      <c r="AG46" s="411"/>
      <c r="AH46" s="411"/>
      <c r="AI46" s="411"/>
      <c r="AJ46" s="411"/>
      <c r="AK46" s="411"/>
      <c r="AL46" s="411"/>
      <c r="AM46" s="411"/>
      <c r="AN46" s="411"/>
      <c r="AO46" s="411"/>
      <c r="AP46" s="411"/>
      <c r="AQ46" s="411"/>
      <c r="AR46" s="411"/>
      <c r="AS46" s="411"/>
      <c r="AT46" s="411"/>
      <c r="AU46" s="411"/>
      <c r="AV46" s="411"/>
      <c r="AW46" s="411"/>
      <c r="AX46" s="411"/>
      <c r="AY46" s="411"/>
    </row>
    <row r="47" spans="1:51" hidden="1" x14ac:dyDescent="0.2">
      <c r="A47" s="410" t="s">
        <v>1465</v>
      </c>
      <c r="B47" s="411">
        <v>97</v>
      </c>
      <c r="C47" s="411"/>
      <c r="D47" s="411">
        <v>97</v>
      </c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411"/>
      <c r="Z47" s="411"/>
      <c r="AA47" s="411"/>
      <c r="AB47" s="411"/>
      <c r="AC47" s="411"/>
      <c r="AD47" s="411"/>
      <c r="AE47" s="411"/>
      <c r="AF47" s="411"/>
      <c r="AG47" s="411"/>
      <c r="AH47" s="411"/>
      <c r="AI47" s="411"/>
      <c r="AJ47" s="411"/>
      <c r="AK47" s="411"/>
      <c r="AL47" s="411"/>
      <c r="AM47" s="411"/>
      <c r="AN47" s="411"/>
      <c r="AO47" s="411"/>
      <c r="AP47" s="411"/>
      <c r="AQ47" s="411"/>
      <c r="AR47" s="411"/>
      <c r="AS47" s="411"/>
      <c r="AT47" s="411"/>
      <c r="AU47" s="411"/>
      <c r="AV47" s="411"/>
      <c r="AW47" s="411"/>
      <c r="AX47" s="411"/>
      <c r="AY47" s="411"/>
    </row>
    <row r="48" spans="1:51" hidden="1" x14ac:dyDescent="0.2">
      <c r="A48" s="410" t="s">
        <v>1382</v>
      </c>
      <c r="B48" s="411">
        <v>127</v>
      </c>
      <c r="C48" s="411"/>
      <c r="D48" s="411">
        <v>127</v>
      </c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411"/>
      <c r="Z48" s="411"/>
      <c r="AA48" s="411"/>
      <c r="AB48" s="411"/>
      <c r="AC48" s="411"/>
      <c r="AD48" s="411"/>
      <c r="AE48" s="411"/>
      <c r="AF48" s="411"/>
      <c r="AG48" s="411"/>
      <c r="AH48" s="411"/>
      <c r="AI48" s="411"/>
      <c r="AJ48" s="411"/>
      <c r="AK48" s="411"/>
      <c r="AL48" s="411"/>
      <c r="AM48" s="411"/>
      <c r="AN48" s="411"/>
      <c r="AO48" s="411"/>
      <c r="AP48" s="411"/>
      <c r="AQ48" s="411"/>
      <c r="AR48" s="411"/>
      <c r="AS48" s="411"/>
      <c r="AT48" s="411"/>
      <c r="AU48" s="411"/>
      <c r="AV48" s="411"/>
      <c r="AW48" s="411"/>
      <c r="AX48" s="411"/>
      <c r="AY48" s="411"/>
    </row>
    <row r="49" spans="1:51" hidden="1" x14ac:dyDescent="0.2">
      <c r="A49" s="410" t="s">
        <v>1466</v>
      </c>
      <c r="B49" s="411">
        <v>84</v>
      </c>
      <c r="C49" s="411"/>
      <c r="D49" s="411">
        <v>84</v>
      </c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411"/>
      <c r="Z49" s="411"/>
      <c r="AA49" s="411"/>
      <c r="AB49" s="411"/>
      <c r="AC49" s="411"/>
      <c r="AD49" s="411"/>
      <c r="AE49" s="411"/>
      <c r="AF49" s="411"/>
      <c r="AG49" s="411"/>
      <c r="AH49" s="411"/>
      <c r="AI49" s="411"/>
      <c r="AJ49" s="411"/>
      <c r="AK49" s="411"/>
      <c r="AL49" s="411"/>
      <c r="AM49" s="411"/>
      <c r="AN49" s="411"/>
      <c r="AO49" s="411"/>
      <c r="AP49" s="411"/>
      <c r="AQ49" s="411"/>
      <c r="AR49" s="411"/>
      <c r="AS49" s="411"/>
      <c r="AT49" s="411"/>
      <c r="AU49" s="411"/>
      <c r="AV49" s="411"/>
      <c r="AW49" s="411"/>
      <c r="AX49" s="411"/>
      <c r="AY49" s="411"/>
    </row>
    <row r="50" spans="1:51" hidden="1" x14ac:dyDescent="0.2">
      <c r="A50" s="410" t="s">
        <v>1383</v>
      </c>
      <c r="B50" s="411">
        <v>218</v>
      </c>
      <c r="C50" s="411"/>
      <c r="D50" s="411">
        <v>218</v>
      </c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1"/>
      <c r="AC50" s="411"/>
      <c r="AD50" s="411"/>
      <c r="AE50" s="411"/>
      <c r="AF50" s="411"/>
      <c r="AG50" s="411"/>
      <c r="AH50" s="411"/>
      <c r="AI50" s="411"/>
      <c r="AJ50" s="411"/>
      <c r="AK50" s="411"/>
      <c r="AL50" s="411"/>
      <c r="AM50" s="411"/>
      <c r="AN50" s="411"/>
      <c r="AO50" s="411"/>
      <c r="AP50" s="411"/>
      <c r="AQ50" s="411"/>
      <c r="AR50" s="411"/>
      <c r="AS50" s="411"/>
      <c r="AT50" s="411"/>
      <c r="AU50" s="411"/>
      <c r="AV50" s="411"/>
      <c r="AW50" s="411"/>
      <c r="AX50" s="411"/>
      <c r="AY50" s="411"/>
    </row>
    <row r="51" spans="1:51" hidden="1" x14ac:dyDescent="0.2">
      <c r="A51" s="410" t="s">
        <v>1384</v>
      </c>
      <c r="B51" s="411">
        <v>187</v>
      </c>
      <c r="C51" s="411"/>
      <c r="D51" s="411">
        <v>187</v>
      </c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411"/>
      <c r="Z51" s="411"/>
      <c r="AA51" s="411"/>
      <c r="AB51" s="411"/>
      <c r="AC51" s="411"/>
      <c r="AD51" s="411"/>
      <c r="AE51" s="411"/>
      <c r="AF51" s="411"/>
      <c r="AG51" s="411"/>
      <c r="AH51" s="411"/>
      <c r="AI51" s="411"/>
      <c r="AJ51" s="411"/>
      <c r="AK51" s="411"/>
      <c r="AL51" s="411"/>
      <c r="AM51" s="411"/>
      <c r="AN51" s="411"/>
      <c r="AO51" s="411"/>
      <c r="AP51" s="411"/>
      <c r="AQ51" s="411"/>
      <c r="AR51" s="411"/>
      <c r="AS51" s="411"/>
      <c r="AT51" s="411"/>
      <c r="AU51" s="411"/>
      <c r="AV51" s="411"/>
      <c r="AW51" s="411"/>
      <c r="AX51" s="411"/>
      <c r="AY51" s="411"/>
    </row>
    <row r="52" spans="1:51" hidden="1" x14ac:dyDescent="0.2">
      <c r="A52" s="410" t="s">
        <v>1467</v>
      </c>
      <c r="B52" s="411">
        <v>92</v>
      </c>
      <c r="C52" s="411"/>
      <c r="D52" s="411">
        <v>92</v>
      </c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411"/>
      <c r="Z52" s="411"/>
      <c r="AA52" s="411"/>
      <c r="AB52" s="411"/>
      <c r="AC52" s="411"/>
      <c r="AD52" s="411"/>
      <c r="AE52" s="411"/>
      <c r="AF52" s="411"/>
      <c r="AG52" s="411"/>
      <c r="AH52" s="411"/>
      <c r="AI52" s="411"/>
      <c r="AJ52" s="411"/>
      <c r="AK52" s="411"/>
      <c r="AL52" s="411"/>
      <c r="AM52" s="411"/>
      <c r="AN52" s="411"/>
      <c r="AO52" s="411"/>
      <c r="AP52" s="411"/>
      <c r="AQ52" s="411"/>
      <c r="AR52" s="411"/>
      <c r="AS52" s="411"/>
      <c r="AT52" s="411"/>
      <c r="AU52" s="411"/>
      <c r="AV52" s="411"/>
      <c r="AW52" s="411"/>
      <c r="AX52" s="411"/>
      <c r="AY52" s="411"/>
    </row>
    <row r="53" spans="1:51" hidden="1" x14ac:dyDescent="0.2">
      <c r="A53" s="410" t="s">
        <v>1385</v>
      </c>
      <c r="B53" s="411">
        <v>183</v>
      </c>
      <c r="C53" s="411"/>
      <c r="D53" s="411">
        <v>183</v>
      </c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411"/>
      <c r="Z53" s="411"/>
      <c r="AA53" s="411"/>
      <c r="AB53" s="411"/>
      <c r="AC53" s="411"/>
      <c r="AD53" s="411"/>
      <c r="AE53" s="411"/>
      <c r="AF53" s="411"/>
      <c r="AG53" s="411"/>
      <c r="AH53" s="411"/>
      <c r="AI53" s="411"/>
      <c r="AJ53" s="411"/>
      <c r="AK53" s="411"/>
      <c r="AL53" s="411"/>
      <c r="AM53" s="411"/>
      <c r="AN53" s="411"/>
      <c r="AO53" s="411"/>
      <c r="AP53" s="411"/>
      <c r="AQ53" s="411"/>
      <c r="AR53" s="411"/>
      <c r="AS53" s="411"/>
      <c r="AT53" s="411"/>
      <c r="AU53" s="411"/>
      <c r="AV53" s="411"/>
      <c r="AW53" s="411"/>
      <c r="AX53" s="411"/>
      <c r="AY53" s="411"/>
    </row>
    <row r="54" spans="1:51" hidden="1" x14ac:dyDescent="0.2">
      <c r="A54" s="410" t="s">
        <v>1280</v>
      </c>
      <c r="B54" s="411">
        <v>49078</v>
      </c>
      <c r="C54" s="411">
        <v>6919</v>
      </c>
      <c r="D54" s="411">
        <v>42159</v>
      </c>
      <c r="E54" s="411">
        <v>229</v>
      </c>
      <c r="F54" s="411">
        <v>44316</v>
      </c>
      <c r="G54" s="411">
        <v>0</v>
      </c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411"/>
      <c r="Z54" s="411"/>
      <c r="AA54" s="411"/>
      <c r="AB54" s="411"/>
      <c r="AC54" s="411"/>
      <c r="AD54" s="411"/>
      <c r="AE54" s="411"/>
      <c r="AF54" s="411"/>
      <c r="AG54" s="411"/>
      <c r="AH54" s="411"/>
      <c r="AI54" s="411"/>
      <c r="AJ54" s="411"/>
      <c r="AK54" s="411"/>
      <c r="AL54" s="411"/>
      <c r="AM54" s="411"/>
      <c r="AN54" s="411"/>
      <c r="AO54" s="411"/>
      <c r="AP54" s="411"/>
      <c r="AQ54" s="411"/>
      <c r="AR54" s="411"/>
      <c r="AS54" s="411"/>
      <c r="AT54" s="411"/>
      <c r="AU54" s="411"/>
      <c r="AV54" s="411"/>
      <c r="AW54" s="411"/>
      <c r="AX54" s="411"/>
      <c r="AY54" s="411"/>
    </row>
    <row r="55" spans="1:51" hidden="1" x14ac:dyDescent="0.2">
      <c r="A55" s="410" t="s">
        <v>1281</v>
      </c>
      <c r="B55" s="411">
        <v>1251</v>
      </c>
      <c r="C55" s="411">
        <v>245</v>
      </c>
      <c r="D55" s="411">
        <v>1006</v>
      </c>
      <c r="E55" s="411">
        <v>24</v>
      </c>
      <c r="F55" s="411">
        <v>1209</v>
      </c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411"/>
      <c r="Z55" s="411"/>
      <c r="AA55" s="411"/>
      <c r="AB55" s="411"/>
      <c r="AC55" s="411"/>
      <c r="AD55" s="411"/>
      <c r="AE55" s="411"/>
      <c r="AF55" s="411"/>
      <c r="AG55" s="411"/>
      <c r="AH55" s="411"/>
      <c r="AI55" s="411"/>
      <c r="AJ55" s="411"/>
      <c r="AK55" s="411"/>
      <c r="AL55" s="411"/>
      <c r="AM55" s="411"/>
      <c r="AN55" s="411"/>
      <c r="AO55" s="411"/>
      <c r="AP55" s="411"/>
      <c r="AQ55" s="411"/>
      <c r="AR55" s="411"/>
      <c r="AS55" s="411"/>
      <c r="AT55" s="411"/>
      <c r="AU55" s="411"/>
      <c r="AV55" s="411"/>
      <c r="AW55" s="411"/>
      <c r="AX55" s="411"/>
      <c r="AY55" s="411"/>
    </row>
    <row r="56" spans="1:51" hidden="1" x14ac:dyDescent="0.2">
      <c r="A56" s="410" t="s">
        <v>1404</v>
      </c>
      <c r="B56" s="411">
        <v>806</v>
      </c>
      <c r="C56" s="411">
        <v>127</v>
      </c>
      <c r="D56" s="411">
        <v>679</v>
      </c>
      <c r="E56" s="411">
        <v>2</v>
      </c>
      <c r="F56" s="411">
        <v>653</v>
      </c>
      <c r="G56" s="411">
        <v>0</v>
      </c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A56" s="411"/>
      <c r="AB56" s="411"/>
      <c r="AC56" s="411"/>
      <c r="AD56" s="411"/>
      <c r="AE56" s="411"/>
      <c r="AF56" s="411"/>
      <c r="AG56" s="411"/>
      <c r="AH56" s="411"/>
      <c r="AI56" s="411"/>
      <c r="AJ56" s="411"/>
      <c r="AK56" s="411"/>
      <c r="AL56" s="411"/>
      <c r="AM56" s="411"/>
      <c r="AN56" s="411"/>
      <c r="AO56" s="411"/>
      <c r="AP56" s="411"/>
      <c r="AQ56" s="411"/>
      <c r="AR56" s="411"/>
      <c r="AS56" s="411"/>
      <c r="AT56" s="411"/>
      <c r="AU56" s="411"/>
      <c r="AV56" s="411"/>
      <c r="AW56" s="411"/>
      <c r="AX56" s="411"/>
      <c r="AY56" s="411"/>
    </row>
    <row r="57" spans="1:51" hidden="1" x14ac:dyDescent="0.2">
      <c r="A57" s="410" t="s">
        <v>1409</v>
      </c>
      <c r="B57" s="411">
        <v>427</v>
      </c>
      <c r="C57" s="411">
        <v>234</v>
      </c>
      <c r="D57" s="411">
        <v>193</v>
      </c>
      <c r="E57" s="411">
        <v>33</v>
      </c>
      <c r="F57" s="411">
        <v>345</v>
      </c>
      <c r="G57" s="411">
        <v>0</v>
      </c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411"/>
      <c r="Z57" s="411"/>
      <c r="AA57" s="411"/>
      <c r="AB57" s="411"/>
      <c r="AC57" s="411"/>
      <c r="AD57" s="411"/>
      <c r="AE57" s="411"/>
      <c r="AF57" s="411"/>
      <c r="AG57" s="411"/>
      <c r="AH57" s="411"/>
      <c r="AI57" s="411"/>
      <c r="AJ57" s="411"/>
      <c r="AK57" s="411"/>
      <c r="AL57" s="411"/>
      <c r="AM57" s="411"/>
      <c r="AN57" s="411"/>
      <c r="AO57" s="411"/>
      <c r="AP57" s="411"/>
      <c r="AQ57" s="411"/>
      <c r="AR57" s="411"/>
      <c r="AS57" s="411"/>
      <c r="AT57" s="411"/>
      <c r="AU57" s="411"/>
      <c r="AV57" s="411"/>
      <c r="AW57" s="411"/>
      <c r="AX57" s="411"/>
      <c r="AY57" s="411"/>
    </row>
    <row r="58" spans="1:51" hidden="1" x14ac:dyDescent="0.2">
      <c r="A58" s="410" t="s">
        <v>1407</v>
      </c>
      <c r="B58" s="411">
        <v>254</v>
      </c>
      <c r="C58" s="411">
        <v>70</v>
      </c>
      <c r="D58" s="411">
        <v>184</v>
      </c>
      <c r="E58" s="411">
        <v>29</v>
      </c>
      <c r="F58" s="411">
        <v>143</v>
      </c>
      <c r="G58" s="411">
        <v>0</v>
      </c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  <c r="X58" s="411"/>
      <c r="Y58" s="411"/>
      <c r="Z58" s="411"/>
      <c r="AA58" s="411"/>
      <c r="AB58" s="411"/>
      <c r="AC58" s="411"/>
      <c r="AD58" s="411"/>
      <c r="AE58" s="411"/>
      <c r="AF58" s="411"/>
      <c r="AG58" s="411"/>
      <c r="AH58" s="411"/>
      <c r="AI58" s="411"/>
      <c r="AJ58" s="411"/>
      <c r="AK58" s="411"/>
      <c r="AL58" s="411"/>
      <c r="AM58" s="411"/>
      <c r="AN58" s="411"/>
      <c r="AO58" s="411"/>
      <c r="AP58" s="411"/>
      <c r="AQ58" s="411"/>
      <c r="AR58" s="411"/>
      <c r="AS58" s="411"/>
      <c r="AT58" s="411"/>
      <c r="AU58" s="411"/>
      <c r="AV58" s="411"/>
      <c r="AW58" s="411"/>
      <c r="AX58" s="411"/>
      <c r="AY58" s="411"/>
    </row>
    <row r="59" spans="1:51" hidden="1" x14ac:dyDescent="0.2">
      <c r="A59" s="410" t="s">
        <v>1481</v>
      </c>
      <c r="B59" s="411">
        <v>19</v>
      </c>
      <c r="C59" s="411">
        <v>9</v>
      </c>
      <c r="D59" s="411">
        <v>10</v>
      </c>
      <c r="E59" s="411">
        <v>1</v>
      </c>
      <c r="F59" s="411">
        <v>20</v>
      </c>
      <c r="G59" s="411">
        <v>0</v>
      </c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  <c r="X59" s="411"/>
      <c r="Y59" s="411"/>
      <c r="Z59" s="411"/>
      <c r="AA59" s="411"/>
      <c r="AB59" s="411"/>
      <c r="AC59" s="411"/>
      <c r="AD59" s="411"/>
      <c r="AE59" s="411"/>
      <c r="AF59" s="411"/>
      <c r="AG59" s="411"/>
      <c r="AH59" s="411"/>
      <c r="AI59" s="411"/>
      <c r="AJ59" s="411"/>
      <c r="AK59" s="411"/>
      <c r="AL59" s="411"/>
      <c r="AM59" s="411"/>
      <c r="AN59" s="411"/>
      <c r="AO59" s="411"/>
      <c r="AP59" s="411"/>
      <c r="AQ59" s="411"/>
      <c r="AR59" s="411"/>
      <c r="AS59" s="411"/>
      <c r="AT59" s="411"/>
      <c r="AU59" s="411"/>
      <c r="AV59" s="411"/>
      <c r="AW59" s="411"/>
      <c r="AX59" s="411"/>
      <c r="AY59" s="411"/>
    </row>
    <row r="60" spans="1:51" hidden="1" x14ac:dyDescent="0.2">
      <c r="A60" s="410" t="s">
        <v>1406</v>
      </c>
      <c r="B60" s="411">
        <v>435</v>
      </c>
      <c r="C60" s="411">
        <v>28</v>
      </c>
      <c r="D60" s="411">
        <v>407</v>
      </c>
      <c r="E60" s="411">
        <v>153</v>
      </c>
      <c r="F60" s="411">
        <v>173</v>
      </c>
      <c r="G60" s="411">
        <v>0</v>
      </c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  <c r="X60" s="411"/>
      <c r="Y60" s="411"/>
      <c r="Z60" s="411"/>
      <c r="AA60" s="411"/>
      <c r="AB60" s="411"/>
      <c r="AC60" s="411"/>
      <c r="AD60" s="411"/>
      <c r="AE60" s="411"/>
      <c r="AF60" s="411"/>
      <c r="AG60" s="411"/>
      <c r="AH60" s="411"/>
      <c r="AI60" s="411"/>
      <c r="AJ60" s="411"/>
      <c r="AK60" s="411"/>
      <c r="AL60" s="411"/>
      <c r="AM60" s="411"/>
      <c r="AN60" s="411"/>
      <c r="AO60" s="411"/>
      <c r="AP60" s="411"/>
      <c r="AQ60" s="411"/>
      <c r="AR60" s="411"/>
      <c r="AS60" s="411"/>
      <c r="AT60" s="411"/>
      <c r="AU60" s="411"/>
      <c r="AV60" s="411"/>
      <c r="AW60" s="411"/>
      <c r="AX60" s="411"/>
      <c r="AY60" s="411"/>
    </row>
    <row r="61" spans="1:51" hidden="1" x14ac:dyDescent="0.2">
      <c r="A61" s="410" t="s">
        <v>1434</v>
      </c>
      <c r="B61" s="411">
        <v>38</v>
      </c>
      <c r="C61" s="411">
        <v>33</v>
      </c>
      <c r="D61" s="411">
        <v>5</v>
      </c>
      <c r="E61" s="411">
        <v>5</v>
      </c>
      <c r="F61" s="411">
        <v>33</v>
      </c>
      <c r="G61" s="411">
        <v>0</v>
      </c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  <c r="X61" s="411"/>
      <c r="Y61" s="411"/>
      <c r="Z61" s="411"/>
      <c r="AA61" s="411"/>
      <c r="AB61" s="411"/>
      <c r="AC61" s="411"/>
      <c r="AD61" s="411"/>
      <c r="AE61" s="411"/>
      <c r="AF61" s="411"/>
      <c r="AG61" s="411"/>
      <c r="AH61" s="411"/>
      <c r="AI61" s="411"/>
      <c r="AJ61" s="411"/>
      <c r="AK61" s="411"/>
      <c r="AL61" s="411"/>
      <c r="AM61" s="411"/>
      <c r="AN61" s="411"/>
      <c r="AO61" s="411"/>
      <c r="AP61" s="411"/>
      <c r="AQ61" s="411"/>
      <c r="AR61" s="411"/>
      <c r="AS61" s="411"/>
      <c r="AT61" s="411"/>
      <c r="AU61" s="411"/>
      <c r="AV61" s="411"/>
      <c r="AW61" s="411"/>
      <c r="AX61" s="411"/>
      <c r="AY61" s="411"/>
    </row>
    <row r="62" spans="1:51" hidden="1" x14ac:dyDescent="0.2">
      <c r="A62" s="410" t="s">
        <v>1435</v>
      </c>
      <c r="B62" s="411">
        <v>785</v>
      </c>
      <c r="C62" s="411">
        <v>579</v>
      </c>
      <c r="D62" s="411">
        <v>206</v>
      </c>
      <c r="E62" s="411">
        <v>561</v>
      </c>
      <c r="F62" s="411">
        <v>228</v>
      </c>
      <c r="G62" s="411">
        <v>0</v>
      </c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  <c r="X62" s="411"/>
      <c r="Y62" s="411"/>
      <c r="Z62" s="411"/>
      <c r="AA62" s="411"/>
      <c r="AB62" s="411"/>
      <c r="AC62" s="411"/>
      <c r="AD62" s="411"/>
      <c r="AE62" s="411"/>
      <c r="AF62" s="411"/>
      <c r="AG62" s="411"/>
      <c r="AH62" s="411"/>
      <c r="AI62" s="411"/>
      <c r="AJ62" s="411"/>
      <c r="AK62" s="411"/>
      <c r="AL62" s="411"/>
      <c r="AM62" s="411"/>
      <c r="AN62" s="411"/>
      <c r="AO62" s="411"/>
      <c r="AP62" s="411"/>
      <c r="AQ62" s="411"/>
      <c r="AR62" s="411"/>
      <c r="AS62" s="411"/>
      <c r="AT62" s="411"/>
      <c r="AU62" s="411"/>
      <c r="AV62" s="411"/>
      <c r="AW62" s="411"/>
      <c r="AX62" s="411"/>
      <c r="AY62" s="411"/>
    </row>
    <row r="63" spans="1:51" hidden="1" x14ac:dyDescent="0.2">
      <c r="A63" s="410" t="s">
        <v>1346</v>
      </c>
      <c r="B63" s="411">
        <v>4395</v>
      </c>
      <c r="C63" s="411">
        <v>2202</v>
      </c>
      <c r="D63" s="411">
        <v>2193</v>
      </c>
      <c r="E63" s="411">
        <v>103</v>
      </c>
      <c r="F63" s="411">
        <v>3119</v>
      </c>
      <c r="G63" s="411">
        <v>0</v>
      </c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  <c r="X63" s="411"/>
      <c r="Y63" s="411"/>
      <c r="Z63" s="411"/>
      <c r="AA63" s="411"/>
      <c r="AB63" s="411"/>
      <c r="AC63" s="411"/>
      <c r="AD63" s="411"/>
      <c r="AE63" s="411"/>
      <c r="AF63" s="411"/>
      <c r="AG63" s="411"/>
      <c r="AH63" s="411"/>
      <c r="AI63" s="411"/>
      <c r="AJ63" s="411"/>
      <c r="AK63" s="411"/>
      <c r="AL63" s="411"/>
      <c r="AM63" s="411"/>
      <c r="AN63" s="411"/>
      <c r="AO63" s="411"/>
      <c r="AP63" s="411"/>
      <c r="AQ63" s="411"/>
      <c r="AR63" s="411"/>
      <c r="AS63" s="411"/>
      <c r="AT63" s="411"/>
      <c r="AU63" s="411"/>
      <c r="AV63" s="411"/>
      <c r="AW63" s="411"/>
      <c r="AX63" s="411"/>
      <c r="AY63" s="411"/>
    </row>
    <row r="64" spans="1:51" hidden="1" x14ac:dyDescent="0.2">
      <c r="A64" s="410" t="s">
        <v>1284</v>
      </c>
      <c r="B64" s="411">
        <v>168205</v>
      </c>
      <c r="C64" s="411">
        <v>90749</v>
      </c>
      <c r="D64" s="411">
        <v>77471</v>
      </c>
      <c r="E64" s="411">
        <v>1933</v>
      </c>
      <c r="F64" s="411">
        <v>157546</v>
      </c>
      <c r="G64" s="411">
        <v>18</v>
      </c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  <c r="X64" s="411"/>
      <c r="Y64" s="411"/>
      <c r="Z64" s="411"/>
      <c r="AA64" s="411"/>
      <c r="AB64" s="411"/>
      <c r="AC64" s="411"/>
      <c r="AD64" s="411"/>
      <c r="AE64" s="411"/>
      <c r="AF64" s="411"/>
      <c r="AG64" s="411"/>
      <c r="AH64" s="411"/>
      <c r="AI64" s="411"/>
      <c r="AJ64" s="411"/>
      <c r="AK64" s="411"/>
      <c r="AL64" s="411"/>
      <c r="AM64" s="411"/>
      <c r="AN64" s="411"/>
      <c r="AO64" s="411"/>
      <c r="AP64" s="411"/>
      <c r="AQ64" s="411"/>
      <c r="AR64" s="411"/>
      <c r="AS64" s="411"/>
      <c r="AT64" s="411"/>
      <c r="AU64" s="411"/>
      <c r="AV64" s="411"/>
      <c r="AW64" s="411"/>
      <c r="AX64" s="411"/>
      <c r="AY64" s="411"/>
    </row>
    <row r="65" spans="1:51" hidden="1" x14ac:dyDescent="0.2">
      <c r="A65" s="410" t="s">
        <v>1285</v>
      </c>
      <c r="B65" s="411">
        <v>29648</v>
      </c>
      <c r="C65" s="411">
        <v>24327</v>
      </c>
      <c r="D65" s="411">
        <v>5321</v>
      </c>
      <c r="E65" s="411">
        <v>280</v>
      </c>
      <c r="F65" s="411">
        <v>28207</v>
      </c>
      <c r="G65" s="411">
        <v>2</v>
      </c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  <c r="X65" s="411"/>
      <c r="Y65" s="411"/>
      <c r="Z65" s="411"/>
      <c r="AA65" s="411"/>
      <c r="AB65" s="411"/>
      <c r="AC65" s="411"/>
      <c r="AD65" s="411"/>
      <c r="AE65" s="411"/>
      <c r="AF65" s="411"/>
      <c r="AG65" s="411"/>
      <c r="AH65" s="411"/>
      <c r="AI65" s="411"/>
      <c r="AJ65" s="411"/>
      <c r="AK65" s="411"/>
      <c r="AL65" s="411"/>
      <c r="AM65" s="411"/>
      <c r="AN65" s="411"/>
      <c r="AO65" s="411"/>
      <c r="AP65" s="411"/>
      <c r="AQ65" s="411"/>
      <c r="AR65" s="411"/>
      <c r="AS65" s="411"/>
      <c r="AT65" s="411"/>
      <c r="AU65" s="411"/>
      <c r="AV65" s="411"/>
      <c r="AW65" s="411"/>
      <c r="AX65" s="411"/>
      <c r="AY65" s="411"/>
    </row>
    <row r="66" spans="1:51" hidden="1" x14ac:dyDescent="0.2">
      <c r="A66" s="410" t="s">
        <v>1283</v>
      </c>
      <c r="B66" s="411">
        <v>25474</v>
      </c>
      <c r="C66" s="411">
        <v>975</v>
      </c>
      <c r="D66" s="411">
        <v>24499</v>
      </c>
      <c r="E66" s="411">
        <v>559</v>
      </c>
      <c r="F66" s="411">
        <v>23386</v>
      </c>
      <c r="G66" s="411">
        <v>0</v>
      </c>
      <c r="H66" s="411"/>
      <c r="I66" s="411"/>
      <c r="J66" s="411"/>
      <c r="K66" s="411"/>
      <c r="L66" s="411"/>
      <c r="M66" s="411"/>
      <c r="N66" s="411"/>
      <c r="O66" s="411"/>
      <c r="P66" s="411"/>
      <c r="Q66" s="411"/>
      <c r="R66" s="411"/>
      <c r="S66" s="411"/>
      <c r="T66" s="411"/>
      <c r="U66" s="411"/>
      <c r="V66" s="411"/>
      <c r="W66" s="411"/>
      <c r="X66" s="411"/>
      <c r="Y66" s="411"/>
      <c r="Z66" s="411"/>
      <c r="AA66" s="411"/>
      <c r="AB66" s="411"/>
      <c r="AC66" s="411"/>
      <c r="AD66" s="411"/>
      <c r="AE66" s="411"/>
      <c r="AF66" s="411"/>
      <c r="AG66" s="411"/>
      <c r="AH66" s="411"/>
      <c r="AI66" s="411"/>
      <c r="AJ66" s="411"/>
      <c r="AK66" s="411"/>
      <c r="AL66" s="411"/>
      <c r="AM66" s="411"/>
      <c r="AN66" s="411"/>
      <c r="AO66" s="411"/>
      <c r="AP66" s="411"/>
      <c r="AQ66" s="411"/>
      <c r="AR66" s="411"/>
      <c r="AS66" s="411"/>
      <c r="AT66" s="411"/>
      <c r="AU66" s="411"/>
      <c r="AV66" s="411"/>
      <c r="AW66" s="411"/>
      <c r="AX66" s="411"/>
      <c r="AY66" s="411"/>
    </row>
    <row r="67" spans="1:51" hidden="1" x14ac:dyDescent="0.2">
      <c r="A67" s="410" t="s">
        <v>1347</v>
      </c>
      <c r="B67" s="411">
        <v>1796</v>
      </c>
      <c r="C67" s="411">
        <v>1312</v>
      </c>
      <c r="D67" s="411">
        <v>484</v>
      </c>
      <c r="E67" s="411">
        <v>39</v>
      </c>
      <c r="F67" s="411">
        <v>1666</v>
      </c>
      <c r="G67" s="411">
        <v>0</v>
      </c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  <c r="X67" s="411"/>
      <c r="Y67" s="411"/>
      <c r="Z67" s="411"/>
      <c r="AA67" s="411"/>
      <c r="AB67" s="411"/>
      <c r="AC67" s="411"/>
      <c r="AD67" s="411"/>
      <c r="AE67" s="411"/>
      <c r="AF67" s="411"/>
      <c r="AG67" s="411"/>
      <c r="AH67" s="411"/>
      <c r="AI67" s="411"/>
      <c r="AJ67" s="411"/>
      <c r="AK67" s="411"/>
      <c r="AL67" s="411"/>
      <c r="AM67" s="411"/>
      <c r="AN67" s="411"/>
      <c r="AO67" s="411"/>
      <c r="AP67" s="411"/>
      <c r="AQ67" s="411"/>
      <c r="AR67" s="411"/>
      <c r="AS67" s="411"/>
      <c r="AT67" s="411"/>
      <c r="AU67" s="411"/>
      <c r="AV67" s="411"/>
      <c r="AW67" s="411"/>
      <c r="AX67" s="411"/>
      <c r="AY67" s="411"/>
    </row>
    <row r="68" spans="1:51" hidden="1" x14ac:dyDescent="0.2">
      <c r="A68" s="410" t="s">
        <v>1286</v>
      </c>
      <c r="B68" s="411">
        <v>246</v>
      </c>
      <c r="C68" s="411">
        <v>54</v>
      </c>
      <c r="D68" s="411">
        <v>192</v>
      </c>
      <c r="E68" s="411">
        <v>14</v>
      </c>
      <c r="F68" s="411">
        <v>225</v>
      </c>
      <c r="G68" s="411">
        <v>0</v>
      </c>
      <c r="H68" s="411"/>
      <c r="I68" s="411"/>
      <c r="J68" s="411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  <c r="X68" s="411"/>
      <c r="Y68" s="411"/>
      <c r="Z68" s="411"/>
      <c r="AA68" s="411"/>
      <c r="AB68" s="411"/>
      <c r="AC68" s="411"/>
      <c r="AD68" s="411"/>
      <c r="AE68" s="411"/>
      <c r="AF68" s="411"/>
      <c r="AG68" s="411"/>
      <c r="AH68" s="411"/>
      <c r="AI68" s="411"/>
      <c r="AJ68" s="411"/>
      <c r="AK68" s="411"/>
      <c r="AL68" s="411"/>
      <c r="AM68" s="411"/>
      <c r="AN68" s="411"/>
      <c r="AO68" s="411"/>
      <c r="AP68" s="411"/>
      <c r="AQ68" s="411"/>
      <c r="AR68" s="411"/>
      <c r="AS68" s="411"/>
      <c r="AT68" s="411"/>
      <c r="AU68" s="411"/>
      <c r="AV68" s="411"/>
      <c r="AW68" s="411"/>
      <c r="AX68" s="411"/>
      <c r="AY68" s="411"/>
    </row>
    <row r="69" spans="1:51" hidden="1" x14ac:dyDescent="0.2">
      <c r="A69" s="410" t="s">
        <v>1287</v>
      </c>
      <c r="B69" s="411">
        <v>1570</v>
      </c>
      <c r="C69" s="411">
        <v>551</v>
      </c>
      <c r="D69" s="411">
        <v>1019</v>
      </c>
      <c r="E69" s="411">
        <v>28</v>
      </c>
      <c r="F69" s="411">
        <v>1409</v>
      </c>
      <c r="G69" s="411">
        <v>0</v>
      </c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  <c r="X69" s="411"/>
      <c r="Y69" s="411"/>
      <c r="Z69" s="411"/>
      <c r="AA69" s="411"/>
      <c r="AB69" s="411"/>
      <c r="AC69" s="411"/>
      <c r="AD69" s="411"/>
      <c r="AE69" s="411"/>
      <c r="AF69" s="411"/>
      <c r="AG69" s="411"/>
      <c r="AH69" s="411"/>
      <c r="AI69" s="411"/>
      <c r="AJ69" s="411"/>
      <c r="AK69" s="411"/>
      <c r="AL69" s="411"/>
      <c r="AM69" s="411"/>
      <c r="AN69" s="411"/>
      <c r="AO69" s="411"/>
      <c r="AP69" s="411"/>
      <c r="AQ69" s="411"/>
      <c r="AR69" s="411"/>
      <c r="AS69" s="411"/>
      <c r="AT69" s="411"/>
      <c r="AU69" s="411"/>
      <c r="AV69" s="411"/>
      <c r="AW69" s="411"/>
      <c r="AX69" s="411"/>
      <c r="AY69" s="411"/>
    </row>
    <row r="70" spans="1:51" hidden="1" x14ac:dyDescent="0.2">
      <c r="A70" s="410" t="s">
        <v>1307</v>
      </c>
      <c r="B70" s="411">
        <v>14760</v>
      </c>
      <c r="C70" s="411">
        <v>350</v>
      </c>
      <c r="D70" s="411">
        <v>14410</v>
      </c>
      <c r="E70" s="411">
        <v>48</v>
      </c>
      <c r="F70" s="411">
        <v>13500</v>
      </c>
      <c r="G70" s="411">
        <v>853</v>
      </c>
      <c r="H70" s="411"/>
      <c r="I70" s="411"/>
      <c r="J70" s="411"/>
      <c r="K70" s="411"/>
      <c r="L70" s="411"/>
      <c r="M70" s="411"/>
      <c r="N70" s="411"/>
      <c r="O70" s="411"/>
      <c r="P70" s="411"/>
      <c r="Q70" s="411"/>
      <c r="R70" s="411"/>
      <c r="S70" s="411"/>
      <c r="T70" s="411"/>
      <c r="U70" s="411"/>
      <c r="V70" s="411"/>
      <c r="W70" s="411"/>
      <c r="X70" s="411"/>
      <c r="Y70" s="411"/>
      <c r="Z70" s="411"/>
      <c r="AA70" s="411"/>
      <c r="AB70" s="411"/>
      <c r="AC70" s="411"/>
      <c r="AD70" s="411"/>
      <c r="AE70" s="411"/>
      <c r="AF70" s="411"/>
      <c r="AG70" s="411"/>
      <c r="AH70" s="411"/>
      <c r="AI70" s="411"/>
      <c r="AJ70" s="411"/>
      <c r="AK70" s="411"/>
      <c r="AL70" s="411"/>
      <c r="AM70" s="411"/>
      <c r="AN70" s="411"/>
      <c r="AO70" s="411"/>
      <c r="AP70" s="411"/>
      <c r="AQ70" s="411"/>
      <c r="AR70" s="411"/>
      <c r="AS70" s="411"/>
      <c r="AT70" s="411"/>
      <c r="AU70" s="411"/>
      <c r="AV70" s="411"/>
      <c r="AW70" s="411"/>
      <c r="AX70" s="411"/>
      <c r="AY70" s="411"/>
    </row>
    <row r="71" spans="1:51" hidden="1" x14ac:dyDescent="0.2">
      <c r="A71" s="410" t="s">
        <v>1282</v>
      </c>
      <c r="B71" s="411">
        <v>3363</v>
      </c>
      <c r="C71" s="411">
        <v>55</v>
      </c>
      <c r="D71" s="411">
        <v>3308</v>
      </c>
      <c r="E71" s="411">
        <v>0</v>
      </c>
      <c r="F71" s="411">
        <v>3231</v>
      </c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  <c r="X71" s="411"/>
      <c r="Y71" s="411"/>
      <c r="Z71" s="411"/>
      <c r="AA71" s="411"/>
      <c r="AB71" s="411"/>
      <c r="AC71" s="411"/>
      <c r="AD71" s="411"/>
      <c r="AE71" s="411"/>
      <c r="AF71" s="411"/>
      <c r="AG71" s="411"/>
      <c r="AH71" s="411"/>
      <c r="AI71" s="411"/>
      <c r="AJ71" s="411"/>
      <c r="AK71" s="411"/>
      <c r="AL71" s="411"/>
      <c r="AM71" s="411"/>
      <c r="AN71" s="411"/>
      <c r="AO71" s="411"/>
      <c r="AP71" s="411"/>
      <c r="AQ71" s="411"/>
      <c r="AR71" s="411"/>
      <c r="AS71" s="411"/>
      <c r="AT71" s="411"/>
      <c r="AU71" s="411"/>
      <c r="AV71" s="411"/>
      <c r="AW71" s="411"/>
      <c r="AX71" s="411"/>
      <c r="AY71" s="411"/>
    </row>
    <row r="72" spans="1:51" hidden="1" x14ac:dyDescent="0.2">
      <c r="A72" s="410" t="s">
        <v>1304</v>
      </c>
      <c r="B72" s="411">
        <v>0</v>
      </c>
      <c r="C72" s="411"/>
      <c r="D72" s="411"/>
      <c r="E72" s="411">
        <v>22</v>
      </c>
      <c r="F72" s="411"/>
      <c r="G72" s="411"/>
      <c r="H72" s="411"/>
      <c r="I72" s="411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  <c r="X72" s="411"/>
      <c r="Y72" s="411"/>
      <c r="Z72" s="411"/>
      <c r="AA72" s="411"/>
      <c r="AB72" s="411"/>
      <c r="AC72" s="411"/>
      <c r="AD72" s="411"/>
      <c r="AE72" s="411"/>
      <c r="AF72" s="411"/>
      <c r="AG72" s="411"/>
      <c r="AH72" s="411"/>
      <c r="AI72" s="411"/>
      <c r="AJ72" s="411"/>
      <c r="AK72" s="411"/>
      <c r="AL72" s="411"/>
      <c r="AM72" s="411"/>
      <c r="AN72" s="411"/>
      <c r="AO72" s="411"/>
      <c r="AP72" s="411"/>
      <c r="AQ72" s="411"/>
      <c r="AR72" s="411"/>
      <c r="AS72" s="411"/>
      <c r="AT72" s="411"/>
      <c r="AU72" s="411"/>
      <c r="AV72" s="411"/>
      <c r="AW72" s="411"/>
      <c r="AX72" s="411"/>
      <c r="AY72" s="411"/>
    </row>
    <row r="73" spans="1:51" hidden="1" x14ac:dyDescent="0.2">
      <c r="A73" s="410" t="s">
        <v>1305</v>
      </c>
      <c r="B73" s="411">
        <v>0</v>
      </c>
      <c r="C73" s="411"/>
      <c r="D73" s="411"/>
      <c r="E73" s="411">
        <v>110</v>
      </c>
      <c r="F73" s="411"/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  <c r="X73" s="411"/>
      <c r="Y73" s="411"/>
      <c r="Z73" s="411"/>
      <c r="AA73" s="411"/>
      <c r="AB73" s="411"/>
      <c r="AC73" s="411"/>
      <c r="AD73" s="411"/>
      <c r="AE73" s="411"/>
      <c r="AF73" s="411"/>
      <c r="AG73" s="411"/>
      <c r="AH73" s="411"/>
      <c r="AI73" s="411"/>
      <c r="AJ73" s="411"/>
      <c r="AK73" s="411"/>
      <c r="AL73" s="411"/>
      <c r="AM73" s="411"/>
      <c r="AN73" s="411"/>
      <c r="AO73" s="411"/>
      <c r="AP73" s="411"/>
      <c r="AQ73" s="411"/>
      <c r="AR73" s="411"/>
      <c r="AS73" s="411"/>
      <c r="AT73" s="411"/>
      <c r="AU73" s="411"/>
      <c r="AV73" s="411"/>
      <c r="AW73" s="411"/>
      <c r="AX73" s="411"/>
      <c r="AY73" s="411"/>
    </row>
    <row r="74" spans="1:51" hidden="1" x14ac:dyDescent="0.2">
      <c r="A74" s="410" t="s">
        <v>1330</v>
      </c>
      <c r="B74" s="411">
        <v>0</v>
      </c>
      <c r="C74" s="411"/>
      <c r="D74" s="411"/>
      <c r="E74" s="411">
        <v>67</v>
      </c>
      <c r="F74" s="411"/>
      <c r="G74" s="411"/>
      <c r="H74" s="411"/>
      <c r="I74" s="411"/>
      <c r="J74" s="411"/>
      <c r="K74" s="411"/>
      <c r="L74" s="411"/>
      <c r="M74" s="411"/>
      <c r="N74" s="411"/>
      <c r="O74" s="411"/>
      <c r="P74" s="411"/>
      <c r="Q74" s="411"/>
      <c r="R74" s="411"/>
      <c r="S74" s="411"/>
      <c r="T74" s="411"/>
      <c r="U74" s="411"/>
      <c r="V74" s="411"/>
      <c r="W74" s="411"/>
      <c r="X74" s="411"/>
      <c r="Y74" s="411"/>
      <c r="Z74" s="411"/>
      <c r="AA74" s="411"/>
      <c r="AB74" s="411"/>
      <c r="AC74" s="411"/>
      <c r="AD74" s="411"/>
      <c r="AE74" s="411"/>
      <c r="AF74" s="411"/>
      <c r="AG74" s="411"/>
      <c r="AH74" s="411"/>
      <c r="AI74" s="411"/>
      <c r="AJ74" s="411"/>
      <c r="AK74" s="411"/>
      <c r="AL74" s="411"/>
      <c r="AM74" s="411"/>
      <c r="AN74" s="411"/>
      <c r="AO74" s="411"/>
      <c r="AP74" s="411"/>
      <c r="AQ74" s="411"/>
      <c r="AR74" s="411"/>
      <c r="AS74" s="411"/>
      <c r="AT74" s="411"/>
      <c r="AU74" s="411"/>
      <c r="AV74" s="411"/>
      <c r="AW74" s="411"/>
      <c r="AX74" s="411"/>
      <c r="AY74" s="411"/>
    </row>
    <row r="75" spans="1:51" hidden="1" x14ac:dyDescent="0.2">
      <c r="A75" s="410" t="s">
        <v>1306</v>
      </c>
      <c r="B75" s="411">
        <v>2</v>
      </c>
      <c r="C75" s="411">
        <v>0</v>
      </c>
      <c r="D75" s="411">
        <v>2</v>
      </c>
      <c r="E75" s="411">
        <v>794</v>
      </c>
      <c r="F75" s="411"/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  <c r="X75" s="411"/>
      <c r="Y75" s="411"/>
      <c r="Z75" s="411"/>
      <c r="AA75" s="411"/>
      <c r="AB75" s="411"/>
      <c r="AC75" s="411"/>
      <c r="AD75" s="411"/>
      <c r="AE75" s="411"/>
      <c r="AF75" s="411"/>
      <c r="AG75" s="411"/>
      <c r="AH75" s="411"/>
      <c r="AI75" s="411"/>
      <c r="AJ75" s="411"/>
      <c r="AK75" s="411"/>
      <c r="AL75" s="411"/>
      <c r="AM75" s="411"/>
      <c r="AN75" s="411"/>
      <c r="AO75" s="411"/>
      <c r="AP75" s="411"/>
      <c r="AQ75" s="411"/>
      <c r="AR75" s="411"/>
      <c r="AS75" s="411"/>
      <c r="AT75" s="411"/>
      <c r="AU75" s="411"/>
      <c r="AV75" s="411"/>
      <c r="AW75" s="411"/>
      <c r="AX75" s="411"/>
      <c r="AY75" s="411"/>
    </row>
    <row r="76" spans="1:51" hidden="1" x14ac:dyDescent="0.2">
      <c r="A76" s="410" t="s">
        <v>1547</v>
      </c>
      <c r="B76" s="411">
        <v>0</v>
      </c>
      <c r="C76" s="411"/>
      <c r="D76" s="411"/>
      <c r="E76" s="411">
        <v>3</v>
      </c>
      <c r="F76" s="411"/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  <c r="X76" s="411"/>
      <c r="Y76" s="411"/>
      <c r="Z76" s="411"/>
      <c r="AA76" s="411"/>
      <c r="AB76" s="411"/>
      <c r="AC76" s="411"/>
      <c r="AD76" s="411"/>
      <c r="AE76" s="411"/>
      <c r="AF76" s="411"/>
      <c r="AG76" s="411"/>
      <c r="AH76" s="411"/>
      <c r="AI76" s="411"/>
      <c r="AJ76" s="411"/>
      <c r="AK76" s="411"/>
      <c r="AL76" s="411"/>
      <c r="AM76" s="411"/>
      <c r="AN76" s="411"/>
      <c r="AO76" s="411"/>
      <c r="AP76" s="411"/>
      <c r="AQ76" s="411"/>
      <c r="AR76" s="411"/>
      <c r="AS76" s="411"/>
      <c r="AT76" s="411"/>
      <c r="AU76" s="411"/>
      <c r="AV76" s="411"/>
      <c r="AW76" s="411"/>
      <c r="AX76" s="411"/>
      <c r="AY76" s="411"/>
    </row>
    <row r="77" spans="1:51" hidden="1" x14ac:dyDescent="0.2">
      <c r="A77" s="410" t="s">
        <v>1550</v>
      </c>
      <c r="B77" s="411">
        <v>0</v>
      </c>
      <c r="C77" s="411"/>
      <c r="D77" s="411"/>
      <c r="E77" s="411">
        <v>2</v>
      </c>
      <c r="F77" s="411"/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  <c r="X77" s="411"/>
      <c r="Y77" s="411"/>
      <c r="Z77" s="411"/>
      <c r="AA77" s="411"/>
      <c r="AB77" s="411"/>
      <c r="AC77" s="411"/>
      <c r="AD77" s="411"/>
      <c r="AE77" s="411"/>
      <c r="AF77" s="411"/>
      <c r="AG77" s="411"/>
      <c r="AH77" s="411"/>
      <c r="AI77" s="411"/>
      <c r="AJ77" s="411"/>
      <c r="AK77" s="411"/>
      <c r="AL77" s="411"/>
      <c r="AM77" s="411"/>
      <c r="AN77" s="411"/>
      <c r="AO77" s="411"/>
      <c r="AP77" s="411"/>
      <c r="AQ77" s="411"/>
      <c r="AR77" s="411"/>
      <c r="AS77" s="411"/>
      <c r="AT77" s="411"/>
      <c r="AU77" s="411"/>
      <c r="AV77" s="411"/>
      <c r="AW77" s="411"/>
      <c r="AX77" s="411"/>
      <c r="AY77" s="411"/>
    </row>
    <row r="78" spans="1:51" hidden="1" x14ac:dyDescent="0.2">
      <c r="A78" s="410" t="s">
        <v>1551</v>
      </c>
      <c r="B78" s="411">
        <v>0</v>
      </c>
      <c r="C78" s="411"/>
      <c r="D78" s="411"/>
      <c r="E78" s="411">
        <v>1</v>
      </c>
      <c r="F78" s="411"/>
      <c r="G78" s="411"/>
      <c r="H78" s="411"/>
      <c r="I78" s="411"/>
      <c r="J78" s="411"/>
      <c r="K78" s="411"/>
      <c r="L78" s="411"/>
      <c r="M78" s="411"/>
      <c r="N78" s="411"/>
      <c r="O78" s="411"/>
      <c r="P78" s="411"/>
      <c r="Q78" s="411"/>
      <c r="R78" s="411"/>
      <c r="S78" s="411"/>
      <c r="T78" s="411"/>
      <c r="U78" s="411"/>
      <c r="V78" s="411"/>
      <c r="W78" s="411"/>
      <c r="X78" s="411"/>
      <c r="Y78" s="411"/>
      <c r="Z78" s="411"/>
      <c r="AA78" s="411"/>
      <c r="AB78" s="411"/>
      <c r="AC78" s="411"/>
      <c r="AD78" s="411"/>
      <c r="AE78" s="411"/>
      <c r="AF78" s="411"/>
      <c r="AG78" s="411"/>
      <c r="AH78" s="411"/>
      <c r="AI78" s="411"/>
      <c r="AJ78" s="411"/>
      <c r="AK78" s="411"/>
      <c r="AL78" s="411"/>
      <c r="AM78" s="411"/>
      <c r="AN78" s="411"/>
      <c r="AO78" s="411"/>
      <c r="AP78" s="411"/>
      <c r="AQ78" s="411"/>
      <c r="AR78" s="411"/>
      <c r="AS78" s="411"/>
      <c r="AT78" s="411"/>
      <c r="AU78" s="411"/>
      <c r="AV78" s="411"/>
      <c r="AW78" s="411"/>
      <c r="AX78" s="411"/>
      <c r="AY78" s="411"/>
    </row>
    <row r="79" spans="1:51" hidden="1" x14ac:dyDescent="0.2">
      <c r="A79" s="410" t="s">
        <v>1293</v>
      </c>
      <c r="B79" s="411">
        <v>673</v>
      </c>
      <c r="C79" s="411"/>
      <c r="D79" s="411">
        <v>673</v>
      </c>
      <c r="E79" s="411">
        <v>1333</v>
      </c>
      <c r="F79" s="411"/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  <c r="X79" s="411"/>
      <c r="Y79" s="411"/>
      <c r="Z79" s="411"/>
      <c r="AA79" s="411"/>
      <c r="AB79" s="411"/>
      <c r="AC79" s="411"/>
      <c r="AD79" s="411"/>
      <c r="AE79" s="411"/>
      <c r="AF79" s="411"/>
      <c r="AG79" s="411"/>
      <c r="AH79" s="411"/>
      <c r="AI79" s="411"/>
      <c r="AJ79" s="411"/>
      <c r="AK79" s="411"/>
      <c r="AL79" s="411"/>
      <c r="AM79" s="411"/>
      <c r="AN79" s="411"/>
      <c r="AO79" s="411"/>
      <c r="AP79" s="411"/>
      <c r="AQ79" s="411"/>
      <c r="AR79" s="411"/>
      <c r="AS79" s="411"/>
      <c r="AT79" s="411"/>
      <c r="AU79" s="411"/>
      <c r="AV79" s="411"/>
      <c r="AW79" s="411"/>
      <c r="AX79" s="411"/>
      <c r="AY79" s="411"/>
    </row>
    <row r="80" spans="1:51" hidden="1" x14ac:dyDescent="0.2">
      <c r="A80" s="410" t="s">
        <v>1459</v>
      </c>
      <c r="B80" s="411">
        <v>0</v>
      </c>
      <c r="C80" s="411"/>
      <c r="D80" s="411"/>
      <c r="E80" s="411">
        <v>151</v>
      </c>
      <c r="F80" s="411"/>
      <c r="G80" s="411"/>
      <c r="H80" s="411"/>
      <c r="I80" s="411"/>
      <c r="J80" s="411"/>
      <c r="K80" s="411"/>
      <c r="L80" s="411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  <c r="X80" s="411"/>
      <c r="Y80" s="411"/>
      <c r="Z80" s="411"/>
      <c r="AA80" s="411"/>
      <c r="AB80" s="411"/>
      <c r="AC80" s="411"/>
      <c r="AD80" s="411"/>
      <c r="AE80" s="411"/>
      <c r="AF80" s="411"/>
      <c r="AG80" s="411"/>
      <c r="AH80" s="411"/>
      <c r="AI80" s="411"/>
      <c r="AJ80" s="411"/>
      <c r="AK80" s="411"/>
      <c r="AL80" s="411"/>
      <c r="AM80" s="411"/>
      <c r="AN80" s="411"/>
      <c r="AO80" s="411"/>
      <c r="AP80" s="411"/>
      <c r="AQ80" s="411"/>
      <c r="AR80" s="411"/>
      <c r="AS80" s="411"/>
      <c r="AT80" s="411"/>
      <c r="AU80" s="411"/>
      <c r="AV80" s="411"/>
      <c r="AW80" s="411"/>
      <c r="AX80" s="411"/>
      <c r="AY80" s="411"/>
    </row>
    <row r="81" spans="1:51" hidden="1" x14ac:dyDescent="0.2">
      <c r="A81" s="410" t="s">
        <v>1388</v>
      </c>
      <c r="B81" s="411">
        <v>1593</v>
      </c>
      <c r="C81" s="411">
        <v>0</v>
      </c>
      <c r="D81" s="411">
        <v>1593</v>
      </c>
      <c r="E81" s="411">
        <v>19953</v>
      </c>
      <c r="F81" s="411"/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  <c r="X81" s="411"/>
      <c r="Y81" s="411"/>
      <c r="Z81" s="411"/>
      <c r="AA81" s="411"/>
      <c r="AB81" s="411"/>
      <c r="AC81" s="411"/>
      <c r="AD81" s="411"/>
      <c r="AE81" s="411"/>
      <c r="AF81" s="411"/>
      <c r="AG81" s="411"/>
      <c r="AH81" s="411"/>
      <c r="AI81" s="411"/>
      <c r="AJ81" s="411"/>
      <c r="AK81" s="411"/>
      <c r="AL81" s="411"/>
      <c r="AM81" s="411"/>
      <c r="AN81" s="411"/>
      <c r="AO81" s="411"/>
      <c r="AP81" s="411"/>
      <c r="AQ81" s="411"/>
      <c r="AR81" s="411"/>
      <c r="AS81" s="411"/>
      <c r="AT81" s="411"/>
      <c r="AU81" s="411"/>
      <c r="AV81" s="411"/>
      <c r="AW81" s="411"/>
      <c r="AX81" s="411"/>
      <c r="AY81" s="411"/>
    </row>
    <row r="82" spans="1:51" hidden="1" x14ac:dyDescent="0.2">
      <c r="A82" s="410" t="s">
        <v>1294</v>
      </c>
      <c r="B82" s="411">
        <v>829</v>
      </c>
      <c r="C82" s="411">
        <v>0</v>
      </c>
      <c r="D82" s="411">
        <v>829</v>
      </c>
      <c r="E82" s="411">
        <v>18121</v>
      </c>
      <c r="F82" s="411"/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1"/>
      <c r="X82" s="411"/>
      <c r="Y82" s="411"/>
      <c r="Z82" s="411"/>
      <c r="AA82" s="411"/>
      <c r="AB82" s="411"/>
      <c r="AC82" s="411"/>
      <c r="AD82" s="411"/>
      <c r="AE82" s="411"/>
      <c r="AF82" s="411"/>
      <c r="AG82" s="411"/>
      <c r="AH82" s="411"/>
      <c r="AI82" s="411"/>
      <c r="AJ82" s="411"/>
      <c r="AK82" s="411"/>
      <c r="AL82" s="411"/>
      <c r="AM82" s="411"/>
      <c r="AN82" s="411"/>
      <c r="AO82" s="411"/>
      <c r="AP82" s="411"/>
      <c r="AQ82" s="411"/>
      <c r="AR82" s="411"/>
      <c r="AS82" s="411"/>
      <c r="AT82" s="411"/>
      <c r="AU82" s="411"/>
      <c r="AV82" s="411"/>
      <c r="AW82" s="411"/>
      <c r="AX82" s="411"/>
      <c r="AY82" s="411"/>
    </row>
    <row r="83" spans="1:51" hidden="1" x14ac:dyDescent="0.2">
      <c r="A83" s="410" t="s">
        <v>1504</v>
      </c>
      <c r="B83" s="411">
        <v>0</v>
      </c>
      <c r="C83" s="411"/>
      <c r="D83" s="411"/>
      <c r="E83" s="411">
        <v>145</v>
      </c>
      <c r="F83" s="411"/>
      <c r="G83" s="411"/>
      <c r="H83" s="411"/>
      <c r="I83" s="411"/>
      <c r="J83" s="411"/>
      <c r="K83" s="411"/>
      <c r="L83" s="411"/>
      <c r="M83" s="411"/>
      <c r="N83" s="411"/>
      <c r="O83" s="411"/>
      <c r="P83" s="411"/>
      <c r="Q83" s="411"/>
      <c r="R83" s="411"/>
      <c r="S83" s="411"/>
      <c r="T83" s="411"/>
      <c r="U83" s="411"/>
      <c r="V83" s="411"/>
      <c r="W83" s="411"/>
      <c r="X83" s="411"/>
      <c r="Y83" s="411"/>
      <c r="Z83" s="411"/>
      <c r="AA83" s="411"/>
      <c r="AB83" s="411"/>
      <c r="AC83" s="411"/>
      <c r="AD83" s="411"/>
      <c r="AE83" s="411"/>
      <c r="AF83" s="411"/>
      <c r="AG83" s="411"/>
      <c r="AH83" s="411"/>
      <c r="AI83" s="411"/>
      <c r="AJ83" s="411"/>
      <c r="AK83" s="411"/>
      <c r="AL83" s="411"/>
      <c r="AM83" s="411"/>
      <c r="AN83" s="411"/>
      <c r="AO83" s="411"/>
      <c r="AP83" s="411"/>
      <c r="AQ83" s="411"/>
      <c r="AR83" s="411"/>
      <c r="AS83" s="411"/>
      <c r="AT83" s="411"/>
      <c r="AU83" s="411"/>
      <c r="AV83" s="411"/>
      <c r="AW83" s="411"/>
      <c r="AX83" s="411"/>
      <c r="AY83" s="411"/>
    </row>
    <row r="84" spans="1:51" hidden="1" x14ac:dyDescent="0.2">
      <c r="A84" s="410" t="s">
        <v>1510</v>
      </c>
      <c r="B84" s="411">
        <v>0</v>
      </c>
      <c r="C84" s="411"/>
      <c r="D84" s="411"/>
      <c r="E84" s="411">
        <v>9</v>
      </c>
      <c r="F84" s="411"/>
      <c r="G84" s="411"/>
      <c r="H84" s="411"/>
      <c r="I84" s="411"/>
      <c r="J84" s="411"/>
      <c r="K84" s="411"/>
      <c r="L84" s="411"/>
      <c r="M84" s="411"/>
      <c r="N84" s="411"/>
      <c r="O84" s="411"/>
      <c r="P84" s="411"/>
      <c r="Q84" s="411"/>
      <c r="R84" s="411"/>
      <c r="S84" s="411"/>
      <c r="T84" s="411"/>
      <c r="U84" s="411"/>
      <c r="V84" s="411"/>
      <c r="W84" s="411"/>
      <c r="X84" s="411"/>
      <c r="Y84" s="411"/>
      <c r="Z84" s="411"/>
      <c r="AA84" s="411"/>
      <c r="AB84" s="411"/>
      <c r="AC84" s="411"/>
      <c r="AD84" s="411"/>
      <c r="AE84" s="411"/>
      <c r="AF84" s="411"/>
      <c r="AG84" s="411"/>
      <c r="AH84" s="411"/>
      <c r="AI84" s="411"/>
      <c r="AJ84" s="411"/>
      <c r="AK84" s="411"/>
      <c r="AL84" s="411"/>
      <c r="AM84" s="411"/>
      <c r="AN84" s="411"/>
      <c r="AO84" s="411"/>
      <c r="AP84" s="411"/>
      <c r="AQ84" s="411"/>
      <c r="AR84" s="411"/>
      <c r="AS84" s="411"/>
      <c r="AT84" s="411"/>
      <c r="AU84" s="411"/>
      <c r="AV84" s="411"/>
      <c r="AW84" s="411"/>
      <c r="AX84" s="411"/>
      <c r="AY84" s="411"/>
    </row>
    <row r="85" spans="1:51" hidden="1" x14ac:dyDescent="0.2">
      <c r="A85" s="410" t="s">
        <v>1295</v>
      </c>
      <c r="B85" s="411">
        <v>12428</v>
      </c>
      <c r="C85" s="411">
        <v>0</v>
      </c>
      <c r="D85" s="411">
        <v>12428</v>
      </c>
      <c r="E85" s="411">
        <v>28243</v>
      </c>
      <c r="F85" s="411"/>
      <c r="G85" s="411"/>
      <c r="H85" s="411"/>
      <c r="I85" s="411"/>
      <c r="J85" s="411"/>
      <c r="K85" s="411"/>
      <c r="L85" s="411"/>
      <c r="M85" s="411"/>
      <c r="N85" s="411"/>
      <c r="O85" s="411"/>
      <c r="P85" s="411"/>
      <c r="Q85" s="411"/>
      <c r="R85" s="411"/>
      <c r="S85" s="411"/>
      <c r="T85" s="411"/>
      <c r="U85" s="411"/>
      <c r="V85" s="411"/>
      <c r="W85" s="411"/>
      <c r="X85" s="411"/>
      <c r="Y85" s="411"/>
      <c r="Z85" s="411"/>
      <c r="AA85" s="411"/>
      <c r="AB85" s="411"/>
      <c r="AC85" s="411"/>
      <c r="AD85" s="411"/>
      <c r="AE85" s="411"/>
      <c r="AF85" s="411"/>
      <c r="AG85" s="411"/>
      <c r="AH85" s="411"/>
      <c r="AI85" s="411"/>
      <c r="AJ85" s="411"/>
      <c r="AK85" s="411"/>
      <c r="AL85" s="411"/>
      <c r="AM85" s="411"/>
      <c r="AN85" s="411"/>
      <c r="AO85" s="411"/>
      <c r="AP85" s="411"/>
      <c r="AQ85" s="411"/>
      <c r="AR85" s="411"/>
      <c r="AS85" s="411"/>
      <c r="AT85" s="411"/>
      <c r="AU85" s="411"/>
      <c r="AV85" s="411"/>
      <c r="AW85" s="411"/>
      <c r="AX85" s="411"/>
      <c r="AY85" s="411"/>
    </row>
    <row r="86" spans="1:51" hidden="1" x14ac:dyDescent="0.2">
      <c r="A86" s="410" t="s">
        <v>1408</v>
      </c>
      <c r="B86" s="411">
        <v>0</v>
      </c>
      <c r="C86" s="411"/>
      <c r="D86" s="411"/>
      <c r="E86" s="411">
        <v>257</v>
      </c>
      <c r="F86" s="411"/>
      <c r="G86" s="411"/>
      <c r="H86" s="411"/>
      <c r="I86" s="411"/>
      <c r="J86" s="411"/>
      <c r="K86" s="411"/>
      <c r="L86" s="411"/>
      <c r="M86" s="411"/>
      <c r="N86" s="411"/>
      <c r="O86" s="411"/>
      <c r="P86" s="411"/>
      <c r="Q86" s="411"/>
      <c r="R86" s="411"/>
      <c r="S86" s="411"/>
      <c r="T86" s="411"/>
      <c r="U86" s="411"/>
      <c r="V86" s="411"/>
      <c r="W86" s="411"/>
      <c r="X86" s="411"/>
      <c r="Y86" s="411"/>
      <c r="Z86" s="411"/>
      <c r="AA86" s="411"/>
      <c r="AB86" s="411"/>
      <c r="AC86" s="411"/>
      <c r="AD86" s="411"/>
      <c r="AE86" s="411"/>
      <c r="AF86" s="411"/>
      <c r="AG86" s="411"/>
      <c r="AH86" s="411"/>
      <c r="AI86" s="411"/>
      <c r="AJ86" s="411"/>
      <c r="AK86" s="411"/>
      <c r="AL86" s="411"/>
      <c r="AM86" s="411"/>
      <c r="AN86" s="411"/>
      <c r="AO86" s="411"/>
      <c r="AP86" s="411"/>
      <c r="AQ86" s="411"/>
      <c r="AR86" s="411"/>
      <c r="AS86" s="411"/>
      <c r="AT86" s="411"/>
      <c r="AU86" s="411"/>
      <c r="AV86" s="411"/>
      <c r="AW86" s="411"/>
      <c r="AX86" s="411"/>
      <c r="AY86" s="411"/>
    </row>
    <row r="87" spans="1:51" hidden="1" x14ac:dyDescent="0.2">
      <c r="A87" s="410" t="s">
        <v>1541</v>
      </c>
      <c r="B87" s="411">
        <v>0</v>
      </c>
      <c r="C87" s="411"/>
      <c r="D87" s="411"/>
      <c r="E87" s="411">
        <v>18</v>
      </c>
      <c r="F87" s="411"/>
      <c r="G87" s="411"/>
      <c r="H87" s="411"/>
      <c r="I87" s="411"/>
      <c r="J87" s="411"/>
      <c r="K87" s="411"/>
      <c r="L87" s="411"/>
      <c r="M87" s="411"/>
      <c r="N87" s="411"/>
      <c r="O87" s="411"/>
      <c r="P87" s="411"/>
      <c r="Q87" s="411"/>
      <c r="R87" s="411"/>
      <c r="S87" s="411"/>
      <c r="T87" s="411"/>
      <c r="U87" s="411"/>
      <c r="V87" s="411"/>
      <c r="W87" s="411"/>
      <c r="X87" s="411"/>
      <c r="Y87" s="411"/>
      <c r="Z87" s="411"/>
      <c r="AA87" s="411"/>
      <c r="AB87" s="411"/>
      <c r="AC87" s="411"/>
      <c r="AD87" s="411"/>
      <c r="AE87" s="411"/>
      <c r="AF87" s="411"/>
      <c r="AG87" s="411"/>
      <c r="AH87" s="411"/>
      <c r="AI87" s="411"/>
      <c r="AJ87" s="411"/>
      <c r="AK87" s="411"/>
      <c r="AL87" s="411"/>
      <c r="AM87" s="411"/>
      <c r="AN87" s="411"/>
      <c r="AO87" s="411"/>
      <c r="AP87" s="411"/>
      <c r="AQ87" s="411"/>
      <c r="AR87" s="411"/>
      <c r="AS87" s="411"/>
      <c r="AT87" s="411"/>
      <c r="AU87" s="411"/>
      <c r="AV87" s="411"/>
      <c r="AW87" s="411"/>
      <c r="AX87" s="411"/>
      <c r="AY87" s="411"/>
    </row>
    <row r="88" spans="1:51" hidden="1" x14ac:dyDescent="0.2">
      <c r="A88" s="410" t="s">
        <v>1288</v>
      </c>
      <c r="B88" s="411">
        <v>20459</v>
      </c>
      <c r="C88" s="411">
        <v>0</v>
      </c>
      <c r="D88" s="411">
        <v>20459</v>
      </c>
      <c r="E88" s="411">
        <v>37028</v>
      </c>
      <c r="F88" s="411"/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  <c r="X88" s="411"/>
      <c r="Y88" s="411"/>
      <c r="Z88" s="411"/>
      <c r="AA88" s="411"/>
      <c r="AB88" s="411"/>
      <c r="AC88" s="411"/>
      <c r="AD88" s="411"/>
      <c r="AE88" s="411"/>
      <c r="AF88" s="411"/>
      <c r="AG88" s="411"/>
      <c r="AH88" s="411"/>
      <c r="AI88" s="411"/>
      <c r="AJ88" s="411"/>
      <c r="AK88" s="411"/>
      <c r="AL88" s="411"/>
      <c r="AM88" s="411"/>
      <c r="AN88" s="411"/>
      <c r="AO88" s="411"/>
      <c r="AP88" s="411"/>
      <c r="AQ88" s="411"/>
      <c r="AR88" s="411"/>
      <c r="AS88" s="411"/>
      <c r="AT88" s="411"/>
      <c r="AU88" s="411"/>
      <c r="AV88" s="411"/>
      <c r="AW88" s="411"/>
      <c r="AX88" s="411"/>
      <c r="AY88" s="411"/>
    </row>
    <row r="89" spans="1:51" hidden="1" x14ac:dyDescent="0.2">
      <c r="A89" s="410" t="s">
        <v>1289</v>
      </c>
      <c r="B89" s="411">
        <v>0</v>
      </c>
      <c r="C89" s="411"/>
      <c r="D89" s="411"/>
      <c r="E89" s="411">
        <v>63</v>
      </c>
      <c r="F89" s="411"/>
      <c r="G89" s="411"/>
      <c r="H89" s="411"/>
      <c r="I89" s="411"/>
      <c r="J89" s="411"/>
      <c r="K89" s="411"/>
      <c r="L89" s="411"/>
      <c r="M89" s="411"/>
      <c r="N89" s="411"/>
      <c r="O89" s="411"/>
      <c r="P89" s="411"/>
      <c r="Q89" s="411"/>
      <c r="R89" s="411"/>
      <c r="S89" s="411"/>
      <c r="T89" s="411"/>
      <c r="U89" s="411"/>
      <c r="V89" s="411"/>
      <c r="W89" s="411"/>
      <c r="X89" s="411"/>
      <c r="Y89" s="411"/>
      <c r="Z89" s="411"/>
      <c r="AA89" s="411"/>
      <c r="AB89" s="411"/>
      <c r="AC89" s="411"/>
      <c r="AD89" s="411"/>
      <c r="AE89" s="411"/>
      <c r="AF89" s="411"/>
      <c r="AG89" s="411"/>
      <c r="AH89" s="411"/>
      <c r="AI89" s="411"/>
      <c r="AJ89" s="411"/>
      <c r="AK89" s="411"/>
      <c r="AL89" s="411"/>
      <c r="AM89" s="411"/>
      <c r="AN89" s="411"/>
      <c r="AO89" s="411"/>
      <c r="AP89" s="411"/>
      <c r="AQ89" s="411"/>
      <c r="AR89" s="411"/>
      <c r="AS89" s="411"/>
      <c r="AT89" s="411"/>
      <c r="AU89" s="411"/>
      <c r="AV89" s="411"/>
      <c r="AW89" s="411"/>
      <c r="AX89" s="411"/>
      <c r="AY89" s="411"/>
    </row>
    <row r="90" spans="1:51" hidden="1" x14ac:dyDescent="0.2">
      <c r="A90" s="410" t="s">
        <v>1296</v>
      </c>
      <c r="B90" s="411">
        <v>1364</v>
      </c>
      <c r="C90" s="411">
        <v>0</v>
      </c>
      <c r="D90" s="411">
        <v>1364</v>
      </c>
      <c r="E90" s="411">
        <v>1723</v>
      </c>
      <c r="F90" s="411"/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  <c r="X90" s="411"/>
      <c r="Y90" s="411"/>
      <c r="Z90" s="411"/>
      <c r="AA90" s="411"/>
      <c r="AB90" s="411"/>
      <c r="AC90" s="411"/>
      <c r="AD90" s="411"/>
      <c r="AE90" s="411"/>
      <c r="AF90" s="411"/>
      <c r="AG90" s="411"/>
      <c r="AH90" s="411"/>
      <c r="AI90" s="411"/>
      <c r="AJ90" s="411"/>
      <c r="AK90" s="411"/>
      <c r="AL90" s="411"/>
      <c r="AM90" s="411"/>
      <c r="AN90" s="411"/>
      <c r="AO90" s="411"/>
      <c r="AP90" s="411"/>
      <c r="AQ90" s="411"/>
      <c r="AR90" s="411"/>
      <c r="AS90" s="411"/>
      <c r="AT90" s="411"/>
      <c r="AU90" s="411"/>
      <c r="AV90" s="411"/>
      <c r="AW90" s="411"/>
      <c r="AX90" s="411"/>
      <c r="AY90" s="411"/>
    </row>
    <row r="91" spans="1:51" hidden="1" x14ac:dyDescent="0.2">
      <c r="A91" s="410" t="s">
        <v>1516</v>
      </c>
      <c r="B91" s="411">
        <v>12</v>
      </c>
      <c r="C91" s="411"/>
      <c r="D91" s="411">
        <v>12</v>
      </c>
      <c r="E91" s="411">
        <v>11</v>
      </c>
      <c r="F91" s="411"/>
      <c r="G91" s="411"/>
      <c r="H91" s="411"/>
      <c r="I91" s="411"/>
      <c r="J91" s="411"/>
      <c r="K91" s="411"/>
      <c r="L91" s="411"/>
      <c r="M91" s="411"/>
      <c r="N91" s="411"/>
      <c r="O91" s="411"/>
      <c r="P91" s="411"/>
      <c r="Q91" s="411"/>
      <c r="R91" s="411"/>
      <c r="S91" s="411"/>
      <c r="T91" s="411"/>
      <c r="U91" s="411"/>
      <c r="V91" s="411"/>
      <c r="W91" s="411"/>
      <c r="X91" s="411"/>
      <c r="Y91" s="411"/>
      <c r="Z91" s="411"/>
      <c r="AA91" s="411"/>
      <c r="AB91" s="411"/>
      <c r="AC91" s="411"/>
      <c r="AD91" s="411"/>
      <c r="AE91" s="411"/>
      <c r="AF91" s="411"/>
      <c r="AG91" s="411"/>
      <c r="AH91" s="411"/>
      <c r="AI91" s="411"/>
      <c r="AJ91" s="411"/>
      <c r="AK91" s="411"/>
      <c r="AL91" s="411"/>
      <c r="AM91" s="411"/>
      <c r="AN91" s="411"/>
      <c r="AO91" s="411"/>
      <c r="AP91" s="411"/>
      <c r="AQ91" s="411"/>
      <c r="AR91" s="411"/>
      <c r="AS91" s="411"/>
      <c r="AT91" s="411"/>
      <c r="AU91" s="411"/>
      <c r="AV91" s="411"/>
      <c r="AW91" s="411"/>
      <c r="AX91" s="411"/>
      <c r="AY91" s="411"/>
    </row>
    <row r="92" spans="1:51" hidden="1" x14ac:dyDescent="0.2">
      <c r="A92" s="410" t="s">
        <v>1440</v>
      </c>
      <c r="B92" s="411">
        <v>117</v>
      </c>
      <c r="C92" s="411"/>
      <c r="D92" s="411">
        <v>117</v>
      </c>
      <c r="E92" s="411">
        <v>25</v>
      </c>
      <c r="F92" s="411"/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  <c r="X92" s="411"/>
      <c r="Y92" s="411"/>
      <c r="Z92" s="411"/>
      <c r="AA92" s="411"/>
      <c r="AB92" s="411"/>
      <c r="AC92" s="411"/>
      <c r="AD92" s="411"/>
      <c r="AE92" s="411"/>
      <c r="AF92" s="411"/>
      <c r="AG92" s="411"/>
      <c r="AH92" s="411"/>
      <c r="AI92" s="411"/>
      <c r="AJ92" s="411"/>
      <c r="AK92" s="411"/>
      <c r="AL92" s="411"/>
      <c r="AM92" s="411"/>
      <c r="AN92" s="411"/>
      <c r="AO92" s="411"/>
      <c r="AP92" s="411"/>
      <c r="AQ92" s="411"/>
      <c r="AR92" s="411"/>
      <c r="AS92" s="411"/>
      <c r="AT92" s="411"/>
      <c r="AU92" s="411"/>
      <c r="AV92" s="411"/>
      <c r="AW92" s="411"/>
      <c r="AX92" s="411"/>
      <c r="AY92" s="411"/>
    </row>
    <row r="93" spans="1:51" hidden="1" x14ac:dyDescent="0.2">
      <c r="A93" s="410" t="s">
        <v>1297</v>
      </c>
      <c r="B93" s="411">
        <v>0</v>
      </c>
      <c r="C93" s="411"/>
      <c r="D93" s="411"/>
      <c r="E93" s="411">
        <v>6</v>
      </c>
      <c r="F93" s="411"/>
      <c r="G93" s="411"/>
      <c r="H93" s="411"/>
      <c r="I93" s="411"/>
      <c r="J93" s="411"/>
      <c r="K93" s="411"/>
      <c r="L93" s="411"/>
      <c r="M93" s="411"/>
      <c r="N93" s="411"/>
      <c r="O93" s="411"/>
      <c r="P93" s="411"/>
      <c r="Q93" s="411"/>
      <c r="R93" s="411"/>
      <c r="S93" s="411"/>
      <c r="T93" s="411"/>
      <c r="U93" s="411"/>
      <c r="V93" s="411"/>
      <c r="W93" s="411"/>
      <c r="X93" s="411"/>
      <c r="Y93" s="411"/>
      <c r="Z93" s="411"/>
      <c r="AA93" s="411"/>
      <c r="AB93" s="411"/>
      <c r="AC93" s="411"/>
      <c r="AD93" s="411"/>
      <c r="AE93" s="411"/>
      <c r="AF93" s="411"/>
      <c r="AG93" s="411"/>
      <c r="AH93" s="411"/>
      <c r="AI93" s="411"/>
      <c r="AJ93" s="411"/>
      <c r="AK93" s="411"/>
      <c r="AL93" s="411"/>
      <c r="AM93" s="411"/>
      <c r="AN93" s="411"/>
      <c r="AO93" s="411"/>
      <c r="AP93" s="411"/>
      <c r="AQ93" s="411"/>
      <c r="AR93" s="411"/>
      <c r="AS93" s="411"/>
      <c r="AT93" s="411"/>
      <c r="AU93" s="411"/>
      <c r="AV93" s="411"/>
      <c r="AW93" s="411"/>
      <c r="AX93" s="411"/>
      <c r="AY93" s="411"/>
    </row>
    <row r="94" spans="1:51" hidden="1" x14ac:dyDescent="0.2">
      <c r="A94" s="410" t="s">
        <v>1349</v>
      </c>
      <c r="B94" s="411">
        <v>28</v>
      </c>
      <c r="C94" s="411"/>
      <c r="D94" s="411">
        <v>28</v>
      </c>
      <c r="E94" s="411"/>
      <c r="F94" s="411"/>
      <c r="G94" s="411"/>
      <c r="H94" s="411"/>
      <c r="I94" s="411"/>
      <c r="J94" s="411"/>
      <c r="K94" s="411"/>
      <c r="L94" s="411"/>
      <c r="M94" s="411"/>
      <c r="N94" s="411"/>
      <c r="O94" s="411"/>
      <c r="P94" s="411"/>
      <c r="Q94" s="411"/>
      <c r="R94" s="411"/>
      <c r="S94" s="411"/>
      <c r="T94" s="411"/>
      <c r="U94" s="411"/>
      <c r="V94" s="411"/>
      <c r="W94" s="411"/>
      <c r="X94" s="411"/>
      <c r="Y94" s="411"/>
      <c r="Z94" s="411"/>
      <c r="AA94" s="411"/>
      <c r="AB94" s="411"/>
      <c r="AC94" s="411"/>
      <c r="AD94" s="411"/>
      <c r="AE94" s="411"/>
      <c r="AF94" s="411"/>
      <c r="AG94" s="411"/>
      <c r="AH94" s="411"/>
      <c r="AI94" s="411"/>
      <c r="AJ94" s="411"/>
      <c r="AK94" s="411"/>
      <c r="AL94" s="411"/>
      <c r="AM94" s="411"/>
      <c r="AN94" s="411"/>
      <c r="AO94" s="411"/>
      <c r="AP94" s="411"/>
      <c r="AQ94" s="411"/>
      <c r="AR94" s="411"/>
      <c r="AS94" s="411"/>
      <c r="AT94" s="411"/>
      <c r="AU94" s="411"/>
      <c r="AV94" s="411"/>
      <c r="AW94" s="411"/>
      <c r="AX94" s="411"/>
      <c r="AY94" s="411"/>
    </row>
    <row r="95" spans="1:51" hidden="1" x14ac:dyDescent="0.2">
      <c r="A95" s="410" t="s">
        <v>1471</v>
      </c>
      <c r="B95" s="411">
        <v>0</v>
      </c>
      <c r="C95" s="411">
        <v>0</v>
      </c>
      <c r="D95" s="411"/>
      <c r="E95" s="411">
        <v>56</v>
      </c>
      <c r="F95" s="411"/>
      <c r="G95" s="411"/>
      <c r="H95" s="411"/>
      <c r="I95" s="411"/>
      <c r="J95" s="411"/>
      <c r="K95" s="411"/>
      <c r="L95" s="411"/>
      <c r="M95" s="411"/>
      <c r="N95" s="411"/>
      <c r="O95" s="411"/>
      <c r="P95" s="411"/>
      <c r="Q95" s="411"/>
      <c r="R95" s="411"/>
      <c r="S95" s="411"/>
      <c r="T95" s="411"/>
      <c r="U95" s="411"/>
      <c r="V95" s="411"/>
      <c r="W95" s="411"/>
      <c r="X95" s="411"/>
      <c r="Y95" s="411"/>
      <c r="Z95" s="411"/>
      <c r="AA95" s="411"/>
      <c r="AB95" s="411"/>
      <c r="AC95" s="411"/>
      <c r="AD95" s="411"/>
      <c r="AE95" s="411"/>
      <c r="AF95" s="411"/>
      <c r="AG95" s="411"/>
      <c r="AH95" s="411"/>
      <c r="AI95" s="411"/>
      <c r="AJ95" s="411"/>
      <c r="AK95" s="411"/>
      <c r="AL95" s="411"/>
      <c r="AM95" s="411"/>
      <c r="AN95" s="411"/>
      <c r="AO95" s="411"/>
      <c r="AP95" s="411"/>
      <c r="AQ95" s="411"/>
      <c r="AR95" s="411"/>
      <c r="AS95" s="411"/>
      <c r="AT95" s="411"/>
      <c r="AU95" s="411"/>
      <c r="AV95" s="411"/>
      <c r="AW95" s="411"/>
      <c r="AX95" s="411"/>
      <c r="AY95" s="411"/>
    </row>
    <row r="96" spans="1:51" hidden="1" x14ac:dyDescent="0.2">
      <c r="A96" s="410" t="s">
        <v>1472</v>
      </c>
      <c r="B96" s="411">
        <v>0</v>
      </c>
      <c r="C96" s="411"/>
      <c r="D96" s="411"/>
      <c r="E96" s="411">
        <v>5</v>
      </c>
      <c r="F96" s="411"/>
      <c r="G96" s="411"/>
      <c r="H96" s="411"/>
      <c r="I96" s="411"/>
      <c r="J96" s="411"/>
      <c r="K96" s="411"/>
      <c r="L96" s="411"/>
      <c r="M96" s="411"/>
      <c r="N96" s="411"/>
      <c r="O96" s="411"/>
      <c r="P96" s="411"/>
      <c r="Q96" s="411"/>
      <c r="R96" s="411"/>
      <c r="S96" s="411"/>
      <c r="T96" s="411"/>
      <c r="U96" s="411"/>
      <c r="V96" s="411"/>
      <c r="W96" s="411"/>
      <c r="X96" s="411"/>
      <c r="Y96" s="411"/>
      <c r="Z96" s="411"/>
      <c r="AA96" s="411"/>
      <c r="AB96" s="411"/>
      <c r="AC96" s="411"/>
      <c r="AD96" s="411"/>
      <c r="AE96" s="411"/>
      <c r="AF96" s="411"/>
      <c r="AG96" s="411"/>
      <c r="AH96" s="411"/>
      <c r="AI96" s="411"/>
      <c r="AJ96" s="411"/>
      <c r="AK96" s="411"/>
      <c r="AL96" s="411"/>
      <c r="AM96" s="411"/>
      <c r="AN96" s="411"/>
      <c r="AO96" s="411"/>
      <c r="AP96" s="411"/>
      <c r="AQ96" s="411"/>
      <c r="AR96" s="411"/>
      <c r="AS96" s="411"/>
      <c r="AT96" s="411"/>
      <c r="AU96" s="411"/>
      <c r="AV96" s="411"/>
      <c r="AW96" s="411"/>
      <c r="AX96" s="411"/>
      <c r="AY96" s="411"/>
    </row>
    <row r="97" spans="1:51" hidden="1" x14ac:dyDescent="0.2">
      <c r="A97" s="410" t="s">
        <v>1557</v>
      </c>
      <c r="B97" s="411">
        <v>0</v>
      </c>
      <c r="C97" s="411"/>
      <c r="D97" s="411"/>
      <c r="E97" s="411">
        <v>1</v>
      </c>
      <c r="F97" s="411"/>
      <c r="G97" s="411"/>
      <c r="H97" s="411"/>
      <c r="I97" s="411"/>
      <c r="J97" s="411"/>
      <c r="K97" s="411"/>
      <c r="L97" s="411"/>
      <c r="M97" s="411"/>
      <c r="N97" s="411"/>
      <c r="O97" s="411"/>
      <c r="P97" s="411"/>
      <c r="Q97" s="411"/>
      <c r="R97" s="411"/>
      <c r="S97" s="411"/>
      <c r="T97" s="411"/>
      <c r="U97" s="411"/>
      <c r="V97" s="411"/>
      <c r="W97" s="411"/>
      <c r="X97" s="411"/>
      <c r="Y97" s="411"/>
      <c r="Z97" s="411"/>
      <c r="AA97" s="411"/>
      <c r="AB97" s="411"/>
      <c r="AC97" s="411"/>
      <c r="AD97" s="411"/>
      <c r="AE97" s="411"/>
      <c r="AF97" s="411"/>
      <c r="AG97" s="411"/>
      <c r="AH97" s="411"/>
      <c r="AI97" s="411"/>
      <c r="AJ97" s="411"/>
      <c r="AK97" s="411"/>
      <c r="AL97" s="411"/>
      <c r="AM97" s="411"/>
      <c r="AN97" s="411"/>
      <c r="AO97" s="411"/>
      <c r="AP97" s="411"/>
      <c r="AQ97" s="411"/>
      <c r="AR97" s="411"/>
      <c r="AS97" s="411"/>
      <c r="AT97" s="411"/>
      <c r="AU97" s="411"/>
      <c r="AV97" s="411"/>
      <c r="AW97" s="411"/>
      <c r="AX97" s="411"/>
      <c r="AY97" s="411"/>
    </row>
    <row r="98" spans="1:51" hidden="1" x14ac:dyDescent="0.2">
      <c r="A98" s="410" t="s">
        <v>1315</v>
      </c>
      <c r="B98" s="411">
        <v>0</v>
      </c>
      <c r="C98" s="411"/>
      <c r="D98" s="411"/>
      <c r="E98" s="411">
        <v>187</v>
      </c>
      <c r="F98" s="411"/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  <c r="X98" s="411"/>
      <c r="Y98" s="411"/>
      <c r="Z98" s="411"/>
      <c r="AA98" s="411"/>
      <c r="AB98" s="411"/>
      <c r="AC98" s="411"/>
      <c r="AD98" s="411"/>
      <c r="AE98" s="411"/>
      <c r="AF98" s="411"/>
      <c r="AG98" s="411"/>
      <c r="AH98" s="411"/>
      <c r="AI98" s="411"/>
      <c r="AJ98" s="411"/>
      <c r="AK98" s="411"/>
      <c r="AL98" s="411"/>
      <c r="AM98" s="411"/>
      <c r="AN98" s="411"/>
      <c r="AO98" s="411"/>
      <c r="AP98" s="411"/>
      <c r="AQ98" s="411"/>
      <c r="AR98" s="411"/>
      <c r="AS98" s="411"/>
      <c r="AT98" s="411"/>
      <c r="AU98" s="411"/>
      <c r="AV98" s="411"/>
      <c r="AW98" s="411"/>
      <c r="AX98" s="411"/>
      <c r="AY98" s="411"/>
    </row>
    <row r="99" spans="1:51" hidden="1" x14ac:dyDescent="0.2">
      <c r="A99" s="410" t="s">
        <v>1300</v>
      </c>
      <c r="B99" s="411">
        <v>515</v>
      </c>
      <c r="C99" s="411"/>
      <c r="D99" s="411">
        <v>515</v>
      </c>
      <c r="E99" s="411">
        <v>1018</v>
      </c>
      <c r="F99" s="411"/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  <c r="X99" s="411"/>
      <c r="Y99" s="411"/>
      <c r="Z99" s="411"/>
      <c r="AA99" s="411"/>
      <c r="AB99" s="411"/>
      <c r="AC99" s="411"/>
      <c r="AD99" s="411"/>
      <c r="AE99" s="411"/>
      <c r="AF99" s="411"/>
      <c r="AG99" s="411"/>
      <c r="AH99" s="411"/>
      <c r="AI99" s="411"/>
      <c r="AJ99" s="411"/>
      <c r="AK99" s="411"/>
      <c r="AL99" s="411"/>
      <c r="AM99" s="411"/>
      <c r="AN99" s="411"/>
      <c r="AO99" s="411"/>
      <c r="AP99" s="411"/>
      <c r="AQ99" s="411"/>
      <c r="AR99" s="411"/>
      <c r="AS99" s="411"/>
      <c r="AT99" s="411"/>
      <c r="AU99" s="411"/>
      <c r="AV99" s="411"/>
      <c r="AW99" s="411"/>
      <c r="AX99" s="411"/>
      <c r="AY99" s="411"/>
    </row>
    <row r="100" spans="1:51" hidden="1" x14ac:dyDescent="0.2">
      <c r="A100" s="410" t="s">
        <v>1353</v>
      </c>
      <c r="B100" s="411">
        <v>5467</v>
      </c>
      <c r="C100" s="411"/>
      <c r="D100" s="411">
        <v>5467</v>
      </c>
      <c r="E100" s="411">
        <v>1369</v>
      </c>
      <c r="F100" s="411"/>
      <c r="G100" s="411"/>
      <c r="H100" s="411"/>
      <c r="I100" s="411"/>
      <c r="J100" s="411"/>
      <c r="K100" s="411"/>
      <c r="L100" s="411"/>
      <c r="M100" s="411"/>
      <c r="N100" s="411"/>
      <c r="O100" s="411"/>
      <c r="P100" s="411"/>
      <c r="Q100" s="411"/>
      <c r="R100" s="411"/>
      <c r="S100" s="411"/>
      <c r="T100" s="411"/>
      <c r="U100" s="411"/>
      <c r="V100" s="411"/>
      <c r="W100" s="411"/>
      <c r="X100" s="411"/>
      <c r="Y100" s="411"/>
      <c r="Z100" s="411"/>
      <c r="AA100" s="411"/>
      <c r="AB100" s="411"/>
      <c r="AC100" s="411"/>
      <c r="AD100" s="411"/>
      <c r="AE100" s="411"/>
      <c r="AF100" s="411"/>
      <c r="AG100" s="411"/>
      <c r="AH100" s="411"/>
      <c r="AI100" s="411"/>
      <c r="AJ100" s="411"/>
      <c r="AK100" s="411"/>
      <c r="AL100" s="411"/>
      <c r="AM100" s="411"/>
      <c r="AN100" s="411"/>
      <c r="AO100" s="411"/>
      <c r="AP100" s="411"/>
      <c r="AQ100" s="411"/>
      <c r="AR100" s="411"/>
      <c r="AS100" s="411"/>
      <c r="AT100" s="411"/>
      <c r="AU100" s="411"/>
      <c r="AV100" s="411"/>
      <c r="AW100" s="411"/>
      <c r="AX100" s="411"/>
      <c r="AY100" s="411"/>
    </row>
    <row r="101" spans="1:51" hidden="1" x14ac:dyDescent="0.2">
      <c r="A101" s="410" t="s">
        <v>1301</v>
      </c>
      <c r="B101" s="411">
        <v>1</v>
      </c>
      <c r="C101" s="411">
        <v>0</v>
      </c>
      <c r="D101" s="411">
        <v>1</v>
      </c>
      <c r="E101" s="411">
        <v>1528</v>
      </c>
      <c r="F101" s="411"/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  <c r="X101" s="411"/>
      <c r="Y101" s="411"/>
      <c r="Z101" s="411"/>
      <c r="AA101" s="411"/>
      <c r="AB101" s="411"/>
      <c r="AC101" s="411"/>
      <c r="AD101" s="411"/>
      <c r="AE101" s="411"/>
      <c r="AF101" s="411"/>
      <c r="AG101" s="411"/>
      <c r="AH101" s="411"/>
      <c r="AI101" s="411"/>
      <c r="AJ101" s="411"/>
      <c r="AK101" s="411"/>
      <c r="AL101" s="411"/>
      <c r="AM101" s="411"/>
      <c r="AN101" s="411"/>
      <c r="AO101" s="411"/>
      <c r="AP101" s="411"/>
      <c r="AQ101" s="411"/>
      <c r="AR101" s="411"/>
      <c r="AS101" s="411"/>
      <c r="AT101" s="411"/>
      <c r="AU101" s="411"/>
      <c r="AV101" s="411"/>
      <c r="AW101" s="411"/>
      <c r="AX101" s="411"/>
      <c r="AY101" s="411"/>
    </row>
    <row r="102" spans="1:51" hidden="1" x14ac:dyDescent="0.2">
      <c r="A102" s="410" t="s">
        <v>1302</v>
      </c>
      <c r="B102" s="411">
        <v>13090</v>
      </c>
      <c r="C102" s="411">
        <v>0</v>
      </c>
      <c r="D102" s="411">
        <v>13090</v>
      </c>
      <c r="E102" s="411">
        <v>23917</v>
      </c>
      <c r="F102" s="411"/>
      <c r="G102" s="411"/>
      <c r="H102" s="411"/>
      <c r="I102" s="411"/>
      <c r="J102" s="411"/>
      <c r="K102" s="411"/>
      <c r="L102" s="411"/>
      <c r="M102" s="411"/>
      <c r="N102" s="411"/>
      <c r="O102" s="411"/>
      <c r="P102" s="411"/>
      <c r="Q102" s="411"/>
      <c r="R102" s="411"/>
      <c r="S102" s="411"/>
      <c r="T102" s="411"/>
      <c r="U102" s="411"/>
      <c r="V102" s="411"/>
      <c r="W102" s="411"/>
      <c r="X102" s="411"/>
      <c r="Y102" s="411"/>
      <c r="Z102" s="411"/>
      <c r="AA102" s="411"/>
      <c r="AB102" s="411"/>
      <c r="AC102" s="411"/>
      <c r="AD102" s="411"/>
      <c r="AE102" s="411"/>
      <c r="AF102" s="411"/>
      <c r="AG102" s="411"/>
      <c r="AH102" s="411"/>
      <c r="AI102" s="411"/>
      <c r="AJ102" s="411"/>
      <c r="AK102" s="411"/>
      <c r="AL102" s="411"/>
      <c r="AM102" s="411"/>
      <c r="AN102" s="411"/>
      <c r="AO102" s="411"/>
      <c r="AP102" s="411"/>
      <c r="AQ102" s="411"/>
      <c r="AR102" s="411"/>
      <c r="AS102" s="411"/>
      <c r="AT102" s="411"/>
      <c r="AU102" s="411"/>
      <c r="AV102" s="411"/>
      <c r="AW102" s="411"/>
      <c r="AX102" s="411"/>
      <c r="AY102" s="411"/>
    </row>
    <row r="103" spans="1:51" hidden="1" x14ac:dyDescent="0.2">
      <c r="A103" s="410" t="s">
        <v>1303</v>
      </c>
      <c r="B103" s="411">
        <v>0</v>
      </c>
      <c r="C103" s="411"/>
      <c r="D103" s="411"/>
      <c r="E103" s="411">
        <v>50</v>
      </c>
      <c r="F103" s="411"/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  <c r="X103" s="411"/>
      <c r="Y103" s="411"/>
      <c r="Z103" s="411"/>
      <c r="AA103" s="411"/>
      <c r="AB103" s="411"/>
      <c r="AC103" s="411"/>
      <c r="AD103" s="411"/>
      <c r="AE103" s="411"/>
      <c r="AF103" s="411"/>
      <c r="AG103" s="411"/>
      <c r="AH103" s="411"/>
      <c r="AI103" s="411"/>
      <c r="AJ103" s="411"/>
      <c r="AK103" s="411"/>
      <c r="AL103" s="411"/>
      <c r="AM103" s="411"/>
      <c r="AN103" s="411"/>
      <c r="AO103" s="411"/>
      <c r="AP103" s="411"/>
      <c r="AQ103" s="411"/>
      <c r="AR103" s="411"/>
      <c r="AS103" s="411"/>
      <c r="AT103" s="411"/>
      <c r="AU103" s="411"/>
      <c r="AV103" s="411"/>
      <c r="AW103" s="411"/>
      <c r="AX103" s="411"/>
      <c r="AY103" s="411"/>
    </row>
    <row r="104" spans="1:51" hidden="1" x14ac:dyDescent="0.2">
      <c r="A104" s="410" t="s">
        <v>1442</v>
      </c>
      <c r="B104" s="411">
        <v>155</v>
      </c>
      <c r="C104" s="411"/>
      <c r="D104" s="411">
        <v>155</v>
      </c>
      <c r="E104" s="411">
        <v>338</v>
      </c>
      <c r="F104" s="411"/>
      <c r="G104" s="411"/>
      <c r="H104" s="411"/>
      <c r="I104" s="411"/>
      <c r="J104" s="411"/>
      <c r="K104" s="411"/>
      <c r="L104" s="411"/>
      <c r="M104" s="411"/>
      <c r="N104" s="411"/>
      <c r="O104" s="411"/>
      <c r="P104" s="411"/>
      <c r="Q104" s="411"/>
      <c r="R104" s="411"/>
      <c r="S104" s="411"/>
      <c r="T104" s="411"/>
      <c r="U104" s="411"/>
      <c r="V104" s="411"/>
      <c r="W104" s="411"/>
      <c r="X104" s="411"/>
      <c r="Y104" s="411"/>
      <c r="Z104" s="411"/>
      <c r="AA104" s="411"/>
      <c r="AB104" s="411"/>
      <c r="AC104" s="411"/>
      <c r="AD104" s="411"/>
      <c r="AE104" s="411"/>
      <c r="AF104" s="411"/>
      <c r="AG104" s="411"/>
      <c r="AH104" s="411"/>
      <c r="AI104" s="411"/>
      <c r="AJ104" s="411"/>
      <c r="AK104" s="411"/>
      <c r="AL104" s="411"/>
      <c r="AM104" s="411"/>
      <c r="AN104" s="411"/>
      <c r="AO104" s="411"/>
      <c r="AP104" s="411"/>
      <c r="AQ104" s="411"/>
      <c r="AR104" s="411"/>
      <c r="AS104" s="411"/>
      <c r="AT104" s="411"/>
      <c r="AU104" s="411"/>
      <c r="AV104" s="411"/>
      <c r="AW104" s="411"/>
      <c r="AX104" s="411"/>
      <c r="AY104" s="411"/>
    </row>
    <row r="105" spans="1:51" hidden="1" x14ac:dyDescent="0.2">
      <c r="A105" s="410" t="s">
        <v>1316</v>
      </c>
      <c r="B105" s="411">
        <v>403</v>
      </c>
      <c r="C105" s="411">
        <v>0</v>
      </c>
      <c r="D105" s="411">
        <v>403</v>
      </c>
      <c r="E105" s="411">
        <v>4409</v>
      </c>
      <c r="F105" s="411"/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  <c r="X105" s="411"/>
      <c r="Y105" s="411"/>
      <c r="Z105" s="411"/>
      <c r="AA105" s="411"/>
      <c r="AB105" s="411"/>
      <c r="AC105" s="411"/>
      <c r="AD105" s="411"/>
      <c r="AE105" s="411"/>
      <c r="AF105" s="411"/>
      <c r="AG105" s="411"/>
      <c r="AH105" s="411"/>
      <c r="AI105" s="411"/>
      <c r="AJ105" s="411"/>
      <c r="AK105" s="411"/>
      <c r="AL105" s="411"/>
      <c r="AM105" s="411"/>
      <c r="AN105" s="411"/>
      <c r="AO105" s="411"/>
      <c r="AP105" s="411"/>
      <c r="AQ105" s="411"/>
      <c r="AR105" s="411"/>
      <c r="AS105" s="411"/>
      <c r="AT105" s="411"/>
      <c r="AU105" s="411"/>
      <c r="AV105" s="411"/>
      <c r="AW105" s="411"/>
      <c r="AX105" s="411"/>
      <c r="AY105" s="411"/>
    </row>
    <row r="106" spans="1:51" hidden="1" x14ac:dyDescent="0.2">
      <c r="A106" s="410" t="s">
        <v>1317</v>
      </c>
      <c r="B106" s="411">
        <v>1</v>
      </c>
      <c r="C106" s="411"/>
      <c r="D106" s="411">
        <v>1</v>
      </c>
      <c r="E106" s="411">
        <v>1135</v>
      </c>
      <c r="F106" s="411"/>
      <c r="G106" s="411"/>
      <c r="H106" s="411"/>
      <c r="I106" s="411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  <c r="X106" s="411"/>
      <c r="Y106" s="411"/>
      <c r="Z106" s="411"/>
      <c r="AA106" s="411"/>
      <c r="AB106" s="411"/>
      <c r="AC106" s="411"/>
      <c r="AD106" s="411"/>
      <c r="AE106" s="411"/>
      <c r="AF106" s="411"/>
      <c r="AG106" s="411"/>
      <c r="AH106" s="411"/>
      <c r="AI106" s="411"/>
      <c r="AJ106" s="411"/>
      <c r="AK106" s="411"/>
      <c r="AL106" s="411"/>
      <c r="AM106" s="411"/>
      <c r="AN106" s="411"/>
      <c r="AO106" s="411"/>
      <c r="AP106" s="411"/>
      <c r="AQ106" s="411"/>
      <c r="AR106" s="411"/>
      <c r="AS106" s="411"/>
      <c r="AT106" s="411"/>
      <c r="AU106" s="411"/>
      <c r="AV106" s="411"/>
      <c r="AW106" s="411"/>
      <c r="AX106" s="411"/>
      <c r="AY106" s="411"/>
    </row>
    <row r="107" spans="1:51" hidden="1" x14ac:dyDescent="0.2">
      <c r="A107" s="410" t="s">
        <v>1552</v>
      </c>
      <c r="B107" s="411">
        <v>0</v>
      </c>
      <c r="C107" s="411"/>
      <c r="D107" s="411"/>
      <c r="E107" s="411">
        <v>20</v>
      </c>
      <c r="F107" s="411"/>
      <c r="G107" s="411"/>
      <c r="H107" s="411"/>
      <c r="I107" s="411"/>
      <c r="J107" s="411"/>
      <c r="K107" s="411"/>
      <c r="L107" s="411"/>
      <c r="M107" s="411"/>
      <c r="N107" s="411"/>
      <c r="O107" s="411"/>
      <c r="P107" s="411"/>
      <c r="Q107" s="411"/>
      <c r="R107" s="411"/>
      <c r="S107" s="411"/>
      <c r="T107" s="411"/>
      <c r="U107" s="411"/>
      <c r="V107" s="411"/>
      <c r="W107" s="411"/>
      <c r="X107" s="411"/>
      <c r="Y107" s="411"/>
      <c r="Z107" s="411"/>
      <c r="AA107" s="411"/>
      <c r="AB107" s="411"/>
      <c r="AC107" s="411"/>
      <c r="AD107" s="411"/>
      <c r="AE107" s="411"/>
      <c r="AF107" s="411"/>
      <c r="AG107" s="411"/>
      <c r="AH107" s="411"/>
      <c r="AI107" s="411"/>
      <c r="AJ107" s="411"/>
      <c r="AK107" s="411"/>
      <c r="AL107" s="411"/>
      <c r="AM107" s="411"/>
      <c r="AN107" s="411"/>
      <c r="AO107" s="411"/>
      <c r="AP107" s="411"/>
      <c r="AQ107" s="411"/>
      <c r="AR107" s="411"/>
      <c r="AS107" s="411"/>
      <c r="AT107" s="411"/>
      <c r="AU107" s="411"/>
      <c r="AV107" s="411"/>
      <c r="AW107" s="411"/>
      <c r="AX107" s="411"/>
      <c r="AY107" s="411"/>
    </row>
    <row r="108" spans="1:51" hidden="1" x14ac:dyDescent="0.2">
      <c r="A108" s="410" t="s">
        <v>1539</v>
      </c>
      <c r="B108" s="411">
        <v>68</v>
      </c>
      <c r="C108" s="411"/>
      <c r="D108" s="411">
        <v>68</v>
      </c>
      <c r="E108" s="411"/>
      <c r="F108" s="411"/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  <c r="X108" s="411"/>
      <c r="Y108" s="411"/>
      <c r="Z108" s="411"/>
      <c r="AA108" s="411"/>
      <c r="AB108" s="411"/>
      <c r="AC108" s="411"/>
      <c r="AD108" s="411"/>
      <c r="AE108" s="411"/>
      <c r="AF108" s="411"/>
      <c r="AG108" s="411"/>
      <c r="AH108" s="411"/>
      <c r="AI108" s="411"/>
      <c r="AJ108" s="411"/>
      <c r="AK108" s="411"/>
      <c r="AL108" s="411"/>
      <c r="AM108" s="411"/>
      <c r="AN108" s="411"/>
      <c r="AO108" s="411"/>
      <c r="AP108" s="411"/>
      <c r="AQ108" s="411"/>
      <c r="AR108" s="411"/>
      <c r="AS108" s="411"/>
      <c r="AT108" s="411"/>
      <c r="AU108" s="411"/>
      <c r="AV108" s="411"/>
      <c r="AW108" s="411"/>
      <c r="AX108" s="411"/>
      <c r="AY108" s="411"/>
    </row>
    <row r="109" spans="1:51" hidden="1" x14ac:dyDescent="0.2">
      <c r="A109" s="410" t="s">
        <v>1538</v>
      </c>
      <c r="B109" s="411">
        <v>0</v>
      </c>
      <c r="C109" s="411"/>
      <c r="D109" s="411"/>
      <c r="E109" s="411">
        <v>581</v>
      </c>
      <c r="F109" s="411"/>
      <c r="G109" s="411"/>
      <c r="H109" s="411"/>
      <c r="I109" s="411"/>
      <c r="J109" s="411"/>
      <c r="K109" s="411"/>
      <c r="L109" s="411"/>
      <c r="M109" s="411"/>
      <c r="N109" s="411"/>
      <c r="O109" s="411"/>
      <c r="P109" s="411"/>
      <c r="Q109" s="411"/>
      <c r="R109" s="411"/>
      <c r="S109" s="411"/>
      <c r="T109" s="411"/>
      <c r="U109" s="411"/>
      <c r="V109" s="411"/>
      <c r="W109" s="411"/>
      <c r="X109" s="411"/>
      <c r="Y109" s="411"/>
      <c r="Z109" s="411"/>
      <c r="AA109" s="411"/>
      <c r="AB109" s="411"/>
      <c r="AC109" s="411"/>
      <c r="AD109" s="411"/>
      <c r="AE109" s="411"/>
      <c r="AF109" s="411"/>
      <c r="AG109" s="411"/>
      <c r="AH109" s="411"/>
      <c r="AI109" s="411"/>
      <c r="AJ109" s="411"/>
      <c r="AK109" s="411"/>
      <c r="AL109" s="411"/>
      <c r="AM109" s="411"/>
      <c r="AN109" s="411"/>
      <c r="AO109" s="411"/>
      <c r="AP109" s="411"/>
      <c r="AQ109" s="411"/>
      <c r="AR109" s="411"/>
      <c r="AS109" s="411"/>
      <c r="AT109" s="411"/>
      <c r="AU109" s="411"/>
      <c r="AV109" s="411"/>
      <c r="AW109" s="411"/>
      <c r="AX109" s="411"/>
      <c r="AY109" s="411"/>
    </row>
    <row r="110" spans="1:51" hidden="1" x14ac:dyDescent="0.2">
      <c r="A110" s="410" t="s">
        <v>1507</v>
      </c>
      <c r="B110" s="411">
        <v>292</v>
      </c>
      <c r="C110" s="411"/>
      <c r="D110" s="411">
        <v>292</v>
      </c>
      <c r="E110" s="411">
        <v>399</v>
      </c>
      <c r="F110" s="411"/>
      <c r="G110" s="411"/>
      <c r="H110" s="411"/>
      <c r="I110" s="411"/>
      <c r="J110" s="411"/>
      <c r="K110" s="411"/>
      <c r="L110" s="411"/>
      <c r="M110" s="411"/>
      <c r="N110" s="411"/>
      <c r="O110" s="411"/>
      <c r="P110" s="411"/>
      <c r="Q110" s="411"/>
      <c r="R110" s="411"/>
      <c r="S110" s="411"/>
      <c r="T110" s="411"/>
      <c r="U110" s="411"/>
      <c r="V110" s="411"/>
      <c r="W110" s="411"/>
      <c r="X110" s="411"/>
      <c r="Y110" s="411"/>
      <c r="Z110" s="411"/>
      <c r="AA110" s="411"/>
      <c r="AB110" s="411"/>
      <c r="AC110" s="411"/>
      <c r="AD110" s="411"/>
      <c r="AE110" s="411"/>
      <c r="AF110" s="411"/>
      <c r="AG110" s="411"/>
      <c r="AH110" s="411"/>
      <c r="AI110" s="411"/>
      <c r="AJ110" s="411"/>
      <c r="AK110" s="411"/>
      <c r="AL110" s="411"/>
      <c r="AM110" s="411"/>
      <c r="AN110" s="411"/>
      <c r="AO110" s="411"/>
      <c r="AP110" s="411"/>
      <c r="AQ110" s="411"/>
      <c r="AR110" s="411"/>
      <c r="AS110" s="411"/>
      <c r="AT110" s="411"/>
      <c r="AU110" s="411"/>
      <c r="AV110" s="411"/>
      <c r="AW110" s="411"/>
      <c r="AX110" s="411"/>
      <c r="AY110" s="411"/>
    </row>
    <row r="111" spans="1:51" hidden="1" x14ac:dyDescent="0.2">
      <c r="A111" s="410" t="s">
        <v>1354</v>
      </c>
      <c r="B111" s="411">
        <v>19531</v>
      </c>
      <c r="C111" s="411">
        <v>0</v>
      </c>
      <c r="D111" s="411">
        <v>19531</v>
      </c>
      <c r="E111" s="411">
        <v>50165</v>
      </c>
      <c r="F111" s="411"/>
      <c r="G111" s="411"/>
      <c r="H111" s="411"/>
      <c r="I111" s="411"/>
      <c r="J111" s="411"/>
      <c r="K111" s="411"/>
      <c r="L111" s="411"/>
      <c r="M111" s="411"/>
      <c r="N111" s="411"/>
      <c r="O111" s="411"/>
      <c r="P111" s="411"/>
      <c r="Q111" s="411"/>
      <c r="R111" s="411"/>
      <c r="S111" s="411"/>
      <c r="T111" s="411"/>
      <c r="U111" s="411"/>
      <c r="V111" s="411"/>
      <c r="W111" s="411"/>
      <c r="X111" s="411"/>
      <c r="Y111" s="411"/>
      <c r="Z111" s="411"/>
      <c r="AA111" s="411"/>
      <c r="AB111" s="411"/>
      <c r="AC111" s="411"/>
      <c r="AD111" s="411"/>
      <c r="AE111" s="411"/>
      <c r="AF111" s="411"/>
      <c r="AG111" s="411"/>
      <c r="AH111" s="411"/>
      <c r="AI111" s="411"/>
      <c r="AJ111" s="411"/>
      <c r="AK111" s="411"/>
      <c r="AL111" s="411"/>
      <c r="AM111" s="411"/>
      <c r="AN111" s="411"/>
      <c r="AO111" s="411"/>
      <c r="AP111" s="411"/>
      <c r="AQ111" s="411"/>
      <c r="AR111" s="411"/>
      <c r="AS111" s="411"/>
      <c r="AT111" s="411"/>
      <c r="AU111" s="411"/>
      <c r="AV111" s="411"/>
      <c r="AW111" s="411"/>
      <c r="AX111" s="411"/>
      <c r="AY111" s="411"/>
    </row>
    <row r="112" spans="1:51" hidden="1" x14ac:dyDescent="0.2">
      <c r="A112" s="410" t="s">
        <v>1443</v>
      </c>
      <c r="B112" s="411">
        <v>151</v>
      </c>
      <c r="C112" s="411"/>
      <c r="D112" s="411">
        <v>151</v>
      </c>
      <c r="E112" s="411">
        <v>164</v>
      </c>
      <c r="F112" s="411"/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  <c r="X112" s="411"/>
      <c r="Y112" s="411"/>
      <c r="Z112" s="411"/>
      <c r="AA112" s="411"/>
      <c r="AB112" s="411"/>
      <c r="AC112" s="411"/>
      <c r="AD112" s="411"/>
      <c r="AE112" s="411"/>
      <c r="AF112" s="411"/>
      <c r="AG112" s="411"/>
      <c r="AH112" s="411"/>
      <c r="AI112" s="411"/>
      <c r="AJ112" s="411"/>
      <c r="AK112" s="411"/>
      <c r="AL112" s="411"/>
      <c r="AM112" s="411"/>
      <c r="AN112" s="411"/>
      <c r="AO112" s="411"/>
      <c r="AP112" s="411"/>
      <c r="AQ112" s="411"/>
      <c r="AR112" s="411"/>
      <c r="AS112" s="411"/>
      <c r="AT112" s="411"/>
      <c r="AU112" s="411"/>
      <c r="AV112" s="411"/>
      <c r="AW112" s="411"/>
      <c r="AX112" s="411"/>
      <c r="AY112" s="411"/>
    </row>
    <row r="113" spans="1:51" hidden="1" x14ac:dyDescent="0.2">
      <c r="A113" s="410" t="s">
        <v>1495</v>
      </c>
      <c r="B113" s="411">
        <v>0</v>
      </c>
      <c r="C113" s="411"/>
      <c r="D113" s="411"/>
      <c r="E113" s="411">
        <v>6</v>
      </c>
      <c r="F113" s="411"/>
      <c r="G113" s="411"/>
      <c r="H113" s="411"/>
      <c r="I113" s="411"/>
      <c r="J113" s="411"/>
      <c r="K113" s="411"/>
      <c r="L113" s="411"/>
      <c r="M113" s="411"/>
      <c r="N113" s="411"/>
      <c r="O113" s="411"/>
      <c r="P113" s="411"/>
      <c r="Q113" s="411"/>
      <c r="R113" s="411"/>
      <c r="S113" s="411"/>
      <c r="T113" s="411"/>
      <c r="U113" s="411"/>
      <c r="V113" s="411"/>
      <c r="W113" s="411"/>
      <c r="X113" s="411"/>
      <c r="Y113" s="411"/>
      <c r="Z113" s="411"/>
      <c r="AA113" s="411"/>
      <c r="AB113" s="411"/>
      <c r="AC113" s="411"/>
      <c r="AD113" s="411"/>
      <c r="AE113" s="411"/>
      <c r="AF113" s="411"/>
      <c r="AG113" s="411"/>
      <c r="AH113" s="411"/>
      <c r="AI113" s="411"/>
      <c r="AJ113" s="411"/>
      <c r="AK113" s="411"/>
      <c r="AL113" s="411"/>
      <c r="AM113" s="411"/>
      <c r="AN113" s="411"/>
      <c r="AO113" s="411"/>
      <c r="AP113" s="411"/>
      <c r="AQ113" s="411"/>
      <c r="AR113" s="411"/>
      <c r="AS113" s="411"/>
      <c r="AT113" s="411"/>
      <c r="AU113" s="411"/>
      <c r="AV113" s="411"/>
      <c r="AW113" s="411"/>
      <c r="AX113" s="411"/>
      <c r="AY113" s="411"/>
    </row>
    <row r="114" spans="1:51" hidden="1" x14ac:dyDescent="0.2">
      <c r="A114" s="410" t="s">
        <v>1492</v>
      </c>
      <c r="B114" s="411">
        <v>0</v>
      </c>
      <c r="C114" s="411"/>
      <c r="D114" s="411"/>
      <c r="E114" s="411">
        <v>338</v>
      </c>
      <c r="F114" s="411"/>
      <c r="G114" s="411"/>
      <c r="H114" s="411"/>
      <c r="I114" s="411"/>
      <c r="J114" s="411"/>
      <c r="K114" s="411"/>
      <c r="L114" s="411"/>
      <c r="M114" s="411"/>
      <c r="N114" s="411"/>
      <c r="O114" s="411"/>
      <c r="P114" s="411"/>
      <c r="Q114" s="411"/>
      <c r="R114" s="411"/>
      <c r="S114" s="411"/>
      <c r="T114" s="411"/>
      <c r="U114" s="411"/>
      <c r="V114" s="411"/>
      <c r="W114" s="411"/>
      <c r="X114" s="411"/>
      <c r="Y114" s="411"/>
      <c r="Z114" s="411"/>
      <c r="AA114" s="411"/>
      <c r="AB114" s="411"/>
      <c r="AC114" s="411"/>
      <c r="AD114" s="411"/>
      <c r="AE114" s="411"/>
      <c r="AF114" s="411"/>
      <c r="AG114" s="411"/>
      <c r="AH114" s="411"/>
      <c r="AI114" s="411"/>
      <c r="AJ114" s="411"/>
      <c r="AK114" s="411"/>
      <c r="AL114" s="411"/>
      <c r="AM114" s="411"/>
      <c r="AN114" s="411"/>
      <c r="AO114" s="411"/>
      <c r="AP114" s="411"/>
      <c r="AQ114" s="411"/>
      <c r="AR114" s="411"/>
      <c r="AS114" s="411"/>
      <c r="AT114" s="411"/>
      <c r="AU114" s="411"/>
      <c r="AV114" s="411"/>
      <c r="AW114" s="411"/>
      <c r="AX114" s="411"/>
      <c r="AY114" s="411"/>
    </row>
    <row r="115" spans="1:51" hidden="1" x14ac:dyDescent="0.2">
      <c r="A115" s="410" t="s">
        <v>1355</v>
      </c>
      <c r="B115" s="411">
        <v>19</v>
      </c>
      <c r="C115" s="411"/>
      <c r="D115" s="411">
        <v>19</v>
      </c>
      <c r="E115" s="411">
        <v>1</v>
      </c>
      <c r="F115" s="411"/>
      <c r="G115" s="411"/>
      <c r="H115" s="411"/>
      <c r="I115" s="411"/>
      <c r="J115" s="411"/>
      <c r="K115" s="411"/>
      <c r="L115" s="411"/>
      <c r="M115" s="411"/>
      <c r="N115" s="411"/>
      <c r="O115" s="411"/>
      <c r="P115" s="411"/>
      <c r="Q115" s="411"/>
      <c r="R115" s="411"/>
      <c r="S115" s="411"/>
      <c r="T115" s="411"/>
      <c r="U115" s="411"/>
      <c r="V115" s="411"/>
      <c r="W115" s="411"/>
      <c r="X115" s="411"/>
      <c r="Y115" s="411"/>
      <c r="Z115" s="411"/>
      <c r="AA115" s="411"/>
      <c r="AB115" s="411"/>
      <c r="AC115" s="411"/>
      <c r="AD115" s="411"/>
      <c r="AE115" s="411"/>
      <c r="AF115" s="411"/>
      <c r="AG115" s="411"/>
      <c r="AH115" s="411"/>
      <c r="AI115" s="411"/>
      <c r="AJ115" s="411"/>
      <c r="AK115" s="411"/>
      <c r="AL115" s="411"/>
      <c r="AM115" s="411"/>
      <c r="AN115" s="411"/>
      <c r="AO115" s="411"/>
      <c r="AP115" s="411"/>
      <c r="AQ115" s="411"/>
      <c r="AR115" s="411"/>
      <c r="AS115" s="411"/>
      <c r="AT115" s="411"/>
      <c r="AU115" s="411"/>
      <c r="AV115" s="411"/>
      <c r="AW115" s="411"/>
      <c r="AX115" s="411"/>
      <c r="AY115" s="411"/>
    </row>
    <row r="116" spans="1:51" hidden="1" x14ac:dyDescent="0.2">
      <c r="A116" s="410" t="s">
        <v>1486</v>
      </c>
      <c r="B116" s="411">
        <v>0</v>
      </c>
      <c r="C116" s="411"/>
      <c r="D116" s="411"/>
      <c r="E116" s="411">
        <v>167</v>
      </c>
      <c r="F116" s="411"/>
      <c r="G116" s="411"/>
      <c r="H116" s="411"/>
      <c r="I116" s="411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/>
      <c r="U116" s="411"/>
      <c r="V116" s="411"/>
      <c r="W116" s="411"/>
      <c r="X116" s="411"/>
      <c r="Y116" s="411"/>
      <c r="Z116" s="411"/>
      <c r="AA116" s="411"/>
      <c r="AB116" s="411"/>
      <c r="AC116" s="411"/>
      <c r="AD116" s="411"/>
      <c r="AE116" s="411"/>
      <c r="AF116" s="411"/>
      <c r="AG116" s="411"/>
      <c r="AH116" s="411"/>
      <c r="AI116" s="411"/>
      <c r="AJ116" s="411"/>
      <c r="AK116" s="411"/>
      <c r="AL116" s="411"/>
      <c r="AM116" s="411"/>
      <c r="AN116" s="411"/>
      <c r="AO116" s="411"/>
      <c r="AP116" s="411"/>
      <c r="AQ116" s="411"/>
      <c r="AR116" s="411"/>
      <c r="AS116" s="411"/>
      <c r="AT116" s="411"/>
      <c r="AU116" s="411"/>
      <c r="AV116" s="411"/>
      <c r="AW116" s="411"/>
      <c r="AX116" s="411"/>
      <c r="AY116" s="411"/>
    </row>
    <row r="117" spans="1:51" hidden="1" x14ac:dyDescent="0.2">
      <c r="A117" s="410" t="s">
        <v>1483</v>
      </c>
      <c r="B117" s="411">
        <v>0</v>
      </c>
      <c r="C117" s="411"/>
      <c r="D117" s="411"/>
      <c r="E117" s="411">
        <v>1</v>
      </c>
      <c r="F117" s="411"/>
      <c r="G117" s="411"/>
      <c r="H117" s="411"/>
      <c r="I117" s="411"/>
      <c r="J117" s="411"/>
      <c r="K117" s="411"/>
      <c r="L117" s="411"/>
      <c r="M117" s="411"/>
      <c r="N117" s="411"/>
      <c r="O117" s="411"/>
      <c r="P117" s="411"/>
      <c r="Q117" s="411"/>
      <c r="R117" s="411"/>
      <c r="S117" s="411"/>
      <c r="T117" s="411"/>
      <c r="U117" s="411"/>
      <c r="V117" s="411"/>
      <c r="W117" s="411"/>
      <c r="X117" s="411"/>
      <c r="Y117" s="411"/>
      <c r="Z117" s="411"/>
      <c r="AA117" s="411"/>
      <c r="AB117" s="411"/>
      <c r="AC117" s="411"/>
      <c r="AD117" s="411"/>
      <c r="AE117" s="411"/>
      <c r="AF117" s="411"/>
      <c r="AG117" s="411"/>
      <c r="AH117" s="411"/>
      <c r="AI117" s="411"/>
      <c r="AJ117" s="411"/>
      <c r="AK117" s="411"/>
      <c r="AL117" s="411"/>
      <c r="AM117" s="411"/>
      <c r="AN117" s="411"/>
      <c r="AO117" s="411"/>
      <c r="AP117" s="411"/>
      <c r="AQ117" s="411"/>
      <c r="AR117" s="411"/>
      <c r="AS117" s="411"/>
      <c r="AT117" s="411"/>
      <c r="AU117" s="411"/>
      <c r="AV117" s="411"/>
      <c r="AW117" s="411"/>
      <c r="AX117" s="411"/>
      <c r="AY117" s="411"/>
    </row>
    <row r="118" spans="1:51" hidden="1" x14ac:dyDescent="0.2">
      <c r="A118" s="410" t="s">
        <v>1319</v>
      </c>
      <c r="B118" s="411">
        <v>35843</v>
      </c>
      <c r="C118" s="411">
        <v>0</v>
      </c>
      <c r="D118" s="411">
        <v>35843</v>
      </c>
      <c r="E118" s="411">
        <v>43292</v>
      </c>
      <c r="F118" s="411"/>
      <c r="G118" s="411"/>
      <c r="H118" s="411"/>
      <c r="I118" s="411"/>
      <c r="J118" s="411"/>
      <c r="K118" s="411"/>
      <c r="L118" s="411"/>
      <c r="M118" s="411"/>
      <c r="N118" s="411"/>
      <c r="O118" s="411"/>
      <c r="P118" s="411"/>
      <c r="Q118" s="411"/>
      <c r="R118" s="411"/>
      <c r="S118" s="411"/>
      <c r="T118" s="411"/>
      <c r="U118" s="411"/>
      <c r="V118" s="411"/>
      <c r="W118" s="411"/>
      <c r="X118" s="411"/>
      <c r="Y118" s="411"/>
      <c r="Z118" s="411"/>
      <c r="AA118" s="411"/>
      <c r="AB118" s="411"/>
      <c r="AC118" s="411"/>
      <c r="AD118" s="411"/>
      <c r="AE118" s="411"/>
      <c r="AF118" s="411"/>
      <c r="AG118" s="411"/>
      <c r="AH118" s="411"/>
      <c r="AI118" s="411"/>
      <c r="AJ118" s="411"/>
      <c r="AK118" s="411"/>
      <c r="AL118" s="411"/>
      <c r="AM118" s="411"/>
      <c r="AN118" s="411"/>
      <c r="AO118" s="411"/>
      <c r="AP118" s="411"/>
      <c r="AQ118" s="411"/>
      <c r="AR118" s="411"/>
      <c r="AS118" s="411"/>
      <c r="AT118" s="411"/>
      <c r="AU118" s="411"/>
      <c r="AV118" s="411"/>
      <c r="AW118" s="411"/>
      <c r="AX118" s="411"/>
      <c r="AY118" s="411"/>
    </row>
    <row r="119" spans="1:51" hidden="1" x14ac:dyDescent="0.2">
      <c r="A119" s="410" t="s">
        <v>1558</v>
      </c>
      <c r="B119" s="411">
        <v>0</v>
      </c>
      <c r="C119" s="411"/>
      <c r="D119" s="411"/>
      <c r="E119" s="411">
        <v>899</v>
      </c>
      <c r="F119" s="411"/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  <c r="X119" s="411"/>
      <c r="Y119" s="411"/>
      <c r="Z119" s="411"/>
      <c r="AA119" s="411"/>
      <c r="AB119" s="411"/>
      <c r="AC119" s="411"/>
      <c r="AD119" s="411"/>
      <c r="AE119" s="411"/>
      <c r="AF119" s="411"/>
      <c r="AG119" s="411"/>
      <c r="AH119" s="411"/>
      <c r="AI119" s="411"/>
      <c r="AJ119" s="411"/>
      <c r="AK119" s="411"/>
      <c r="AL119" s="411"/>
      <c r="AM119" s="411"/>
      <c r="AN119" s="411"/>
      <c r="AO119" s="411"/>
      <c r="AP119" s="411"/>
      <c r="AQ119" s="411"/>
      <c r="AR119" s="411"/>
      <c r="AS119" s="411"/>
      <c r="AT119" s="411"/>
      <c r="AU119" s="411"/>
      <c r="AV119" s="411"/>
      <c r="AW119" s="411"/>
      <c r="AX119" s="411"/>
      <c r="AY119" s="411"/>
    </row>
    <row r="120" spans="1:51" hidden="1" x14ac:dyDescent="0.2">
      <c r="A120" s="410" t="s">
        <v>1320</v>
      </c>
      <c r="B120" s="411">
        <v>23572</v>
      </c>
      <c r="C120" s="411"/>
      <c r="D120" s="411">
        <v>23572</v>
      </c>
      <c r="E120" s="411">
        <v>34017</v>
      </c>
      <c r="F120" s="411"/>
      <c r="G120" s="411"/>
      <c r="H120" s="411"/>
      <c r="I120" s="411"/>
      <c r="J120" s="411"/>
      <c r="K120" s="411"/>
      <c r="L120" s="411"/>
      <c r="M120" s="411"/>
      <c r="N120" s="411"/>
      <c r="O120" s="411"/>
      <c r="P120" s="411"/>
      <c r="Q120" s="411"/>
      <c r="R120" s="411"/>
      <c r="S120" s="411"/>
      <c r="T120" s="411"/>
      <c r="U120" s="411"/>
      <c r="V120" s="411"/>
      <c r="W120" s="411"/>
      <c r="X120" s="411"/>
      <c r="Y120" s="411"/>
      <c r="Z120" s="411"/>
      <c r="AA120" s="411"/>
      <c r="AB120" s="411"/>
      <c r="AC120" s="411"/>
      <c r="AD120" s="411"/>
      <c r="AE120" s="411"/>
      <c r="AF120" s="411"/>
      <c r="AG120" s="411"/>
      <c r="AH120" s="411"/>
      <c r="AI120" s="411"/>
      <c r="AJ120" s="411"/>
      <c r="AK120" s="411"/>
      <c r="AL120" s="411"/>
      <c r="AM120" s="411"/>
      <c r="AN120" s="411"/>
      <c r="AO120" s="411"/>
      <c r="AP120" s="411"/>
      <c r="AQ120" s="411"/>
      <c r="AR120" s="411"/>
      <c r="AS120" s="411"/>
      <c r="AT120" s="411"/>
      <c r="AU120" s="411"/>
      <c r="AV120" s="411"/>
      <c r="AW120" s="411"/>
      <c r="AX120" s="411"/>
      <c r="AY120" s="411"/>
    </row>
    <row r="121" spans="1:51" hidden="1" x14ac:dyDescent="0.2">
      <c r="A121" s="410" t="s">
        <v>1487</v>
      </c>
      <c r="B121" s="411">
        <v>0</v>
      </c>
      <c r="C121" s="411"/>
      <c r="D121" s="411"/>
      <c r="E121" s="411">
        <v>84</v>
      </c>
      <c r="F121" s="411"/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  <c r="X121" s="411"/>
      <c r="Y121" s="411"/>
      <c r="Z121" s="411"/>
      <c r="AA121" s="411"/>
      <c r="AB121" s="411"/>
      <c r="AC121" s="411"/>
      <c r="AD121" s="411"/>
      <c r="AE121" s="411"/>
      <c r="AF121" s="411"/>
      <c r="AG121" s="411"/>
      <c r="AH121" s="411"/>
      <c r="AI121" s="411"/>
      <c r="AJ121" s="411"/>
      <c r="AK121" s="411"/>
      <c r="AL121" s="411"/>
      <c r="AM121" s="411"/>
      <c r="AN121" s="411"/>
      <c r="AO121" s="411"/>
      <c r="AP121" s="411"/>
      <c r="AQ121" s="411"/>
      <c r="AR121" s="411"/>
      <c r="AS121" s="411"/>
      <c r="AT121" s="411"/>
      <c r="AU121" s="411"/>
      <c r="AV121" s="411"/>
      <c r="AW121" s="411"/>
      <c r="AX121" s="411"/>
      <c r="AY121" s="411"/>
    </row>
    <row r="122" spans="1:51" hidden="1" x14ac:dyDescent="0.2">
      <c r="A122" s="410" t="s">
        <v>1542</v>
      </c>
      <c r="B122" s="411">
        <v>0</v>
      </c>
      <c r="C122" s="411"/>
      <c r="D122" s="411"/>
      <c r="E122" s="411">
        <v>4</v>
      </c>
      <c r="F122" s="411"/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  <c r="X122" s="411"/>
      <c r="Y122" s="411"/>
      <c r="Z122" s="411"/>
      <c r="AA122" s="411"/>
      <c r="AB122" s="411"/>
      <c r="AC122" s="411"/>
      <c r="AD122" s="411"/>
      <c r="AE122" s="411"/>
      <c r="AF122" s="411"/>
      <c r="AG122" s="411"/>
      <c r="AH122" s="411"/>
      <c r="AI122" s="411"/>
      <c r="AJ122" s="411"/>
      <c r="AK122" s="411"/>
      <c r="AL122" s="411"/>
      <c r="AM122" s="411"/>
      <c r="AN122" s="411"/>
      <c r="AO122" s="411"/>
      <c r="AP122" s="411"/>
      <c r="AQ122" s="411"/>
      <c r="AR122" s="411"/>
      <c r="AS122" s="411"/>
      <c r="AT122" s="411"/>
      <c r="AU122" s="411"/>
      <c r="AV122" s="411"/>
      <c r="AW122" s="411"/>
      <c r="AX122" s="411"/>
      <c r="AY122" s="411"/>
    </row>
    <row r="123" spans="1:51" hidden="1" x14ac:dyDescent="0.2">
      <c r="A123" s="410" t="s">
        <v>1356</v>
      </c>
      <c r="B123" s="411">
        <v>137</v>
      </c>
      <c r="C123" s="411">
        <v>0</v>
      </c>
      <c r="D123" s="411">
        <v>137</v>
      </c>
      <c r="E123" s="411">
        <v>3780</v>
      </c>
      <c r="F123" s="411"/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  <c r="X123" s="411"/>
      <c r="Y123" s="411"/>
      <c r="Z123" s="411"/>
      <c r="AA123" s="411"/>
      <c r="AB123" s="411"/>
      <c r="AC123" s="411"/>
      <c r="AD123" s="411"/>
      <c r="AE123" s="411"/>
      <c r="AF123" s="411"/>
      <c r="AG123" s="411"/>
      <c r="AH123" s="411"/>
      <c r="AI123" s="411"/>
      <c r="AJ123" s="411"/>
      <c r="AK123" s="411"/>
      <c r="AL123" s="411"/>
      <c r="AM123" s="411"/>
      <c r="AN123" s="411"/>
      <c r="AO123" s="411"/>
      <c r="AP123" s="411"/>
      <c r="AQ123" s="411"/>
      <c r="AR123" s="411"/>
      <c r="AS123" s="411"/>
      <c r="AT123" s="411"/>
      <c r="AU123" s="411"/>
      <c r="AV123" s="411"/>
      <c r="AW123" s="411"/>
      <c r="AX123" s="411"/>
      <c r="AY123" s="411"/>
    </row>
    <row r="124" spans="1:51" hidden="1" x14ac:dyDescent="0.2">
      <c r="A124" s="410" t="s">
        <v>1321</v>
      </c>
      <c r="B124" s="411">
        <v>0</v>
      </c>
      <c r="C124" s="411"/>
      <c r="D124" s="411"/>
      <c r="E124" s="411">
        <v>162</v>
      </c>
      <c r="F124" s="411"/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  <c r="X124" s="411"/>
      <c r="Y124" s="411"/>
      <c r="Z124" s="411"/>
      <c r="AA124" s="411"/>
      <c r="AB124" s="411"/>
      <c r="AC124" s="411"/>
      <c r="AD124" s="411"/>
      <c r="AE124" s="411"/>
      <c r="AF124" s="411"/>
      <c r="AG124" s="411"/>
      <c r="AH124" s="411"/>
      <c r="AI124" s="411"/>
      <c r="AJ124" s="411"/>
      <c r="AK124" s="411"/>
      <c r="AL124" s="411"/>
      <c r="AM124" s="411"/>
      <c r="AN124" s="411"/>
      <c r="AO124" s="411"/>
      <c r="AP124" s="411"/>
      <c r="AQ124" s="411"/>
      <c r="AR124" s="411"/>
      <c r="AS124" s="411"/>
      <c r="AT124" s="411"/>
      <c r="AU124" s="411"/>
      <c r="AV124" s="411"/>
      <c r="AW124" s="411"/>
      <c r="AX124" s="411"/>
      <c r="AY124" s="411"/>
    </row>
    <row r="125" spans="1:51" hidden="1" x14ac:dyDescent="0.2">
      <c r="A125" s="410" t="s">
        <v>1444</v>
      </c>
      <c r="B125" s="411">
        <v>99</v>
      </c>
      <c r="C125" s="411"/>
      <c r="D125" s="411">
        <v>99</v>
      </c>
      <c r="E125" s="411">
        <v>466</v>
      </c>
      <c r="F125" s="411"/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  <c r="X125" s="411"/>
      <c r="Y125" s="411"/>
      <c r="Z125" s="411"/>
      <c r="AA125" s="411"/>
      <c r="AB125" s="411"/>
      <c r="AC125" s="411"/>
      <c r="AD125" s="411"/>
      <c r="AE125" s="411"/>
      <c r="AF125" s="411"/>
      <c r="AG125" s="411"/>
      <c r="AH125" s="411"/>
      <c r="AI125" s="411"/>
      <c r="AJ125" s="411"/>
      <c r="AK125" s="411"/>
      <c r="AL125" s="411"/>
      <c r="AM125" s="411"/>
      <c r="AN125" s="411"/>
      <c r="AO125" s="411"/>
      <c r="AP125" s="411"/>
      <c r="AQ125" s="411"/>
      <c r="AR125" s="411"/>
      <c r="AS125" s="411"/>
      <c r="AT125" s="411"/>
      <c r="AU125" s="411"/>
      <c r="AV125" s="411"/>
      <c r="AW125" s="411"/>
      <c r="AX125" s="411"/>
      <c r="AY125" s="411"/>
    </row>
    <row r="126" spans="1:51" hidden="1" x14ac:dyDescent="0.2">
      <c r="A126" s="410" t="s">
        <v>1322</v>
      </c>
      <c r="B126" s="411">
        <v>26954</v>
      </c>
      <c r="C126" s="411">
        <v>0</v>
      </c>
      <c r="D126" s="411">
        <v>26954</v>
      </c>
      <c r="E126" s="411">
        <v>64646</v>
      </c>
      <c r="F126" s="411"/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  <c r="X126" s="411"/>
      <c r="Y126" s="411"/>
      <c r="Z126" s="411"/>
      <c r="AA126" s="411"/>
      <c r="AB126" s="411"/>
      <c r="AC126" s="411"/>
      <c r="AD126" s="411"/>
      <c r="AE126" s="411"/>
      <c r="AF126" s="411"/>
      <c r="AG126" s="411"/>
      <c r="AH126" s="411"/>
      <c r="AI126" s="411"/>
      <c r="AJ126" s="411"/>
      <c r="AK126" s="411"/>
      <c r="AL126" s="411"/>
      <c r="AM126" s="411"/>
      <c r="AN126" s="411"/>
      <c r="AO126" s="411"/>
      <c r="AP126" s="411"/>
      <c r="AQ126" s="411"/>
      <c r="AR126" s="411"/>
      <c r="AS126" s="411"/>
      <c r="AT126" s="411"/>
      <c r="AU126" s="411"/>
      <c r="AV126" s="411"/>
      <c r="AW126" s="411"/>
      <c r="AX126" s="411"/>
      <c r="AY126" s="411"/>
    </row>
    <row r="127" spans="1:51" hidden="1" x14ac:dyDescent="0.2">
      <c r="A127" s="410" t="s">
        <v>1323</v>
      </c>
      <c r="B127" s="411">
        <v>2286</v>
      </c>
      <c r="C127" s="411">
        <v>0</v>
      </c>
      <c r="D127" s="411">
        <v>2286</v>
      </c>
      <c r="E127" s="411">
        <v>4674</v>
      </c>
      <c r="F127" s="411"/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  <c r="X127" s="411"/>
      <c r="Y127" s="411"/>
      <c r="Z127" s="411"/>
      <c r="AA127" s="411"/>
      <c r="AB127" s="411"/>
      <c r="AC127" s="411"/>
      <c r="AD127" s="411"/>
      <c r="AE127" s="411"/>
      <c r="AF127" s="411"/>
      <c r="AG127" s="411"/>
      <c r="AH127" s="411"/>
      <c r="AI127" s="411"/>
      <c r="AJ127" s="411"/>
      <c r="AK127" s="411"/>
      <c r="AL127" s="411"/>
      <c r="AM127" s="411"/>
      <c r="AN127" s="411"/>
      <c r="AO127" s="411"/>
      <c r="AP127" s="411"/>
      <c r="AQ127" s="411"/>
      <c r="AR127" s="411"/>
      <c r="AS127" s="411"/>
      <c r="AT127" s="411"/>
      <c r="AU127" s="411"/>
      <c r="AV127" s="411"/>
      <c r="AW127" s="411"/>
      <c r="AX127" s="411"/>
      <c r="AY127" s="411"/>
    </row>
    <row r="128" spans="1:51" hidden="1" x14ac:dyDescent="0.2">
      <c r="A128" s="410" t="s">
        <v>1496</v>
      </c>
      <c r="B128" s="411">
        <v>0</v>
      </c>
      <c r="C128" s="411"/>
      <c r="D128" s="411"/>
      <c r="E128" s="411">
        <v>12</v>
      </c>
      <c r="F128" s="411"/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  <c r="X128" s="411"/>
      <c r="Y128" s="411"/>
      <c r="Z128" s="411"/>
      <c r="AA128" s="411"/>
      <c r="AB128" s="411"/>
      <c r="AC128" s="411"/>
      <c r="AD128" s="411"/>
      <c r="AE128" s="411"/>
      <c r="AF128" s="411"/>
      <c r="AG128" s="411"/>
      <c r="AH128" s="411"/>
      <c r="AI128" s="411"/>
      <c r="AJ128" s="411"/>
      <c r="AK128" s="411"/>
      <c r="AL128" s="411"/>
      <c r="AM128" s="411"/>
      <c r="AN128" s="411"/>
      <c r="AO128" s="411"/>
      <c r="AP128" s="411"/>
      <c r="AQ128" s="411"/>
      <c r="AR128" s="411"/>
      <c r="AS128" s="411"/>
      <c r="AT128" s="411"/>
      <c r="AU128" s="411"/>
      <c r="AV128" s="411"/>
      <c r="AW128" s="411"/>
      <c r="AX128" s="411"/>
      <c r="AY128" s="411"/>
    </row>
    <row r="129" spans="1:51" hidden="1" x14ac:dyDescent="0.2">
      <c r="A129" s="410" t="s">
        <v>1484</v>
      </c>
      <c r="B129" s="411">
        <v>0</v>
      </c>
      <c r="C129" s="411"/>
      <c r="D129" s="411"/>
      <c r="E129" s="411">
        <v>17</v>
      </c>
      <c r="F129" s="411"/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  <c r="X129" s="411"/>
      <c r="Y129" s="411"/>
      <c r="Z129" s="411"/>
      <c r="AA129" s="411"/>
      <c r="AB129" s="411"/>
      <c r="AC129" s="411"/>
      <c r="AD129" s="411"/>
      <c r="AE129" s="411"/>
      <c r="AF129" s="411"/>
      <c r="AG129" s="411"/>
      <c r="AH129" s="411"/>
      <c r="AI129" s="411"/>
      <c r="AJ129" s="411"/>
      <c r="AK129" s="411"/>
      <c r="AL129" s="411"/>
      <c r="AM129" s="411"/>
      <c r="AN129" s="411"/>
      <c r="AO129" s="411"/>
      <c r="AP129" s="411"/>
      <c r="AQ129" s="411"/>
      <c r="AR129" s="411"/>
      <c r="AS129" s="411"/>
      <c r="AT129" s="411"/>
      <c r="AU129" s="411"/>
      <c r="AV129" s="411"/>
      <c r="AW129" s="411"/>
      <c r="AX129" s="411"/>
      <c r="AY129" s="411"/>
    </row>
    <row r="130" spans="1:51" hidden="1" x14ac:dyDescent="0.2">
      <c r="A130" s="410" t="s">
        <v>1521</v>
      </c>
      <c r="B130" s="411">
        <v>0</v>
      </c>
      <c r="C130" s="411"/>
      <c r="D130" s="411"/>
      <c r="E130" s="411">
        <v>2</v>
      </c>
      <c r="F130" s="411"/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  <c r="X130" s="411"/>
      <c r="Y130" s="411"/>
      <c r="Z130" s="411"/>
      <c r="AA130" s="411"/>
      <c r="AB130" s="411"/>
      <c r="AC130" s="411"/>
      <c r="AD130" s="411"/>
      <c r="AE130" s="411"/>
      <c r="AF130" s="411"/>
      <c r="AG130" s="411"/>
      <c r="AH130" s="411"/>
      <c r="AI130" s="411"/>
      <c r="AJ130" s="411"/>
      <c r="AK130" s="411"/>
      <c r="AL130" s="411"/>
      <c r="AM130" s="411"/>
      <c r="AN130" s="411"/>
      <c r="AO130" s="411"/>
      <c r="AP130" s="411"/>
      <c r="AQ130" s="411"/>
      <c r="AR130" s="411"/>
      <c r="AS130" s="411"/>
      <c r="AT130" s="411"/>
      <c r="AU130" s="411"/>
      <c r="AV130" s="411"/>
      <c r="AW130" s="411"/>
      <c r="AX130" s="411"/>
      <c r="AY130" s="411"/>
    </row>
    <row r="131" spans="1:51" hidden="1" x14ac:dyDescent="0.2">
      <c r="A131" s="410" t="s">
        <v>1470</v>
      </c>
      <c r="B131" s="411">
        <v>0</v>
      </c>
      <c r="C131" s="411"/>
      <c r="D131" s="411"/>
      <c r="E131" s="411">
        <v>5</v>
      </c>
      <c r="F131" s="411"/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  <c r="X131" s="411"/>
      <c r="Y131" s="411"/>
      <c r="Z131" s="411"/>
      <c r="AA131" s="411"/>
      <c r="AB131" s="411"/>
      <c r="AC131" s="411"/>
      <c r="AD131" s="411"/>
      <c r="AE131" s="411"/>
      <c r="AF131" s="411"/>
      <c r="AG131" s="411"/>
      <c r="AH131" s="411"/>
      <c r="AI131" s="411"/>
      <c r="AJ131" s="411"/>
      <c r="AK131" s="411"/>
      <c r="AL131" s="411"/>
      <c r="AM131" s="411"/>
      <c r="AN131" s="411"/>
      <c r="AO131" s="411"/>
      <c r="AP131" s="411"/>
      <c r="AQ131" s="411"/>
      <c r="AR131" s="411"/>
      <c r="AS131" s="411"/>
      <c r="AT131" s="411"/>
      <c r="AU131" s="411"/>
      <c r="AV131" s="411"/>
      <c r="AW131" s="411"/>
      <c r="AX131" s="411"/>
      <c r="AY131" s="411"/>
    </row>
    <row r="132" spans="1:51" hidden="1" x14ac:dyDescent="0.2">
      <c r="A132" s="410" t="s">
        <v>1514</v>
      </c>
      <c r="B132" s="411">
        <v>0</v>
      </c>
      <c r="C132" s="411"/>
      <c r="D132" s="411"/>
      <c r="E132" s="411">
        <v>1</v>
      </c>
      <c r="F132" s="411"/>
      <c r="G132" s="411"/>
      <c r="H132" s="411"/>
      <c r="I132" s="411"/>
      <c r="J132" s="411"/>
      <c r="K132" s="411"/>
      <c r="L132" s="411"/>
      <c r="M132" s="411"/>
      <c r="N132" s="411"/>
      <c r="O132" s="411"/>
      <c r="P132" s="411"/>
      <c r="Q132" s="411"/>
      <c r="R132" s="411"/>
      <c r="S132" s="411"/>
      <c r="T132" s="411"/>
      <c r="U132" s="411"/>
      <c r="V132" s="411"/>
      <c r="W132" s="411"/>
      <c r="X132" s="411"/>
      <c r="Y132" s="411"/>
      <c r="Z132" s="411"/>
      <c r="AA132" s="411"/>
      <c r="AB132" s="411"/>
      <c r="AC132" s="411"/>
      <c r="AD132" s="411"/>
      <c r="AE132" s="411"/>
      <c r="AF132" s="411"/>
      <c r="AG132" s="411"/>
      <c r="AH132" s="411"/>
      <c r="AI132" s="411"/>
      <c r="AJ132" s="411"/>
      <c r="AK132" s="411"/>
      <c r="AL132" s="411"/>
      <c r="AM132" s="411"/>
      <c r="AN132" s="411"/>
      <c r="AO132" s="411"/>
      <c r="AP132" s="411"/>
      <c r="AQ132" s="411"/>
      <c r="AR132" s="411"/>
      <c r="AS132" s="411"/>
      <c r="AT132" s="411"/>
      <c r="AU132" s="411"/>
      <c r="AV132" s="411"/>
      <c r="AW132" s="411"/>
      <c r="AX132" s="411"/>
      <c r="AY132" s="411"/>
    </row>
    <row r="133" spans="1:51" hidden="1" x14ac:dyDescent="0.2">
      <c r="A133" s="410" t="s">
        <v>1357</v>
      </c>
      <c r="B133" s="411">
        <v>12104</v>
      </c>
      <c r="C133" s="411"/>
      <c r="D133" s="411">
        <v>12104</v>
      </c>
      <c r="E133" s="411">
        <v>21939</v>
      </c>
      <c r="F133" s="411"/>
      <c r="G133" s="411"/>
      <c r="H133" s="411"/>
      <c r="I133" s="411"/>
      <c r="J133" s="411"/>
      <c r="K133" s="411"/>
      <c r="L133" s="411"/>
      <c r="M133" s="411"/>
      <c r="N133" s="411"/>
      <c r="O133" s="411"/>
      <c r="P133" s="411"/>
      <c r="Q133" s="411"/>
      <c r="R133" s="411"/>
      <c r="S133" s="411"/>
      <c r="T133" s="411"/>
      <c r="U133" s="411"/>
      <c r="V133" s="411"/>
      <c r="W133" s="411"/>
      <c r="X133" s="411"/>
      <c r="Y133" s="411"/>
      <c r="Z133" s="411"/>
      <c r="AA133" s="411"/>
      <c r="AB133" s="411"/>
      <c r="AC133" s="411"/>
      <c r="AD133" s="411"/>
      <c r="AE133" s="411"/>
      <c r="AF133" s="411"/>
      <c r="AG133" s="411"/>
      <c r="AH133" s="411"/>
      <c r="AI133" s="411"/>
      <c r="AJ133" s="411"/>
      <c r="AK133" s="411"/>
      <c r="AL133" s="411"/>
      <c r="AM133" s="411"/>
      <c r="AN133" s="411"/>
      <c r="AO133" s="411"/>
      <c r="AP133" s="411"/>
      <c r="AQ133" s="411"/>
      <c r="AR133" s="411"/>
      <c r="AS133" s="411"/>
      <c r="AT133" s="411"/>
      <c r="AU133" s="411"/>
      <c r="AV133" s="411"/>
      <c r="AW133" s="411"/>
      <c r="AX133" s="411"/>
      <c r="AY133" s="411"/>
    </row>
    <row r="134" spans="1:51" hidden="1" x14ac:dyDescent="0.2">
      <c r="A134" s="410" t="s">
        <v>1358</v>
      </c>
      <c r="B134" s="411">
        <v>462</v>
      </c>
      <c r="C134" s="411"/>
      <c r="D134" s="411">
        <v>462</v>
      </c>
      <c r="E134" s="411">
        <v>49</v>
      </c>
      <c r="F134" s="411"/>
      <c r="G134" s="411"/>
      <c r="H134" s="411"/>
      <c r="I134" s="411"/>
      <c r="J134" s="411"/>
      <c r="K134" s="411"/>
      <c r="L134" s="411"/>
      <c r="M134" s="411"/>
      <c r="N134" s="411"/>
      <c r="O134" s="411"/>
      <c r="P134" s="411"/>
      <c r="Q134" s="411"/>
      <c r="R134" s="411"/>
      <c r="S134" s="411"/>
      <c r="T134" s="411"/>
      <c r="U134" s="411"/>
      <c r="V134" s="411"/>
      <c r="W134" s="411"/>
      <c r="X134" s="411"/>
      <c r="Y134" s="411"/>
      <c r="Z134" s="411"/>
      <c r="AA134" s="411"/>
      <c r="AB134" s="411"/>
      <c r="AC134" s="411"/>
      <c r="AD134" s="411"/>
      <c r="AE134" s="411"/>
      <c r="AF134" s="411"/>
      <c r="AG134" s="411"/>
      <c r="AH134" s="411"/>
      <c r="AI134" s="411"/>
      <c r="AJ134" s="411"/>
      <c r="AK134" s="411"/>
      <c r="AL134" s="411"/>
      <c r="AM134" s="411"/>
      <c r="AN134" s="411"/>
      <c r="AO134" s="411"/>
      <c r="AP134" s="411"/>
      <c r="AQ134" s="411"/>
      <c r="AR134" s="411"/>
      <c r="AS134" s="411"/>
      <c r="AT134" s="411"/>
      <c r="AU134" s="411"/>
      <c r="AV134" s="411"/>
      <c r="AW134" s="411"/>
      <c r="AX134" s="411"/>
      <c r="AY134" s="411"/>
    </row>
    <row r="135" spans="1:51" hidden="1" x14ac:dyDescent="0.2">
      <c r="A135" s="410" t="s">
        <v>1292</v>
      </c>
      <c r="B135" s="411">
        <v>484</v>
      </c>
      <c r="C135" s="411">
        <v>0</v>
      </c>
      <c r="D135" s="411">
        <v>484</v>
      </c>
      <c r="E135" s="411">
        <v>1697</v>
      </c>
      <c r="F135" s="411"/>
      <c r="G135" s="411"/>
      <c r="H135" s="411"/>
      <c r="I135" s="411"/>
      <c r="J135" s="411"/>
      <c r="K135" s="411"/>
      <c r="L135" s="411"/>
      <c r="M135" s="411"/>
      <c r="N135" s="411"/>
      <c r="O135" s="411"/>
      <c r="P135" s="411"/>
      <c r="Q135" s="411"/>
      <c r="R135" s="411"/>
      <c r="S135" s="411"/>
      <c r="T135" s="411"/>
      <c r="U135" s="411"/>
      <c r="V135" s="411"/>
      <c r="W135" s="411"/>
      <c r="X135" s="411"/>
      <c r="Y135" s="411"/>
      <c r="Z135" s="411"/>
      <c r="AA135" s="411"/>
      <c r="AB135" s="411"/>
      <c r="AC135" s="411"/>
      <c r="AD135" s="411"/>
      <c r="AE135" s="411"/>
      <c r="AF135" s="411"/>
      <c r="AG135" s="411"/>
      <c r="AH135" s="411"/>
      <c r="AI135" s="411"/>
      <c r="AJ135" s="411"/>
      <c r="AK135" s="411"/>
      <c r="AL135" s="411"/>
      <c r="AM135" s="411"/>
      <c r="AN135" s="411"/>
      <c r="AO135" s="411"/>
      <c r="AP135" s="411"/>
      <c r="AQ135" s="411"/>
      <c r="AR135" s="411"/>
      <c r="AS135" s="411"/>
      <c r="AT135" s="411"/>
      <c r="AU135" s="411"/>
      <c r="AV135" s="411"/>
      <c r="AW135" s="411"/>
      <c r="AX135" s="411"/>
      <c r="AY135" s="411"/>
    </row>
    <row r="136" spans="1:51" hidden="1" x14ac:dyDescent="0.2">
      <c r="A136" s="410" t="s">
        <v>1534</v>
      </c>
      <c r="B136" s="411">
        <v>0</v>
      </c>
      <c r="C136" s="411"/>
      <c r="D136" s="411"/>
      <c r="E136" s="411">
        <v>184</v>
      </c>
      <c r="F136" s="411"/>
      <c r="G136" s="411"/>
      <c r="H136" s="411"/>
      <c r="I136" s="411"/>
      <c r="J136" s="411"/>
      <c r="K136" s="411"/>
      <c r="L136" s="411"/>
      <c r="M136" s="411"/>
      <c r="N136" s="411"/>
      <c r="O136" s="411"/>
      <c r="P136" s="411"/>
      <c r="Q136" s="411"/>
      <c r="R136" s="411"/>
      <c r="S136" s="411"/>
      <c r="T136" s="411"/>
      <c r="U136" s="411"/>
      <c r="V136" s="411"/>
      <c r="W136" s="411"/>
      <c r="X136" s="411"/>
      <c r="Y136" s="411"/>
      <c r="Z136" s="411"/>
      <c r="AA136" s="411"/>
      <c r="AB136" s="411"/>
      <c r="AC136" s="411"/>
      <c r="AD136" s="411"/>
      <c r="AE136" s="411"/>
      <c r="AF136" s="411"/>
      <c r="AG136" s="411"/>
      <c r="AH136" s="411"/>
      <c r="AI136" s="411"/>
      <c r="AJ136" s="411"/>
      <c r="AK136" s="411"/>
      <c r="AL136" s="411"/>
      <c r="AM136" s="411"/>
      <c r="AN136" s="411"/>
      <c r="AO136" s="411"/>
      <c r="AP136" s="411"/>
      <c r="AQ136" s="411"/>
      <c r="AR136" s="411"/>
      <c r="AS136" s="411"/>
      <c r="AT136" s="411"/>
      <c r="AU136" s="411"/>
      <c r="AV136" s="411"/>
      <c r="AW136" s="411"/>
      <c r="AX136" s="411"/>
      <c r="AY136" s="411"/>
    </row>
    <row r="137" spans="1:51" hidden="1" x14ac:dyDescent="0.2">
      <c r="A137" s="410" t="s">
        <v>1359</v>
      </c>
      <c r="B137" s="411">
        <v>198</v>
      </c>
      <c r="C137" s="411">
        <v>0</v>
      </c>
      <c r="D137" s="411">
        <v>198</v>
      </c>
      <c r="E137" s="411">
        <v>9444</v>
      </c>
      <c r="F137" s="411"/>
      <c r="G137" s="411"/>
      <c r="H137" s="411"/>
      <c r="I137" s="411"/>
      <c r="J137" s="411"/>
      <c r="K137" s="411"/>
      <c r="L137" s="411"/>
      <c r="M137" s="411"/>
      <c r="N137" s="411"/>
      <c r="O137" s="411"/>
      <c r="P137" s="411"/>
      <c r="Q137" s="411"/>
      <c r="R137" s="411"/>
      <c r="S137" s="411"/>
      <c r="T137" s="411"/>
      <c r="U137" s="411"/>
      <c r="V137" s="411"/>
      <c r="W137" s="411"/>
      <c r="X137" s="411"/>
      <c r="Y137" s="411"/>
      <c r="Z137" s="411"/>
      <c r="AA137" s="411"/>
      <c r="AB137" s="411"/>
      <c r="AC137" s="411"/>
      <c r="AD137" s="411"/>
      <c r="AE137" s="411"/>
      <c r="AF137" s="411"/>
      <c r="AG137" s="411"/>
      <c r="AH137" s="411"/>
      <c r="AI137" s="411"/>
      <c r="AJ137" s="411"/>
      <c r="AK137" s="411"/>
      <c r="AL137" s="411"/>
      <c r="AM137" s="411"/>
      <c r="AN137" s="411"/>
      <c r="AO137" s="411"/>
      <c r="AP137" s="411"/>
      <c r="AQ137" s="411"/>
      <c r="AR137" s="411"/>
      <c r="AS137" s="411"/>
      <c r="AT137" s="411"/>
      <c r="AU137" s="411"/>
      <c r="AV137" s="411"/>
      <c r="AW137" s="411"/>
      <c r="AX137" s="411"/>
      <c r="AY137" s="411"/>
    </row>
    <row r="138" spans="1:51" hidden="1" x14ac:dyDescent="0.2">
      <c r="A138" s="410" t="s">
        <v>1360</v>
      </c>
      <c r="B138" s="411">
        <v>904</v>
      </c>
      <c r="C138" s="411">
        <v>0</v>
      </c>
      <c r="D138" s="411">
        <v>904</v>
      </c>
      <c r="E138" s="411">
        <v>28854</v>
      </c>
      <c r="F138" s="411"/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  <c r="X138" s="411"/>
      <c r="Y138" s="411"/>
      <c r="Z138" s="411"/>
      <c r="AA138" s="411"/>
      <c r="AB138" s="411"/>
      <c r="AC138" s="411"/>
      <c r="AD138" s="411"/>
      <c r="AE138" s="411"/>
      <c r="AF138" s="411"/>
      <c r="AG138" s="411"/>
      <c r="AH138" s="411"/>
      <c r="AI138" s="411"/>
      <c r="AJ138" s="411"/>
      <c r="AK138" s="411"/>
      <c r="AL138" s="411"/>
      <c r="AM138" s="411"/>
      <c r="AN138" s="411"/>
      <c r="AO138" s="411"/>
      <c r="AP138" s="411"/>
      <c r="AQ138" s="411"/>
      <c r="AR138" s="411"/>
      <c r="AS138" s="411"/>
      <c r="AT138" s="411"/>
      <c r="AU138" s="411"/>
      <c r="AV138" s="411"/>
      <c r="AW138" s="411"/>
      <c r="AX138" s="411"/>
      <c r="AY138" s="411"/>
    </row>
    <row r="139" spans="1:51" hidden="1" x14ac:dyDescent="0.2">
      <c r="A139" s="410" t="s">
        <v>1414</v>
      </c>
      <c r="B139" s="411">
        <v>0</v>
      </c>
      <c r="C139" s="411"/>
      <c r="D139" s="411"/>
      <c r="E139" s="411">
        <v>277</v>
      </c>
      <c r="F139" s="411"/>
      <c r="G139" s="411"/>
      <c r="H139" s="411"/>
      <c r="I139" s="411"/>
      <c r="J139" s="411"/>
      <c r="K139" s="411"/>
      <c r="L139" s="411"/>
      <c r="M139" s="411"/>
      <c r="N139" s="411"/>
      <c r="O139" s="411"/>
      <c r="P139" s="411"/>
      <c r="Q139" s="411"/>
      <c r="R139" s="411"/>
      <c r="S139" s="411"/>
      <c r="T139" s="411"/>
      <c r="U139" s="411"/>
      <c r="V139" s="411"/>
      <c r="W139" s="411"/>
      <c r="X139" s="411"/>
      <c r="Y139" s="411"/>
      <c r="Z139" s="411"/>
      <c r="AA139" s="411"/>
      <c r="AB139" s="411"/>
      <c r="AC139" s="411"/>
      <c r="AD139" s="411"/>
      <c r="AE139" s="411"/>
      <c r="AF139" s="411"/>
      <c r="AG139" s="411"/>
      <c r="AH139" s="411"/>
      <c r="AI139" s="411"/>
      <c r="AJ139" s="411"/>
      <c r="AK139" s="411"/>
      <c r="AL139" s="411"/>
      <c r="AM139" s="411"/>
      <c r="AN139" s="411"/>
      <c r="AO139" s="411"/>
      <c r="AP139" s="411"/>
      <c r="AQ139" s="411"/>
      <c r="AR139" s="411"/>
      <c r="AS139" s="411"/>
      <c r="AT139" s="411"/>
      <c r="AU139" s="411"/>
      <c r="AV139" s="411"/>
      <c r="AW139" s="411"/>
      <c r="AX139" s="411"/>
      <c r="AY139" s="411"/>
    </row>
    <row r="140" spans="1:51" hidden="1" x14ac:dyDescent="0.2">
      <c r="A140" s="410" t="s">
        <v>1318</v>
      </c>
      <c r="B140" s="411">
        <v>1767</v>
      </c>
      <c r="C140" s="411">
        <v>0</v>
      </c>
      <c r="D140" s="411">
        <v>1767</v>
      </c>
      <c r="E140" s="411">
        <v>31297</v>
      </c>
      <c r="F140" s="411"/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1"/>
      <c r="AC140" s="411"/>
      <c r="AD140" s="411"/>
      <c r="AE140" s="411"/>
      <c r="AF140" s="411"/>
      <c r="AG140" s="411"/>
      <c r="AH140" s="411"/>
      <c r="AI140" s="411"/>
      <c r="AJ140" s="411"/>
      <c r="AK140" s="411"/>
      <c r="AL140" s="411"/>
      <c r="AM140" s="411"/>
      <c r="AN140" s="411"/>
      <c r="AO140" s="411"/>
      <c r="AP140" s="411"/>
      <c r="AQ140" s="411"/>
      <c r="AR140" s="411"/>
      <c r="AS140" s="411"/>
      <c r="AT140" s="411"/>
      <c r="AU140" s="411"/>
      <c r="AV140" s="411"/>
      <c r="AW140" s="411"/>
      <c r="AX140" s="411"/>
      <c r="AY140" s="411"/>
    </row>
    <row r="141" spans="1:51" hidden="1" x14ac:dyDescent="0.2">
      <c r="A141" s="410" t="s">
        <v>1389</v>
      </c>
      <c r="B141" s="411">
        <v>78</v>
      </c>
      <c r="C141" s="411">
        <v>0</v>
      </c>
      <c r="D141" s="411">
        <v>78</v>
      </c>
      <c r="E141" s="411">
        <v>28574</v>
      </c>
      <c r="F141" s="411"/>
      <c r="G141" s="411"/>
      <c r="H141" s="411"/>
      <c r="I141" s="411"/>
      <c r="J141" s="411"/>
      <c r="K141" s="411"/>
      <c r="L141" s="411"/>
      <c r="M141" s="411"/>
      <c r="N141" s="411"/>
      <c r="O141" s="411"/>
      <c r="P141" s="411"/>
      <c r="Q141" s="411"/>
      <c r="R141" s="411"/>
      <c r="S141" s="411"/>
      <c r="T141" s="411"/>
      <c r="U141" s="411"/>
      <c r="V141" s="411"/>
      <c r="W141" s="411"/>
      <c r="X141" s="411"/>
      <c r="Y141" s="411"/>
      <c r="Z141" s="411"/>
      <c r="AA141" s="411"/>
      <c r="AB141" s="411"/>
      <c r="AC141" s="411"/>
      <c r="AD141" s="411"/>
      <c r="AE141" s="411"/>
      <c r="AF141" s="411"/>
      <c r="AG141" s="411"/>
      <c r="AH141" s="411"/>
      <c r="AI141" s="411"/>
      <c r="AJ141" s="411"/>
      <c r="AK141" s="411"/>
      <c r="AL141" s="411"/>
      <c r="AM141" s="411"/>
      <c r="AN141" s="411"/>
      <c r="AO141" s="411"/>
      <c r="AP141" s="411"/>
      <c r="AQ141" s="411"/>
      <c r="AR141" s="411"/>
      <c r="AS141" s="411"/>
      <c r="AT141" s="411"/>
      <c r="AU141" s="411"/>
      <c r="AV141" s="411"/>
      <c r="AW141" s="411"/>
      <c r="AX141" s="411"/>
      <c r="AY141" s="411"/>
    </row>
    <row r="142" spans="1:51" hidden="1" x14ac:dyDescent="0.2">
      <c r="A142" s="410" t="s">
        <v>1511</v>
      </c>
      <c r="B142" s="411">
        <v>0</v>
      </c>
      <c r="C142" s="411"/>
      <c r="D142" s="411"/>
      <c r="E142" s="411">
        <v>423</v>
      </c>
      <c r="F142" s="411"/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  <c r="X142" s="411"/>
      <c r="Y142" s="411"/>
      <c r="Z142" s="411"/>
      <c r="AA142" s="411"/>
      <c r="AB142" s="411"/>
      <c r="AC142" s="411"/>
      <c r="AD142" s="411"/>
      <c r="AE142" s="411"/>
      <c r="AF142" s="411"/>
      <c r="AG142" s="411"/>
      <c r="AH142" s="411"/>
      <c r="AI142" s="411"/>
      <c r="AJ142" s="411"/>
      <c r="AK142" s="411"/>
      <c r="AL142" s="411"/>
      <c r="AM142" s="411"/>
      <c r="AN142" s="411"/>
      <c r="AO142" s="411"/>
      <c r="AP142" s="411"/>
      <c r="AQ142" s="411"/>
      <c r="AR142" s="411"/>
      <c r="AS142" s="411"/>
      <c r="AT142" s="411"/>
      <c r="AU142" s="411"/>
      <c r="AV142" s="411"/>
      <c r="AW142" s="411"/>
      <c r="AX142" s="411"/>
      <c r="AY142" s="411"/>
    </row>
    <row r="143" spans="1:51" hidden="1" x14ac:dyDescent="0.2">
      <c r="A143" s="410" t="s">
        <v>1291</v>
      </c>
      <c r="B143" s="411">
        <v>30</v>
      </c>
      <c r="C143" s="411">
        <v>0</v>
      </c>
      <c r="D143" s="411">
        <v>30</v>
      </c>
      <c r="E143" s="411">
        <v>570</v>
      </c>
      <c r="F143" s="411"/>
      <c r="G143" s="411"/>
      <c r="H143" s="411"/>
      <c r="I143" s="411"/>
      <c r="J143" s="411"/>
      <c r="K143" s="411"/>
      <c r="L143" s="411"/>
      <c r="M143" s="411"/>
      <c r="N143" s="411"/>
      <c r="O143" s="411"/>
      <c r="P143" s="411"/>
      <c r="Q143" s="411"/>
      <c r="R143" s="411"/>
      <c r="S143" s="411"/>
      <c r="T143" s="411"/>
      <c r="U143" s="411"/>
      <c r="V143" s="411"/>
      <c r="W143" s="411"/>
      <c r="X143" s="411"/>
      <c r="Y143" s="411"/>
      <c r="Z143" s="411"/>
      <c r="AA143" s="411"/>
      <c r="AB143" s="411"/>
      <c r="AC143" s="411"/>
      <c r="AD143" s="411"/>
      <c r="AE143" s="411"/>
      <c r="AF143" s="411"/>
      <c r="AG143" s="411"/>
      <c r="AH143" s="411"/>
      <c r="AI143" s="411"/>
      <c r="AJ143" s="411"/>
      <c r="AK143" s="411"/>
      <c r="AL143" s="411"/>
      <c r="AM143" s="411"/>
      <c r="AN143" s="411"/>
      <c r="AO143" s="411"/>
      <c r="AP143" s="411"/>
      <c r="AQ143" s="411"/>
      <c r="AR143" s="411"/>
      <c r="AS143" s="411"/>
      <c r="AT143" s="411"/>
      <c r="AU143" s="411"/>
      <c r="AV143" s="411"/>
      <c r="AW143" s="411"/>
      <c r="AX143" s="411"/>
      <c r="AY143" s="411"/>
    </row>
    <row r="144" spans="1:51" hidden="1" x14ac:dyDescent="0.2">
      <c r="A144" s="410" t="s">
        <v>1324</v>
      </c>
      <c r="B144" s="411">
        <v>11207</v>
      </c>
      <c r="C144" s="411"/>
      <c r="D144" s="411">
        <v>11207</v>
      </c>
      <c r="E144" s="411">
        <v>11538</v>
      </c>
      <c r="F144" s="411"/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  <c r="X144" s="411"/>
      <c r="Y144" s="411"/>
      <c r="Z144" s="411"/>
      <c r="AA144" s="411"/>
      <c r="AB144" s="411"/>
      <c r="AC144" s="411"/>
      <c r="AD144" s="411"/>
      <c r="AE144" s="411"/>
      <c r="AF144" s="411"/>
      <c r="AG144" s="411"/>
      <c r="AH144" s="411"/>
      <c r="AI144" s="411"/>
      <c r="AJ144" s="411"/>
      <c r="AK144" s="411"/>
      <c r="AL144" s="411"/>
      <c r="AM144" s="411"/>
      <c r="AN144" s="411"/>
      <c r="AO144" s="411"/>
      <c r="AP144" s="411"/>
      <c r="AQ144" s="411"/>
      <c r="AR144" s="411"/>
      <c r="AS144" s="411"/>
      <c r="AT144" s="411"/>
      <c r="AU144" s="411"/>
      <c r="AV144" s="411"/>
      <c r="AW144" s="411"/>
      <c r="AX144" s="411"/>
      <c r="AY144" s="411"/>
    </row>
    <row r="145" spans="1:51" hidden="1" x14ac:dyDescent="0.2">
      <c r="A145" s="410" t="s">
        <v>1410</v>
      </c>
      <c r="B145" s="411">
        <v>4</v>
      </c>
      <c r="C145" s="411"/>
      <c r="D145" s="411">
        <v>4</v>
      </c>
      <c r="E145" s="411">
        <v>123</v>
      </c>
      <c r="F145" s="411"/>
      <c r="G145" s="411"/>
      <c r="H145" s="411"/>
      <c r="I145" s="411"/>
      <c r="J145" s="411"/>
      <c r="K145" s="411"/>
      <c r="L145" s="411"/>
      <c r="M145" s="411"/>
      <c r="N145" s="411"/>
      <c r="O145" s="411"/>
      <c r="P145" s="411"/>
      <c r="Q145" s="411"/>
      <c r="R145" s="411"/>
      <c r="S145" s="411"/>
      <c r="T145" s="411"/>
      <c r="U145" s="411"/>
      <c r="V145" s="411"/>
      <c r="W145" s="411"/>
      <c r="X145" s="411"/>
      <c r="Y145" s="411"/>
      <c r="Z145" s="411"/>
      <c r="AA145" s="411"/>
      <c r="AB145" s="411"/>
      <c r="AC145" s="411"/>
      <c r="AD145" s="411"/>
      <c r="AE145" s="411"/>
      <c r="AF145" s="411"/>
      <c r="AG145" s="411"/>
      <c r="AH145" s="411"/>
      <c r="AI145" s="411"/>
      <c r="AJ145" s="411"/>
      <c r="AK145" s="411"/>
      <c r="AL145" s="411"/>
      <c r="AM145" s="411"/>
      <c r="AN145" s="411"/>
      <c r="AO145" s="411"/>
      <c r="AP145" s="411"/>
      <c r="AQ145" s="411"/>
      <c r="AR145" s="411"/>
      <c r="AS145" s="411"/>
      <c r="AT145" s="411"/>
      <c r="AU145" s="411"/>
      <c r="AV145" s="411"/>
      <c r="AW145" s="411"/>
      <c r="AX145" s="411"/>
      <c r="AY145" s="411"/>
    </row>
    <row r="146" spans="1:51" hidden="1" x14ac:dyDescent="0.2">
      <c r="A146" s="410" t="s">
        <v>1325</v>
      </c>
      <c r="B146" s="411">
        <v>16812</v>
      </c>
      <c r="C146" s="411">
        <v>0</v>
      </c>
      <c r="D146" s="411">
        <v>16812</v>
      </c>
      <c r="E146" s="411">
        <v>43047</v>
      </c>
      <c r="F146" s="411"/>
      <c r="G146" s="411"/>
      <c r="H146" s="411"/>
      <c r="I146" s="411"/>
      <c r="J146" s="411"/>
      <c r="K146" s="411"/>
      <c r="L146" s="411"/>
      <c r="M146" s="411"/>
      <c r="N146" s="411"/>
      <c r="O146" s="411"/>
      <c r="P146" s="411"/>
      <c r="Q146" s="411"/>
      <c r="R146" s="411"/>
      <c r="S146" s="411"/>
      <c r="T146" s="411"/>
      <c r="U146" s="411"/>
      <c r="V146" s="411"/>
      <c r="W146" s="411"/>
      <c r="X146" s="411"/>
      <c r="Y146" s="411"/>
      <c r="Z146" s="411"/>
      <c r="AA146" s="411"/>
      <c r="AB146" s="411"/>
      <c r="AC146" s="411"/>
      <c r="AD146" s="411"/>
      <c r="AE146" s="411"/>
      <c r="AF146" s="411"/>
      <c r="AG146" s="411"/>
      <c r="AH146" s="411"/>
      <c r="AI146" s="411"/>
      <c r="AJ146" s="411"/>
      <c r="AK146" s="411"/>
      <c r="AL146" s="411"/>
      <c r="AM146" s="411"/>
      <c r="AN146" s="411"/>
      <c r="AO146" s="411"/>
      <c r="AP146" s="411"/>
      <c r="AQ146" s="411"/>
      <c r="AR146" s="411"/>
      <c r="AS146" s="411"/>
      <c r="AT146" s="411"/>
      <c r="AU146" s="411"/>
      <c r="AV146" s="411"/>
      <c r="AW146" s="411"/>
      <c r="AX146" s="411"/>
      <c r="AY146" s="411"/>
    </row>
    <row r="147" spans="1:51" hidden="1" x14ac:dyDescent="0.2">
      <c r="A147" s="410" t="s">
        <v>1463</v>
      </c>
      <c r="B147" s="411">
        <v>0</v>
      </c>
      <c r="C147" s="411"/>
      <c r="D147" s="411"/>
      <c r="E147" s="411">
        <v>38</v>
      </c>
      <c r="F147" s="411"/>
      <c r="G147" s="411"/>
      <c r="H147" s="411"/>
      <c r="I147" s="411"/>
      <c r="J147" s="411"/>
      <c r="K147" s="411"/>
      <c r="L147" s="411"/>
      <c r="M147" s="411"/>
      <c r="N147" s="411"/>
      <c r="O147" s="411"/>
      <c r="P147" s="411"/>
      <c r="Q147" s="411"/>
      <c r="R147" s="411"/>
      <c r="S147" s="411"/>
      <c r="T147" s="411"/>
      <c r="U147" s="411"/>
      <c r="V147" s="411"/>
      <c r="W147" s="411"/>
      <c r="X147" s="411"/>
      <c r="Y147" s="411"/>
      <c r="Z147" s="411"/>
      <c r="AA147" s="411"/>
      <c r="AB147" s="411"/>
      <c r="AC147" s="411"/>
      <c r="AD147" s="411"/>
      <c r="AE147" s="411"/>
      <c r="AF147" s="411"/>
      <c r="AG147" s="411"/>
      <c r="AH147" s="411"/>
      <c r="AI147" s="411"/>
      <c r="AJ147" s="411"/>
      <c r="AK147" s="411"/>
      <c r="AL147" s="411"/>
      <c r="AM147" s="411"/>
      <c r="AN147" s="411"/>
      <c r="AO147" s="411"/>
      <c r="AP147" s="411"/>
      <c r="AQ147" s="411"/>
      <c r="AR147" s="411"/>
      <c r="AS147" s="411"/>
      <c r="AT147" s="411"/>
      <c r="AU147" s="411"/>
      <c r="AV147" s="411"/>
      <c r="AW147" s="411"/>
      <c r="AX147" s="411"/>
      <c r="AY147" s="411"/>
    </row>
    <row r="148" spans="1:51" hidden="1" x14ac:dyDescent="0.2">
      <c r="A148" s="410" t="s">
        <v>1326</v>
      </c>
      <c r="B148" s="411">
        <v>11812</v>
      </c>
      <c r="C148" s="411">
        <v>0</v>
      </c>
      <c r="D148" s="411">
        <v>11812</v>
      </c>
      <c r="E148" s="411">
        <v>15887</v>
      </c>
      <c r="F148" s="411"/>
      <c r="G148" s="411"/>
      <c r="H148" s="411"/>
      <c r="I148" s="411"/>
      <c r="J148" s="411"/>
      <c r="K148" s="411"/>
      <c r="L148" s="411"/>
      <c r="M148" s="411"/>
      <c r="N148" s="411"/>
      <c r="O148" s="411"/>
      <c r="P148" s="411"/>
      <c r="Q148" s="411"/>
      <c r="R148" s="411"/>
      <c r="S148" s="411"/>
      <c r="T148" s="411"/>
      <c r="U148" s="411"/>
      <c r="V148" s="411"/>
      <c r="W148" s="411"/>
      <c r="X148" s="411"/>
      <c r="Y148" s="411"/>
      <c r="Z148" s="411"/>
      <c r="AA148" s="411"/>
      <c r="AB148" s="411"/>
      <c r="AC148" s="411"/>
      <c r="AD148" s="411"/>
      <c r="AE148" s="411"/>
      <c r="AF148" s="411"/>
      <c r="AG148" s="411"/>
      <c r="AH148" s="411"/>
      <c r="AI148" s="411"/>
      <c r="AJ148" s="411"/>
      <c r="AK148" s="411"/>
      <c r="AL148" s="411"/>
      <c r="AM148" s="411"/>
      <c r="AN148" s="411"/>
      <c r="AO148" s="411"/>
      <c r="AP148" s="411"/>
      <c r="AQ148" s="411"/>
      <c r="AR148" s="411"/>
      <c r="AS148" s="411"/>
      <c r="AT148" s="411"/>
      <c r="AU148" s="411"/>
      <c r="AV148" s="411"/>
      <c r="AW148" s="411"/>
      <c r="AX148" s="411"/>
      <c r="AY148" s="411"/>
    </row>
    <row r="149" spans="1:51" hidden="1" x14ac:dyDescent="0.2">
      <c r="A149" s="410" t="s">
        <v>1361</v>
      </c>
      <c r="B149" s="411">
        <v>238</v>
      </c>
      <c r="C149" s="411"/>
      <c r="D149" s="411">
        <v>238</v>
      </c>
      <c r="E149" s="411">
        <v>99</v>
      </c>
      <c r="F149" s="411"/>
      <c r="G149" s="411"/>
      <c r="H149" s="411"/>
      <c r="I149" s="411"/>
      <c r="J149" s="411"/>
      <c r="K149" s="411"/>
      <c r="L149" s="411"/>
      <c r="M149" s="411"/>
      <c r="N149" s="411"/>
      <c r="O149" s="411"/>
      <c r="P149" s="411"/>
      <c r="Q149" s="411"/>
      <c r="R149" s="411"/>
      <c r="S149" s="411"/>
      <c r="T149" s="411"/>
      <c r="U149" s="411"/>
      <c r="V149" s="411"/>
      <c r="W149" s="411"/>
      <c r="X149" s="411"/>
      <c r="Y149" s="411"/>
      <c r="Z149" s="411"/>
      <c r="AA149" s="411"/>
      <c r="AB149" s="411"/>
      <c r="AC149" s="411"/>
      <c r="AD149" s="411"/>
      <c r="AE149" s="411"/>
      <c r="AF149" s="411"/>
      <c r="AG149" s="411"/>
      <c r="AH149" s="411"/>
      <c r="AI149" s="411"/>
      <c r="AJ149" s="411"/>
      <c r="AK149" s="411"/>
      <c r="AL149" s="411"/>
      <c r="AM149" s="411"/>
      <c r="AN149" s="411"/>
      <c r="AO149" s="411"/>
      <c r="AP149" s="411"/>
      <c r="AQ149" s="411"/>
      <c r="AR149" s="411"/>
      <c r="AS149" s="411"/>
      <c r="AT149" s="411"/>
      <c r="AU149" s="411"/>
      <c r="AV149" s="411"/>
      <c r="AW149" s="411"/>
      <c r="AX149" s="411"/>
      <c r="AY149" s="411"/>
    </row>
    <row r="150" spans="1:51" hidden="1" x14ac:dyDescent="0.2">
      <c r="A150" s="410" t="s">
        <v>1362</v>
      </c>
      <c r="B150" s="411">
        <v>167</v>
      </c>
      <c r="C150" s="411"/>
      <c r="D150" s="411">
        <v>167</v>
      </c>
      <c r="E150" s="411">
        <v>37</v>
      </c>
      <c r="F150" s="411"/>
      <c r="G150" s="411"/>
      <c r="H150" s="411"/>
      <c r="I150" s="411"/>
      <c r="J150" s="411"/>
      <c r="K150" s="411"/>
      <c r="L150" s="411"/>
      <c r="M150" s="411"/>
      <c r="N150" s="411"/>
      <c r="O150" s="411"/>
      <c r="P150" s="411"/>
      <c r="Q150" s="411"/>
      <c r="R150" s="411"/>
      <c r="S150" s="411"/>
      <c r="T150" s="411"/>
      <c r="U150" s="411"/>
      <c r="V150" s="411"/>
      <c r="W150" s="411"/>
      <c r="X150" s="411"/>
      <c r="Y150" s="411"/>
      <c r="Z150" s="411"/>
      <c r="AA150" s="411"/>
      <c r="AB150" s="411"/>
      <c r="AC150" s="411"/>
      <c r="AD150" s="411"/>
      <c r="AE150" s="411"/>
      <c r="AF150" s="411"/>
      <c r="AG150" s="411"/>
      <c r="AH150" s="411"/>
      <c r="AI150" s="411"/>
      <c r="AJ150" s="411"/>
      <c r="AK150" s="411"/>
      <c r="AL150" s="411"/>
      <c r="AM150" s="411"/>
      <c r="AN150" s="411"/>
      <c r="AO150" s="411"/>
      <c r="AP150" s="411"/>
      <c r="AQ150" s="411"/>
      <c r="AR150" s="411"/>
      <c r="AS150" s="411"/>
      <c r="AT150" s="411"/>
      <c r="AU150" s="411"/>
      <c r="AV150" s="411"/>
      <c r="AW150" s="411"/>
      <c r="AX150" s="411"/>
      <c r="AY150" s="411"/>
    </row>
    <row r="151" spans="1:51" hidden="1" x14ac:dyDescent="0.2">
      <c r="A151" s="410" t="s">
        <v>1522</v>
      </c>
      <c r="B151" s="411">
        <v>0</v>
      </c>
      <c r="C151" s="411"/>
      <c r="D151" s="411"/>
      <c r="E151" s="411">
        <v>3</v>
      </c>
      <c r="F151" s="411"/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  <c r="X151" s="411"/>
      <c r="Y151" s="411"/>
      <c r="Z151" s="411"/>
      <c r="AA151" s="411"/>
      <c r="AB151" s="411"/>
      <c r="AC151" s="411"/>
      <c r="AD151" s="411"/>
      <c r="AE151" s="411"/>
      <c r="AF151" s="411"/>
      <c r="AG151" s="411"/>
      <c r="AH151" s="411"/>
      <c r="AI151" s="411"/>
      <c r="AJ151" s="411"/>
      <c r="AK151" s="411"/>
      <c r="AL151" s="411"/>
      <c r="AM151" s="411"/>
      <c r="AN151" s="411"/>
      <c r="AO151" s="411"/>
      <c r="AP151" s="411"/>
      <c r="AQ151" s="411"/>
      <c r="AR151" s="411"/>
      <c r="AS151" s="411"/>
      <c r="AT151" s="411"/>
      <c r="AU151" s="411"/>
      <c r="AV151" s="411"/>
      <c r="AW151" s="411"/>
      <c r="AX151" s="411"/>
      <c r="AY151" s="411"/>
    </row>
    <row r="152" spans="1:51" hidden="1" x14ac:dyDescent="0.2">
      <c r="A152" s="410" t="s">
        <v>1524</v>
      </c>
      <c r="B152" s="411">
        <v>0</v>
      </c>
      <c r="C152" s="411"/>
      <c r="D152" s="411"/>
      <c r="E152" s="411">
        <v>8</v>
      </c>
      <c r="F152" s="411"/>
      <c r="G152" s="411"/>
      <c r="H152" s="411"/>
      <c r="I152" s="411"/>
      <c r="J152" s="411"/>
      <c r="K152" s="411"/>
      <c r="L152" s="411"/>
      <c r="M152" s="411"/>
      <c r="N152" s="411"/>
      <c r="O152" s="411"/>
      <c r="P152" s="411"/>
      <c r="Q152" s="411"/>
      <c r="R152" s="411"/>
      <c r="S152" s="411"/>
      <c r="T152" s="411"/>
      <c r="U152" s="411"/>
      <c r="V152" s="411"/>
      <c r="W152" s="411"/>
      <c r="X152" s="411"/>
      <c r="Y152" s="411"/>
      <c r="Z152" s="411"/>
      <c r="AA152" s="411"/>
      <c r="AB152" s="411"/>
      <c r="AC152" s="411"/>
      <c r="AD152" s="411"/>
      <c r="AE152" s="411"/>
      <c r="AF152" s="411"/>
      <c r="AG152" s="411"/>
      <c r="AH152" s="411"/>
      <c r="AI152" s="411"/>
      <c r="AJ152" s="411"/>
      <c r="AK152" s="411"/>
      <c r="AL152" s="411"/>
      <c r="AM152" s="411"/>
      <c r="AN152" s="411"/>
      <c r="AO152" s="411"/>
      <c r="AP152" s="411"/>
      <c r="AQ152" s="411"/>
      <c r="AR152" s="411"/>
      <c r="AS152" s="411"/>
      <c r="AT152" s="411"/>
      <c r="AU152" s="411"/>
      <c r="AV152" s="411"/>
      <c r="AW152" s="411"/>
      <c r="AX152" s="411"/>
      <c r="AY152" s="411"/>
    </row>
    <row r="153" spans="1:51" hidden="1" x14ac:dyDescent="0.2">
      <c r="A153" s="410" t="s">
        <v>1532</v>
      </c>
      <c r="B153" s="411">
        <v>0</v>
      </c>
      <c r="C153" s="411"/>
      <c r="D153" s="411"/>
      <c r="E153" s="411">
        <v>2</v>
      </c>
      <c r="F153" s="411"/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  <c r="X153" s="411"/>
      <c r="Y153" s="411"/>
      <c r="Z153" s="411"/>
      <c r="AA153" s="411"/>
      <c r="AB153" s="411"/>
      <c r="AC153" s="411"/>
      <c r="AD153" s="411"/>
      <c r="AE153" s="411"/>
      <c r="AF153" s="411"/>
      <c r="AG153" s="411"/>
      <c r="AH153" s="411"/>
      <c r="AI153" s="411"/>
      <c r="AJ153" s="411"/>
      <c r="AK153" s="411"/>
      <c r="AL153" s="411"/>
      <c r="AM153" s="411"/>
      <c r="AN153" s="411"/>
      <c r="AO153" s="411"/>
      <c r="AP153" s="411"/>
      <c r="AQ153" s="411"/>
      <c r="AR153" s="411"/>
      <c r="AS153" s="411"/>
      <c r="AT153" s="411"/>
      <c r="AU153" s="411"/>
      <c r="AV153" s="411"/>
      <c r="AW153" s="411"/>
      <c r="AX153" s="411"/>
      <c r="AY153" s="411"/>
    </row>
    <row r="154" spans="1:51" hidden="1" x14ac:dyDescent="0.2">
      <c r="A154" s="410" t="s">
        <v>1525</v>
      </c>
      <c r="B154" s="411">
        <v>0</v>
      </c>
      <c r="C154" s="411"/>
      <c r="D154" s="411"/>
      <c r="E154" s="411">
        <v>5</v>
      </c>
      <c r="F154" s="411"/>
      <c r="G154" s="411"/>
      <c r="H154" s="411"/>
      <c r="I154" s="411"/>
      <c r="J154" s="411"/>
      <c r="K154" s="411"/>
      <c r="L154" s="411"/>
      <c r="M154" s="411"/>
      <c r="N154" s="411"/>
      <c r="O154" s="411"/>
      <c r="P154" s="411"/>
      <c r="Q154" s="411"/>
      <c r="R154" s="411"/>
      <c r="S154" s="411"/>
      <c r="T154" s="411"/>
      <c r="U154" s="411"/>
      <c r="V154" s="411"/>
      <c r="W154" s="411"/>
      <c r="X154" s="411"/>
      <c r="Y154" s="411"/>
      <c r="Z154" s="411"/>
      <c r="AA154" s="411"/>
      <c r="AB154" s="411"/>
      <c r="AC154" s="411"/>
      <c r="AD154" s="411"/>
      <c r="AE154" s="411"/>
      <c r="AF154" s="411"/>
      <c r="AG154" s="411"/>
      <c r="AH154" s="411"/>
      <c r="AI154" s="411"/>
      <c r="AJ154" s="411"/>
      <c r="AK154" s="411"/>
      <c r="AL154" s="411"/>
      <c r="AM154" s="411"/>
      <c r="AN154" s="411"/>
      <c r="AO154" s="411"/>
      <c r="AP154" s="411"/>
      <c r="AQ154" s="411"/>
      <c r="AR154" s="411"/>
      <c r="AS154" s="411"/>
      <c r="AT154" s="411"/>
      <c r="AU154" s="411"/>
      <c r="AV154" s="411"/>
      <c r="AW154" s="411"/>
      <c r="AX154" s="411"/>
      <c r="AY154" s="411"/>
    </row>
    <row r="155" spans="1:51" hidden="1" x14ac:dyDescent="0.2">
      <c r="A155" s="410" t="s">
        <v>1328</v>
      </c>
      <c r="B155" s="411">
        <v>689</v>
      </c>
      <c r="C155" s="411">
        <v>0</v>
      </c>
      <c r="D155" s="411">
        <v>689</v>
      </c>
      <c r="E155" s="411">
        <v>1604</v>
      </c>
      <c r="F155" s="411"/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  <c r="X155" s="411"/>
      <c r="Y155" s="411"/>
      <c r="Z155" s="411"/>
      <c r="AA155" s="411"/>
      <c r="AB155" s="411"/>
      <c r="AC155" s="411"/>
      <c r="AD155" s="411"/>
      <c r="AE155" s="411"/>
      <c r="AF155" s="411"/>
      <c r="AG155" s="411"/>
      <c r="AH155" s="411"/>
      <c r="AI155" s="411"/>
      <c r="AJ155" s="411"/>
      <c r="AK155" s="411"/>
      <c r="AL155" s="411"/>
      <c r="AM155" s="411"/>
      <c r="AN155" s="411"/>
      <c r="AO155" s="411"/>
      <c r="AP155" s="411"/>
      <c r="AQ155" s="411"/>
      <c r="AR155" s="411"/>
      <c r="AS155" s="411"/>
      <c r="AT155" s="411"/>
      <c r="AU155" s="411"/>
      <c r="AV155" s="411"/>
      <c r="AW155" s="411"/>
      <c r="AX155" s="411"/>
      <c r="AY155" s="411"/>
    </row>
    <row r="156" spans="1:51" hidden="1" x14ac:dyDescent="0.2">
      <c r="A156" s="410" t="s">
        <v>1411</v>
      </c>
      <c r="B156" s="411">
        <v>1</v>
      </c>
      <c r="C156" s="411"/>
      <c r="D156" s="411">
        <v>1</v>
      </c>
      <c r="E156" s="411">
        <v>123</v>
      </c>
      <c r="F156" s="411"/>
      <c r="G156" s="411"/>
      <c r="H156" s="411"/>
      <c r="I156" s="411"/>
      <c r="J156" s="411"/>
      <c r="K156" s="411"/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  <c r="X156" s="411"/>
      <c r="Y156" s="411"/>
      <c r="Z156" s="411"/>
      <c r="AA156" s="411"/>
      <c r="AB156" s="411"/>
      <c r="AC156" s="411"/>
      <c r="AD156" s="411"/>
      <c r="AE156" s="411"/>
      <c r="AF156" s="411"/>
      <c r="AG156" s="411"/>
      <c r="AH156" s="411"/>
      <c r="AI156" s="411"/>
      <c r="AJ156" s="411"/>
      <c r="AK156" s="411"/>
      <c r="AL156" s="411"/>
      <c r="AM156" s="411"/>
      <c r="AN156" s="411"/>
      <c r="AO156" s="411"/>
      <c r="AP156" s="411"/>
      <c r="AQ156" s="411"/>
      <c r="AR156" s="411"/>
      <c r="AS156" s="411"/>
      <c r="AT156" s="411"/>
      <c r="AU156" s="411"/>
      <c r="AV156" s="411"/>
      <c r="AW156" s="411"/>
      <c r="AX156" s="411"/>
      <c r="AY156" s="411"/>
    </row>
    <row r="157" spans="1:51" hidden="1" x14ac:dyDescent="0.2">
      <c r="A157" s="410" t="s">
        <v>1553</v>
      </c>
      <c r="B157" s="411">
        <v>0</v>
      </c>
      <c r="C157" s="411"/>
      <c r="D157" s="411"/>
      <c r="E157" s="411">
        <v>4</v>
      </c>
      <c r="F157" s="411"/>
      <c r="G157" s="411"/>
      <c r="H157" s="411"/>
      <c r="I157" s="411"/>
      <c r="J157" s="411"/>
      <c r="K157" s="411"/>
      <c r="L157" s="411"/>
      <c r="M157" s="411"/>
      <c r="N157" s="411"/>
      <c r="O157" s="411"/>
      <c r="P157" s="411"/>
      <c r="Q157" s="411"/>
      <c r="R157" s="411"/>
      <c r="S157" s="411"/>
      <c r="T157" s="411"/>
      <c r="U157" s="411"/>
      <c r="V157" s="411"/>
      <c r="W157" s="411"/>
      <c r="X157" s="411"/>
      <c r="Y157" s="411"/>
      <c r="Z157" s="411"/>
      <c r="AA157" s="411"/>
      <c r="AB157" s="411"/>
      <c r="AC157" s="411"/>
      <c r="AD157" s="411"/>
      <c r="AE157" s="411"/>
      <c r="AF157" s="411"/>
      <c r="AG157" s="411"/>
      <c r="AH157" s="411"/>
      <c r="AI157" s="411"/>
      <c r="AJ157" s="411"/>
      <c r="AK157" s="411"/>
      <c r="AL157" s="411"/>
      <c r="AM157" s="411"/>
      <c r="AN157" s="411"/>
      <c r="AO157" s="411"/>
      <c r="AP157" s="411"/>
      <c r="AQ157" s="411"/>
      <c r="AR157" s="411"/>
      <c r="AS157" s="411"/>
      <c r="AT157" s="411"/>
      <c r="AU157" s="411"/>
      <c r="AV157" s="411"/>
      <c r="AW157" s="411"/>
      <c r="AX157" s="411"/>
      <c r="AY157" s="411"/>
    </row>
    <row r="158" spans="1:51" hidden="1" x14ac:dyDescent="0.2">
      <c r="A158" s="410" t="s">
        <v>1329</v>
      </c>
      <c r="B158" s="411">
        <v>2</v>
      </c>
      <c r="C158" s="411"/>
      <c r="D158" s="411">
        <v>2</v>
      </c>
      <c r="E158" s="411">
        <v>448</v>
      </c>
      <c r="F158" s="411"/>
      <c r="G158" s="411"/>
      <c r="H158" s="411"/>
      <c r="I158" s="411"/>
      <c r="J158" s="411"/>
      <c r="K158" s="411"/>
      <c r="L158" s="411"/>
      <c r="M158" s="411"/>
      <c r="N158" s="411"/>
      <c r="O158" s="411"/>
      <c r="P158" s="411"/>
      <c r="Q158" s="411"/>
      <c r="R158" s="411"/>
      <c r="S158" s="411"/>
      <c r="T158" s="411"/>
      <c r="U158" s="411"/>
      <c r="V158" s="411"/>
      <c r="W158" s="411"/>
      <c r="X158" s="411"/>
      <c r="Y158" s="411"/>
      <c r="Z158" s="411"/>
      <c r="AA158" s="411"/>
      <c r="AB158" s="411"/>
      <c r="AC158" s="411"/>
      <c r="AD158" s="411"/>
      <c r="AE158" s="411"/>
      <c r="AF158" s="411"/>
      <c r="AG158" s="411"/>
      <c r="AH158" s="411"/>
      <c r="AI158" s="411"/>
      <c r="AJ158" s="411"/>
      <c r="AK158" s="411"/>
      <c r="AL158" s="411"/>
      <c r="AM158" s="411"/>
      <c r="AN158" s="411"/>
      <c r="AO158" s="411"/>
      <c r="AP158" s="411"/>
      <c r="AQ158" s="411"/>
      <c r="AR158" s="411"/>
      <c r="AS158" s="411"/>
      <c r="AT158" s="411"/>
      <c r="AU158" s="411"/>
      <c r="AV158" s="411"/>
      <c r="AW158" s="411"/>
      <c r="AX158" s="411"/>
      <c r="AY158" s="411"/>
    </row>
    <row r="159" spans="1:51" hidden="1" x14ac:dyDescent="0.2">
      <c r="A159" s="410" t="s">
        <v>1327</v>
      </c>
      <c r="B159" s="411">
        <v>853</v>
      </c>
      <c r="C159" s="411"/>
      <c r="D159" s="411">
        <v>853</v>
      </c>
      <c r="E159" s="411">
        <v>2989</v>
      </c>
      <c r="F159" s="411"/>
      <c r="G159" s="411"/>
      <c r="H159" s="411"/>
      <c r="I159" s="411"/>
      <c r="J159" s="411"/>
      <c r="K159" s="411"/>
      <c r="L159" s="411"/>
      <c r="M159" s="411"/>
      <c r="N159" s="411"/>
      <c r="O159" s="411"/>
      <c r="P159" s="411"/>
      <c r="Q159" s="411"/>
      <c r="R159" s="411"/>
      <c r="S159" s="411"/>
      <c r="T159" s="411"/>
      <c r="U159" s="411"/>
      <c r="V159" s="411"/>
      <c r="W159" s="411"/>
      <c r="X159" s="411"/>
      <c r="Y159" s="411"/>
      <c r="Z159" s="411"/>
      <c r="AA159" s="411"/>
      <c r="AB159" s="411"/>
      <c r="AC159" s="411"/>
      <c r="AD159" s="411"/>
      <c r="AE159" s="411"/>
      <c r="AF159" s="411"/>
      <c r="AG159" s="411"/>
      <c r="AH159" s="411"/>
      <c r="AI159" s="411"/>
      <c r="AJ159" s="411"/>
      <c r="AK159" s="411"/>
      <c r="AL159" s="411"/>
      <c r="AM159" s="411"/>
      <c r="AN159" s="411"/>
      <c r="AO159" s="411"/>
      <c r="AP159" s="411"/>
      <c r="AQ159" s="411"/>
      <c r="AR159" s="411"/>
      <c r="AS159" s="411"/>
      <c r="AT159" s="411"/>
      <c r="AU159" s="411"/>
      <c r="AV159" s="411"/>
      <c r="AW159" s="411"/>
      <c r="AX159" s="411"/>
      <c r="AY159" s="411"/>
    </row>
    <row r="160" spans="1:51" hidden="1" x14ac:dyDescent="0.2">
      <c r="A160" s="410" t="s">
        <v>1528</v>
      </c>
      <c r="B160" s="411">
        <v>0</v>
      </c>
      <c r="C160" s="411"/>
      <c r="D160" s="411"/>
      <c r="E160" s="411">
        <v>13</v>
      </c>
      <c r="F160" s="411"/>
      <c r="G160" s="411"/>
      <c r="H160" s="411"/>
      <c r="I160" s="411"/>
      <c r="J160" s="411"/>
      <c r="K160" s="411"/>
      <c r="L160" s="411"/>
      <c r="M160" s="411"/>
      <c r="N160" s="411"/>
      <c r="O160" s="411"/>
      <c r="P160" s="411"/>
      <c r="Q160" s="411"/>
      <c r="R160" s="411"/>
      <c r="S160" s="411"/>
      <c r="T160" s="411"/>
      <c r="U160" s="411"/>
      <c r="V160" s="411"/>
      <c r="W160" s="411"/>
      <c r="X160" s="411"/>
      <c r="Y160" s="411"/>
      <c r="Z160" s="411"/>
      <c r="AA160" s="411"/>
      <c r="AB160" s="411"/>
      <c r="AC160" s="411"/>
      <c r="AD160" s="411"/>
      <c r="AE160" s="411"/>
      <c r="AF160" s="411"/>
      <c r="AG160" s="411"/>
      <c r="AH160" s="411"/>
      <c r="AI160" s="411"/>
      <c r="AJ160" s="411"/>
      <c r="AK160" s="411"/>
      <c r="AL160" s="411"/>
      <c r="AM160" s="411"/>
      <c r="AN160" s="411"/>
      <c r="AO160" s="411"/>
      <c r="AP160" s="411"/>
      <c r="AQ160" s="411"/>
      <c r="AR160" s="411"/>
      <c r="AS160" s="411"/>
      <c r="AT160" s="411"/>
      <c r="AU160" s="411"/>
      <c r="AV160" s="411"/>
      <c r="AW160" s="411"/>
      <c r="AX160" s="411"/>
      <c r="AY160" s="411"/>
    </row>
    <row r="161" spans="1:51" hidden="1" x14ac:dyDescent="0.2">
      <c r="A161" s="410" t="s">
        <v>1331</v>
      </c>
      <c r="B161" s="411">
        <v>13</v>
      </c>
      <c r="C161" s="411">
        <v>0</v>
      </c>
      <c r="D161" s="411">
        <v>13</v>
      </c>
      <c r="E161" s="411">
        <v>88</v>
      </c>
      <c r="F161" s="411"/>
      <c r="G161" s="411"/>
      <c r="H161" s="411"/>
      <c r="I161" s="411"/>
      <c r="J161" s="411"/>
      <c r="K161" s="411"/>
      <c r="L161" s="411"/>
      <c r="M161" s="411"/>
      <c r="N161" s="411"/>
      <c r="O161" s="411"/>
      <c r="P161" s="411"/>
      <c r="Q161" s="411"/>
      <c r="R161" s="411"/>
      <c r="S161" s="411"/>
      <c r="T161" s="411"/>
      <c r="U161" s="411"/>
      <c r="V161" s="411"/>
      <c r="W161" s="411"/>
      <c r="X161" s="411"/>
      <c r="Y161" s="411"/>
      <c r="Z161" s="411"/>
      <c r="AA161" s="411"/>
      <c r="AB161" s="411"/>
      <c r="AC161" s="411"/>
      <c r="AD161" s="411"/>
      <c r="AE161" s="411"/>
      <c r="AF161" s="411"/>
      <c r="AG161" s="411"/>
      <c r="AH161" s="411"/>
      <c r="AI161" s="411"/>
      <c r="AJ161" s="411"/>
      <c r="AK161" s="411"/>
      <c r="AL161" s="411"/>
      <c r="AM161" s="411"/>
      <c r="AN161" s="411"/>
      <c r="AO161" s="411"/>
      <c r="AP161" s="411"/>
      <c r="AQ161" s="411"/>
      <c r="AR161" s="411"/>
      <c r="AS161" s="411"/>
      <c r="AT161" s="411"/>
      <c r="AU161" s="411"/>
      <c r="AV161" s="411"/>
      <c r="AW161" s="411"/>
      <c r="AX161" s="411"/>
      <c r="AY161" s="411"/>
    </row>
    <row r="162" spans="1:51" hidden="1" x14ac:dyDescent="0.2">
      <c r="A162" s="410" t="s">
        <v>1390</v>
      </c>
      <c r="B162" s="411">
        <v>5</v>
      </c>
      <c r="C162" s="411"/>
      <c r="D162" s="411">
        <v>5</v>
      </c>
      <c r="E162" s="411">
        <v>706</v>
      </c>
      <c r="F162" s="411"/>
      <c r="G162" s="411"/>
      <c r="H162" s="411"/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  <c r="X162" s="411"/>
      <c r="Y162" s="411"/>
      <c r="Z162" s="411"/>
      <c r="AA162" s="411"/>
      <c r="AB162" s="411"/>
      <c r="AC162" s="411"/>
      <c r="AD162" s="411"/>
      <c r="AE162" s="411"/>
      <c r="AF162" s="411"/>
      <c r="AG162" s="411"/>
      <c r="AH162" s="411"/>
      <c r="AI162" s="411"/>
      <c r="AJ162" s="411"/>
      <c r="AK162" s="411"/>
      <c r="AL162" s="411"/>
      <c r="AM162" s="411"/>
      <c r="AN162" s="411"/>
      <c r="AO162" s="411"/>
      <c r="AP162" s="411"/>
      <c r="AQ162" s="411"/>
      <c r="AR162" s="411"/>
      <c r="AS162" s="411"/>
      <c r="AT162" s="411"/>
      <c r="AU162" s="411"/>
      <c r="AV162" s="411"/>
      <c r="AW162" s="411"/>
      <c r="AX162" s="411"/>
      <c r="AY162" s="411"/>
    </row>
    <row r="163" spans="1:51" hidden="1" x14ac:dyDescent="0.2">
      <c r="A163" s="410" t="s">
        <v>1445</v>
      </c>
      <c r="B163" s="411">
        <v>6</v>
      </c>
      <c r="C163" s="411"/>
      <c r="D163" s="411">
        <v>6</v>
      </c>
      <c r="E163" s="411">
        <v>1</v>
      </c>
      <c r="F163" s="411"/>
      <c r="G163" s="411"/>
      <c r="H163" s="411"/>
      <c r="I163" s="411"/>
      <c r="J163" s="411"/>
      <c r="K163" s="411"/>
      <c r="L163" s="411"/>
      <c r="M163" s="411"/>
      <c r="N163" s="411"/>
      <c r="O163" s="411"/>
      <c r="P163" s="411"/>
      <c r="Q163" s="411"/>
      <c r="R163" s="411"/>
      <c r="S163" s="411"/>
      <c r="T163" s="411"/>
      <c r="U163" s="411"/>
      <c r="V163" s="411"/>
      <c r="W163" s="411"/>
      <c r="X163" s="411"/>
      <c r="Y163" s="411"/>
      <c r="Z163" s="411"/>
      <c r="AA163" s="411"/>
      <c r="AB163" s="411"/>
      <c r="AC163" s="411"/>
      <c r="AD163" s="411"/>
      <c r="AE163" s="411"/>
      <c r="AF163" s="411"/>
      <c r="AG163" s="411"/>
      <c r="AH163" s="411"/>
      <c r="AI163" s="411"/>
      <c r="AJ163" s="411"/>
      <c r="AK163" s="411"/>
      <c r="AL163" s="411"/>
      <c r="AM163" s="411"/>
      <c r="AN163" s="411"/>
      <c r="AO163" s="411"/>
      <c r="AP163" s="411"/>
      <c r="AQ163" s="411"/>
      <c r="AR163" s="411"/>
      <c r="AS163" s="411"/>
      <c r="AT163" s="411"/>
      <c r="AU163" s="411"/>
      <c r="AV163" s="411"/>
      <c r="AW163" s="411"/>
      <c r="AX163" s="411"/>
      <c r="AY163" s="411"/>
    </row>
    <row r="164" spans="1:51" hidden="1" x14ac:dyDescent="0.2">
      <c r="A164" s="410" t="s">
        <v>1363</v>
      </c>
      <c r="B164" s="411">
        <v>190</v>
      </c>
      <c r="C164" s="411"/>
      <c r="D164" s="411">
        <v>190</v>
      </c>
      <c r="E164" s="411">
        <v>6</v>
      </c>
      <c r="F164" s="411"/>
      <c r="G164" s="411"/>
      <c r="H164" s="411"/>
      <c r="I164" s="411"/>
      <c r="J164" s="411"/>
      <c r="K164" s="411"/>
      <c r="L164" s="411"/>
      <c r="M164" s="411"/>
      <c r="N164" s="411"/>
      <c r="O164" s="411"/>
      <c r="P164" s="411"/>
      <c r="Q164" s="411"/>
      <c r="R164" s="411"/>
      <c r="S164" s="411"/>
      <c r="T164" s="411"/>
      <c r="U164" s="411"/>
      <c r="V164" s="411"/>
      <c r="W164" s="411"/>
      <c r="X164" s="411"/>
      <c r="Y164" s="411"/>
      <c r="Z164" s="411"/>
      <c r="AA164" s="411"/>
      <c r="AB164" s="411"/>
      <c r="AC164" s="411"/>
      <c r="AD164" s="411"/>
      <c r="AE164" s="411"/>
      <c r="AF164" s="411"/>
      <c r="AG164" s="411"/>
      <c r="AH164" s="411"/>
      <c r="AI164" s="411"/>
      <c r="AJ164" s="411"/>
      <c r="AK164" s="411"/>
      <c r="AL164" s="411"/>
      <c r="AM164" s="411"/>
      <c r="AN164" s="411"/>
      <c r="AO164" s="411"/>
      <c r="AP164" s="411"/>
      <c r="AQ164" s="411"/>
      <c r="AR164" s="411"/>
      <c r="AS164" s="411"/>
      <c r="AT164" s="411"/>
      <c r="AU164" s="411"/>
      <c r="AV164" s="411"/>
      <c r="AW164" s="411"/>
      <c r="AX164" s="411"/>
      <c r="AY164" s="411"/>
    </row>
    <row r="165" spans="1:51" hidden="1" x14ac:dyDescent="0.2">
      <c r="A165" s="410" t="s">
        <v>1332</v>
      </c>
      <c r="B165" s="411">
        <v>150</v>
      </c>
      <c r="C165" s="411"/>
      <c r="D165" s="411">
        <v>150</v>
      </c>
      <c r="E165" s="411">
        <v>129</v>
      </c>
      <c r="F165" s="411"/>
      <c r="G165" s="411"/>
      <c r="H165" s="411"/>
      <c r="I165" s="411"/>
      <c r="J165" s="411"/>
      <c r="K165" s="411"/>
      <c r="L165" s="411"/>
      <c r="M165" s="411"/>
      <c r="N165" s="411"/>
      <c r="O165" s="411"/>
      <c r="P165" s="411"/>
      <c r="Q165" s="411"/>
      <c r="R165" s="411"/>
      <c r="S165" s="411"/>
      <c r="T165" s="411"/>
      <c r="U165" s="411"/>
      <c r="V165" s="411"/>
      <c r="W165" s="411"/>
      <c r="X165" s="411"/>
      <c r="Y165" s="411"/>
      <c r="Z165" s="411"/>
      <c r="AA165" s="411"/>
      <c r="AB165" s="411"/>
      <c r="AC165" s="411"/>
      <c r="AD165" s="411"/>
      <c r="AE165" s="411"/>
      <c r="AF165" s="411"/>
      <c r="AG165" s="411"/>
      <c r="AH165" s="411"/>
      <c r="AI165" s="411"/>
      <c r="AJ165" s="411"/>
      <c r="AK165" s="411"/>
      <c r="AL165" s="411"/>
      <c r="AM165" s="411"/>
      <c r="AN165" s="411"/>
      <c r="AO165" s="411"/>
      <c r="AP165" s="411"/>
      <c r="AQ165" s="411"/>
      <c r="AR165" s="411"/>
      <c r="AS165" s="411"/>
      <c r="AT165" s="411"/>
      <c r="AU165" s="411"/>
      <c r="AV165" s="411"/>
      <c r="AW165" s="411"/>
      <c r="AX165" s="411"/>
      <c r="AY165" s="411"/>
    </row>
    <row r="166" spans="1:51" hidden="1" x14ac:dyDescent="0.2">
      <c r="A166" s="410" t="s">
        <v>1333</v>
      </c>
      <c r="B166" s="411">
        <v>150</v>
      </c>
      <c r="C166" s="411"/>
      <c r="D166" s="411">
        <v>150</v>
      </c>
      <c r="E166" s="411">
        <v>135</v>
      </c>
      <c r="F166" s="411"/>
      <c r="G166" s="411"/>
      <c r="H166" s="411"/>
      <c r="I166" s="411"/>
      <c r="J166" s="411"/>
      <c r="K166" s="411"/>
      <c r="L166" s="411"/>
      <c r="M166" s="411"/>
      <c r="N166" s="411"/>
      <c r="O166" s="411"/>
      <c r="P166" s="411"/>
      <c r="Q166" s="411"/>
      <c r="R166" s="411"/>
      <c r="S166" s="411"/>
      <c r="T166" s="411"/>
      <c r="U166" s="411"/>
      <c r="V166" s="411"/>
      <c r="W166" s="411"/>
      <c r="X166" s="411"/>
      <c r="Y166" s="411"/>
      <c r="Z166" s="411"/>
      <c r="AA166" s="411"/>
      <c r="AB166" s="411"/>
      <c r="AC166" s="411"/>
      <c r="AD166" s="411"/>
      <c r="AE166" s="411"/>
      <c r="AF166" s="411"/>
      <c r="AG166" s="411"/>
      <c r="AH166" s="411"/>
      <c r="AI166" s="411"/>
      <c r="AJ166" s="411"/>
      <c r="AK166" s="411"/>
      <c r="AL166" s="411"/>
      <c r="AM166" s="411"/>
      <c r="AN166" s="411"/>
      <c r="AO166" s="411"/>
      <c r="AP166" s="411"/>
      <c r="AQ166" s="411"/>
      <c r="AR166" s="411"/>
      <c r="AS166" s="411"/>
      <c r="AT166" s="411"/>
      <c r="AU166" s="411"/>
      <c r="AV166" s="411"/>
      <c r="AW166" s="411"/>
      <c r="AX166" s="411"/>
      <c r="AY166" s="411"/>
    </row>
    <row r="167" spans="1:51" hidden="1" x14ac:dyDescent="0.2">
      <c r="A167" s="410" t="s">
        <v>1364</v>
      </c>
      <c r="B167" s="411">
        <v>5268</v>
      </c>
      <c r="C167" s="411"/>
      <c r="D167" s="411">
        <v>5268</v>
      </c>
      <c r="E167" s="411">
        <v>8863</v>
      </c>
      <c r="F167" s="411"/>
      <c r="G167" s="411"/>
      <c r="H167" s="411"/>
      <c r="I167" s="411"/>
      <c r="J167" s="411"/>
      <c r="K167" s="411"/>
      <c r="L167" s="411"/>
      <c r="M167" s="411"/>
      <c r="N167" s="411"/>
      <c r="O167" s="411"/>
      <c r="P167" s="411"/>
      <c r="Q167" s="411"/>
      <c r="R167" s="411"/>
      <c r="S167" s="411"/>
      <c r="T167" s="411"/>
      <c r="U167" s="411"/>
      <c r="V167" s="411"/>
      <c r="W167" s="411"/>
      <c r="X167" s="411"/>
      <c r="Y167" s="411"/>
      <c r="Z167" s="411"/>
      <c r="AA167" s="411"/>
      <c r="AB167" s="411"/>
      <c r="AC167" s="411"/>
      <c r="AD167" s="411"/>
      <c r="AE167" s="411"/>
      <c r="AF167" s="411"/>
      <c r="AG167" s="411"/>
      <c r="AH167" s="411"/>
      <c r="AI167" s="411"/>
      <c r="AJ167" s="411"/>
      <c r="AK167" s="411"/>
      <c r="AL167" s="411"/>
      <c r="AM167" s="411"/>
      <c r="AN167" s="411"/>
      <c r="AO167" s="411"/>
      <c r="AP167" s="411"/>
      <c r="AQ167" s="411"/>
      <c r="AR167" s="411"/>
      <c r="AS167" s="411"/>
      <c r="AT167" s="411"/>
      <c r="AU167" s="411"/>
      <c r="AV167" s="411"/>
      <c r="AW167" s="411"/>
      <c r="AX167" s="411"/>
      <c r="AY167" s="411"/>
    </row>
    <row r="168" spans="1:51" hidden="1" x14ac:dyDescent="0.2">
      <c r="A168" s="410" t="s">
        <v>1540</v>
      </c>
      <c r="B168" s="411">
        <v>0</v>
      </c>
      <c r="C168" s="411"/>
      <c r="D168" s="411"/>
      <c r="E168" s="411">
        <v>1</v>
      </c>
      <c r="F168" s="411"/>
      <c r="G168" s="411"/>
      <c r="H168" s="411"/>
      <c r="I168" s="411"/>
      <c r="J168" s="411"/>
      <c r="K168" s="411"/>
      <c r="L168" s="411"/>
      <c r="M168" s="411"/>
      <c r="N168" s="411"/>
      <c r="O168" s="411"/>
      <c r="P168" s="411"/>
      <c r="Q168" s="411"/>
      <c r="R168" s="411"/>
      <c r="S168" s="411"/>
      <c r="T168" s="411"/>
      <c r="U168" s="411"/>
      <c r="V168" s="411"/>
      <c r="W168" s="411"/>
      <c r="X168" s="411"/>
      <c r="Y168" s="411"/>
      <c r="Z168" s="411"/>
      <c r="AA168" s="411"/>
      <c r="AB168" s="411"/>
      <c r="AC168" s="411"/>
      <c r="AD168" s="411"/>
      <c r="AE168" s="411"/>
      <c r="AF168" s="411"/>
      <c r="AG168" s="411"/>
      <c r="AH168" s="411"/>
      <c r="AI168" s="411"/>
      <c r="AJ168" s="411"/>
      <c r="AK168" s="411"/>
      <c r="AL168" s="411"/>
      <c r="AM168" s="411"/>
      <c r="AN168" s="411"/>
      <c r="AO168" s="411"/>
      <c r="AP168" s="411"/>
      <c r="AQ168" s="411"/>
      <c r="AR168" s="411"/>
      <c r="AS168" s="411"/>
      <c r="AT168" s="411"/>
      <c r="AU168" s="411"/>
      <c r="AV168" s="411"/>
      <c r="AW168" s="411"/>
      <c r="AX168" s="411"/>
      <c r="AY168" s="411"/>
    </row>
    <row r="169" spans="1:51" hidden="1" x14ac:dyDescent="0.2">
      <c r="A169" s="410" t="s">
        <v>1394</v>
      </c>
      <c r="B169" s="411">
        <v>0</v>
      </c>
      <c r="C169" s="411"/>
      <c r="D169" s="411"/>
      <c r="E169" s="411">
        <v>117</v>
      </c>
      <c r="F169" s="411"/>
      <c r="G169" s="411"/>
      <c r="H169" s="411"/>
      <c r="I169" s="411"/>
      <c r="J169" s="411"/>
      <c r="K169" s="411"/>
      <c r="L169" s="411"/>
      <c r="M169" s="411"/>
      <c r="N169" s="411"/>
      <c r="O169" s="411"/>
      <c r="P169" s="411"/>
      <c r="Q169" s="411"/>
      <c r="R169" s="411"/>
      <c r="S169" s="411"/>
      <c r="T169" s="411"/>
      <c r="U169" s="411"/>
      <c r="V169" s="411"/>
      <c r="W169" s="411"/>
      <c r="X169" s="411"/>
      <c r="Y169" s="411"/>
      <c r="Z169" s="411"/>
      <c r="AA169" s="411"/>
      <c r="AB169" s="411"/>
      <c r="AC169" s="411"/>
      <c r="AD169" s="411"/>
      <c r="AE169" s="411"/>
      <c r="AF169" s="411"/>
      <c r="AG169" s="411"/>
      <c r="AH169" s="411"/>
      <c r="AI169" s="411"/>
      <c r="AJ169" s="411"/>
      <c r="AK169" s="411"/>
      <c r="AL169" s="411"/>
      <c r="AM169" s="411"/>
      <c r="AN169" s="411"/>
      <c r="AO169" s="411"/>
      <c r="AP169" s="411"/>
      <c r="AQ169" s="411"/>
      <c r="AR169" s="411"/>
      <c r="AS169" s="411"/>
      <c r="AT169" s="411"/>
      <c r="AU169" s="411"/>
      <c r="AV169" s="411"/>
      <c r="AW169" s="411"/>
      <c r="AX169" s="411"/>
      <c r="AY169" s="411"/>
    </row>
    <row r="170" spans="1:51" hidden="1" x14ac:dyDescent="0.2">
      <c r="A170" s="410" t="s">
        <v>1515</v>
      </c>
      <c r="B170" s="411">
        <v>0</v>
      </c>
      <c r="C170" s="411"/>
      <c r="D170" s="411"/>
      <c r="E170" s="411">
        <v>1</v>
      </c>
      <c r="F170" s="411"/>
      <c r="G170" s="411"/>
      <c r="H170" s="411"/>
      <c r="I170" s="411"/>
      <c r="J170" s="411"/>
      <c r="K170" s="411"/>
      <c r="L170" s="411"/>
      <c r="M170" s="411"/>
      <c r="N170" s="411"/>
      <c r="O170" s="411"/>
      <c r="P170" s="411"/>
      <c r="Q170" s="411"/>
      <c r="R170" s="411"/>
      <c r="S170" s="411"/>
      <c r="T170" s="411"/>
      <c r="U170" s="411"/>
      <c r="V170" s="411"/>
      <c r="W170" s="411"/>
      <c r="X170" s="411"/>
      <c r="Y170" s="411"/>
      <c r="Z170" s="411"/>
      <c r="AA170" s="411"/>
      <c r="AB170" s="411"/>
      <c r="AC170" s="411"/>
      <c r="AD170" s="411"/>
      <c r="AE170" s="411"/>
      <c r="AF170" s="411"/>
      <c r="AG170" s="411"/>
      <c r="AH170" s="411"/>
      <c r="AI170" s="411"/>
      <c r="AJ170" s="411"/>
      <c r="AK170" s="411"/>
      <c r="AL170" s="411"/>
      <c r="AM170" s="411"/>
      <c r="AN170" s="411"/>
      <c r="AO170" s="411"/>
      <c r="AP170" s="411"/>
      <c r="AQ170" s="411"/>
      <c r="AR170" s="411"/>
      <c r="AS170" s="411"/>
      <c r="AT170" s="411"/>
      <c r="AU170" s="411"/>
      <c r="AV170" s="411"/>
      <c r="AW170" s="411"/>
      <c r="AX170" s="411"/>
      <c r="AY170" s="411"/>
    </row>
    <row r="171" spans="1:51" hidden="1" x14ac:dyDescent="0.2">
      <c r="A171" s="410" t="s">
        <v>1447</v>
      </c>
      <c r="B171" s="411">
        <v>898</v>
      </c>
      <c r="C171" s="411"/>
      <c r="D171" s="411">
        <v>898</v>
      </c>
      <c r="E171" s="411">
        <v>3</v>
      </c>
      <c r="F171" s="411"/>
      <c r="G171" s="411"/>
      <c r="H171" s="411"/>
      <c r="I171" s="411"/>
      <c r="J171" s="411"/>
      <c r="K171" s="411"/>
      <c r="L171" s="411"/>
      <c r="M171" s="411"/>
      <c r="N171" s="411"/>
      <c r="O171" s="411"/>
      <c r="P171" s="411"/>
      <c r="Q171" s="411"/>
      <c r="R171" s="411"/>
      <c r="S171" s="411"/>
      <c r="T171" s="411"/>
      <c r="U171" s="411"/>
      <c r="V171" s="411"/>
      <c r="W171" s="411"/>
      <c r="X171" s="411"/>
      <c r="Y171" s="411"/>
      <c r="Z171" s="411"/>
      <c r="AA171" s="411"/>
      <c r="AB171" s="411"/>
      <c r="AC171" s="411"/>
      <c r="AD171" s="411"/>
      <c r="AE171" s="411"/>
      <c r="AF171" s="411"/>
      <c r="AG171" s="411"/>
      <c r="AH171" s="411"/>
      <c r="AI171" s="411"/>
      <c r="AJ171" s="411"/>
      <c r="AK171" s="411"/>
      <c r="AL171" s="411"/>
      <c r="AM171" s="411"/>
      <c r="AN171" s="411"/>
      <c r="AO171" s="411"/>
      <c r="AP171" s="411"/>
      <c r="AQ171" s="411"/>
      <c r="AR171" s="411"/>
      <c r="AS171" s="411"/>
      <c r="AT171" s="411"/>
      <c r="AU171" s="411"/>
      <c r="AV171" s="411"/>
      <c r="AW171" s="411"/>
      <c r="AX171" s="411"/>
      <c r="AY171" s="411"/>
    </row>
    <row r="172" spans="1:51" hidden="1" x14ac:dyDescent="0.2">
      <c r="A172" s="410" t="s">
        <v>1334</v>
      </c>
      <c r="B172" s="411">
        <v>3126</v>
      </c>
      <c r="C172" s="411"/>
      <c r="D172" s="411">
        <v>3126</v>
      </c>
      <c r="E172" s="411">
        <v>1335</v>
      </c>
      <c r="F172" s="411"/>
      <c r="G172" s="411"/>
      <c r="H172" s="411"/>
      <c r="I172" s="411"/>
      <c r="J172" s="411"/>
      <c r="K172" s="411"/>
      <c r="L172" s="411"/>
      <c r="M172" s="411"/>
      <c r="N172" s="411"/>
      <c r="O172" s="411"/>
      <c r="P172" s="411"/>
      <c r="Q172" s="411"/>
      <c r="R172" s="411"/>
      <c r="S172" s="411"/>
      <c r="T172" s="411"/>
      <c r="U172" s="411"/>
      <c r="V172" s="411"/>
      <c r="W172" s="411"/>
      <c r="X172" s="411"/>
      <c r="Y172" s="411"/>
      <c r="Z172" s="411"/>
      <c r="AA172" s="411"/>
      <c r="AB172" s="411"/>
      <c r="AC172" s="411"/>
      <c r="AD172" s="411"/>
      <c r="AE172" s="411"/>
      <c r="AF172" s="411"/>
      <c r="AG172" s="411"/>
      <c r="AH172" s="411"/>
      <c r="AI172" s="411"/>
      <c r="AJ172" s="411"/>
      <c r="AK172" s="411"/>
      <c r="AL172" s="411"/>
      <c r="AM172" s="411"/>
      <c r="AN172" s="411"/>
      <c r="AO172" s="411"/>
      <c r="AP172" s="411"/>
      <c r="AQ172" s="411"/>
      <c r="AR172" s="411"/>
      <c r="AS172" s="411"/>
      <c r="AT172" s="411"/>
      <c r="AU172" s="411"/>
      <c r="AV172" s="411"/>
      <c r="AW172" s="411"/>
      <c r="AX172" s="411"/>
      <c r="AY172" s="411"/>
    </row>
    <row r="173" spans="1:51" hidden="1" x14ac:dyDescent="0.2">
      <c r="A173" s="410" t="s">
        <v>1473</v>
      </c>
      <c r="B173" s="411">
        <v>0</v>
      </c>
      <c r="C173" s="411"/>
      <c r="D173" s="411"/>
      <c r="E173" s="411">
        <v>35</v>
      </c>
      <c r="F173" s="411"/>
      <c r="G173" s="411"/>
      <c r="H173" s="411"/>
      <c r="I173" s="411"/>
      <c r="J173" s="411"/>
      <c r="K173" s="411"/>
      <c r="L173" s="411"/>
      <c r="M173" s="411"/>
      <c r="N173" s="411"/>
      <c r="O173" s="411"/>
      <c r="P173" s="411"/>
      <c r="Q173" s="411"/>
      <c r="R173" s="411"/>
      <c r="S173" s="411"/>
      <c r="T173" s="411"/>
      <c r="U173" s="411"/>
      <c r="V173" s="411"/>
      <c r="W173" s="411"/>
      <c r="X173" s="411"/>
      <c r="Y173" s="411"/>
      <c r="Z173" s="411"/>
      <c r="AA173" s="411"/>
      <c r="AB173" s="411"/>
      <c r="AC173" s="411"/>
      <c r="AD173" s="411"/>
      <c r="AE173" s="411"/>
      <c r="AF173" s="411"/>
      <c r="AG173" s="411"/>
      <c r="AH173" s="411"/>
      <c r="AI173" s="411"/>
      <c r="AJ173" s="411"/>
      <c r="AK173" s="411"/>
      <c r="AL173" s="411"/>
      <c r="AM173" s="411"/>
      <c r="AN173" s="411"/>
      <c r="AO173" s="411"/>
      <c r="AP173" s="411"/>
      <c r="AQ173" s="411"/>
      <c r="AR173" s="411"/>
      <c r="AS173" s="411"/>
      <c r="AT173" s="411"/>
      <c r="AU173" s="411"/>
      <c r="AV173" s="411"/>
      <c r="AW173" s="411"/>
      <c r="AX173" s="411"/>
      <c r="AY173" s="411"/>
    </row>
    <row r="174" spans="1:51" hidden="1" x14ac:dyDescent="0.2">
      <c r="A174" s="410" t="s">
        <v>1335</v>
      </c>
      <c r="B174" s="411">
        <v>231</v>
      </c>
      <c r="C174" s="411">
        <v>0</v>
      </c>
      <c r="D174" s="411">
        <v>231</v>
      </c>
      <c r="E174" s="411">
        <v>9875</v>
      </c>
      <c r="F174" s="411"/>
      <c r="G174" s="411"/>
      <c r="H174" s="411"/>
      <c r="I174" s="411"/>
      <c r="J174" s="411"/>
      <c r="K174" s="411"/>
      <c r="L174" s="411"/>
      <c r="M174" s="411"/>
      <c r="N174" s="411"/>
      <c r="O174" s="411"/>
      <c r="P174" s="411"/>
      <c r="Q174" s="411"/>
      <c r="R174" s="411"/>
      <c r="S174" s="411"/>
      <c r="T174" s="411"/>
      <c r="U174" s="411"/>
      <c r="V174" s="411"/>
      <c r="W174" s="411"/>
      <c r="X174" s="411"/>
      <c r="Y174" s="411"/>
      <c r="Z174" s="411"/>
      <c r="AA174" s="411"/>
      <c r="AB174" s="411"/>
      <c r="AC174" s="411"/>
      <c r="AD174" s="411"/>
      <c r="AE174" s="411"/>
      <c r="AF174" s="411"/>
      <c r="AG174" s="411"/>
      <c r="AH174" s="411"/>
      <c r="AI174" s="411"/>
      <c r="AJ174" s="411"/>
      <c r="AK174" s="411"/>
      <c r="AL174" s="411"/>
      <c r="AM174" s="411"/>
      <c r="AN174" s="411"/>
      <c r="AO174" s="411"/>
      <c r="AP174" s="411"/>
      <c r="AQ174" s="411"/>
      <c r="AR174" s="411"/>
      <c r="AS174" s="411"/>
      <c r="AT174" s="411"/>
      <c r="AU174" s="411"/>
      <c r="AV174" s="411"/>
      <c r="AW174" s="411"/>
      <c r="AX174" s="411"/>
      <c r="AY174" s="411"/>
    </row>
    <row r="175" spans="1:51" hidden="1" x14ac:dyDescent="0.2">
      <c r="A175" s="410" t="s">
        <v>1530</v>
      </c>
      <c r="B175" s="411">
        <v>0</v>
      </c>
      <c r="C175" s="411"/>
      <c r="D175" s="411"/>
      <c r="E175" s="411">
        <v>2</v>
      </c>
      <c r="F175" s="411"/>
      <c r="G175" s="411"/>
      <c r="H175" s="411"/>
      <c r="I175" s="411"/>
      <c r="J175" s="411"/>
      <c r="K175" s="411"/>
      <c r="L175" s="411"/>
      <c r="M175" s="411"/>
      <c r="N175" s="411"/>
      <c r="O175" s="411"/>
      <c r="P175" s="411"/>
      <c r="Q175" s="411"/>
      <c r="R175" s="411"/>
      <c r="S175" s="411"/>
      <c r="T175" s="411"/>
      <c r="U175" s="411"/>
      <c r="V175" s="411"/>
      <c r="W175" s="411"/>
      <c r="X175" s="411"/>
      <c r="Y175" s="411"/>
      <c r="Z175" s="411"/>
      <c r="AA175" s="411"/>
      <c r="AB175" s="411"/>
      <c r="AC175" s="411"/>
      <c r="AD175" s="411"/>
      <c r="AE175" s="411"/>
      <c r="AF175" s="411"/>
      <c r="AG175" s="411"/>
      <c r="AH175" s="411"/>
      <c r="AI175" s="411"/>
      <c r="AJ175" s="411"/>
      <c r="AK175" s="411"/>
      <c r="AL175" s="411"/>
      <c r="AM175" s="411"/>
      <c r="AN175" s="411"/>
      <c r="AO175" s="411"/>
      <c r="AP175" s="411"/>
      <c r="AQ175" s="411"/>
      <c r="AR175" s="411"/>
      <c r="AS175" s="411"/>
      <c r="AT175" s="411"/>
      <c r="AU175" s="411"/>
      <c r="AV175" s="411"/>
      <c r="AW175" s="411"/>
      <c r="AX175" s="411"/>
      <c r="AY175" s="411"/>
    </row>
    <row r="176" spans="1:51" hidden="1" x14ac:dyDescent="0.2">
      <c r="A176" s="410" t="s">
        <v>1523</v>
      </c>
      <c r="B176" s="411">
        <v>0</v>
      </c>
      <c r="C176" s="411"/>
      <c r="D176" s="411"/>
      <c r="E176" s="411">
        <v>6</v>
      </c>
      <c r="F176" s="411"/>
      <c r="G176" s="411"/>
      <c r="H176" s="411"/>
      <c r="I176" s="411"/>
      <c r="J176" s="411"/>
      <c r="K176" s="411"/>
      <c r="L176" s="411"/>
      <c r="M176" s="411"/>
      <c r="N176" s="411"/>
      <c r="O176" s="411"/>
      <c r="P176" s="411"/>
      <c r="Q176" s="411"/>
      <c r="R176" s="411"/>
      <c r="S176" s="411"/>
      <c r="T176" s="411"/>
      <c r="U176" s="411"/>
      <c r="V176" s="411"/>
      <c r="W176" s="411"/>
      <c r="X176" s="411"/>
      <c r="Y176" s="411"/>
      <c r="Z176" s="411"/>
      <c r="AA176" s="411"/>
      <c r="AB176" s="411"/>
      <c r="AC176" s="411"/>
      <c r="AD176" s="411"/>
      <c r="AE176" s="411"/>
      <c r="AF176" s="411"/>
      <c r="AG176" s="411"/>
      <c r="AH176" s="411"/>
      <c r="AI176" s="411"/>
      <c r="AJ176" s="411"/>
      <c r="AK176" s="411"/>
      <c r="AL176" s="411"/>
      <c r="AM176" s="411"/>
      <c r="AN176" s="411"/>
      <c r="AO176" s="411"/>
      <c r="AP176" s="411"/>
      <c r="AQ176" s="411"/>
      <c r="AR176" s="411"/>
      <c r="AS176" s="411"/>
      <c r="AT176" s="411"/>
      <c r="AU176" s="411"/>
      <c r="AV176" s="411"/>
      <c r="AW176" s="411"/>
      <c r="AX176" s="411"/>
      <c r="AY176" s="411"/>
    </row>
    <row r="177" spans="1:51" hidden="1" x14ac:dyDescent="0.2">
      <c r="A177" s="410" t="s">
        <v>1365</v>
      </c>
      <c r="B177" s="411">
        <v>296</v>
      </c>
      <c r="C177" s="411"/>
      <c r="D177" s="411">
        <v>296</v>
      </c>
      <c r="E177" s="411">
        <v>578</v>
      </c>
      <c r="F177" s="411"/>
      <c r="G177" s="411"/>
      <c r="H177" s="411"/>
      <c r="I177" s="411"/>
      <c r="J177" s="411"/>
      <c r="K177" s="411"/>
      <c r="L177" s="411"/>
      <c r="M177" s="411"/>
      <c r="N177" s="411"/>
      <c r="O177" s="411"/>
      <c r="P177" s="411"/>
      <c r="Q177" s="411"/>
      <c r="R177" s="411"/>
      <c r="S177" s="411"/>
      <c r="T177" s="411"/>
      <c r="U177" s="411"/>
      <c r="V177" s="411"/>
      <c r="W177" s="411"/>
      <c r="X177" s="411"/>
      <c r="Y177" s="411"/>
      <c r="Z177" s="411"/>
      <c r="AA177" s="411"/>
      <c r="AB177" s="411"/>
      <c r="AC177" s="411"/>
      <c r="AD177" s="411"/>
      <c r="AE177" s="411"/>
      <c r="AF177" s="411"/>
      <c r="AG177" s="411"/>
      <c r="AH177" s="411"/>
      <c r="AI177" s="411"/>
      <c r="AJ177" s="411"/>
      <c r="AK177" s="411"/>
      <c r="AL177" s="411"/>
      <c r="AM177" s="411"/>
      <c r="AN177" s="411"/>
      <c r="AO177" s="411"/>
      <c r="AP177" s="411"/>
      <c r="AQ177" s="411"/>
      <c r="AR177" s="411"/>
      <c r="AS177" s="411"/>
      <c r="AT177" s="411"/>
      <c r="AU177" s="411"/>
      <c r="AV177" s="411"/>
      <c r="AW177" s="411"/>
      <c r="AX177" s="411"/>
      <c r="AY177" s="411"/>
    </row>
    <row r="178" spans="1:51" hidden="1" x14ac:dyDescent="0.2">
      <c r="A178" s="410" t="s">
        <v>1366</v>
      </c>
      <c r="B178" s="411">
        <v>74</v>
      </c>
      <c r="C178" s="411"/>
      <c r="D178" s="411">
        <v>74</v>
      </c>
      <c r="E178" s="411">
        <v>170</v>
      </c>
      <c r="F178" s="411"/>
      <c r="G178" s="411"/>
      <c r="H178" s="411"/>
      <c r="I178" s="411"/>
      <c r="J178" s="411"/>
      <c r="K178" s="411"/>
      <c r="L178" s="411"/>
      <c r="M178" s="411"/>
      <c r="N178" s="411"/>
      <c r="O178" s="411"/>
      <c r="P178" s="411"/>
      <c r="Q178" s="411"/>
      <c r="R178" s="411"/>
      <c r="S178" s="411"/>
      <c r="T178" s="411"/>
      <c r="U178" s="411"/>
      <c r="V178" s="411"/>
      <c r="W178" s="411"/>
      <c r="X178" s="411"/>
      <c r="Y178" s="411"/>
      <c r="Z178" s="411"/>
      <c r="AA178" s="411"/>
      <c r="AB178" s="411"/>
      <c r="AC178" s="411"/>
      <c r="AD178" s="411"/>
      <c r="AE178" s="411"/>
      <c r="AF178" s="411"/>
      <c r="AG178" s="411"/>
      <c r="AH178" s="411"/>
      <c r="AI178" s="411"/>
      <c r="AJ178" s="411"/>
      <c r="AK178" s="411"/>
      <c r="AL178" s="411"/>
      <c r="AM178" s="411"/>
      <c r="AN178" s="411"/>
      <c r="AO178" s="411"/>
      <c r="AP178" s="411"/>
      <c r="AQ178" s="411"/>
      <c r="AR178" s="411"/>
      <c r="AS178" s="411"/>
      <c r="AT178" s="411"/>
      <c r="AU178" s="411"/>
      <c r="AV178" s="411"/>
      <c r="AW178" s="411"/>
      <c r="AX178" s="411"/>
      <c r="AY178" s="411"/>
    </row>
    <row r="179" spans="1:51" hidden="1" x14ac:dyDescent="0.2">
      <c r="A179" s="410" t="s">
        <v>1485</v>
      </c>
      <c r="B179" s="411">
        <v>0</v>
      </c>
      <c r="C179" s="411"/>
      <c r="D179" s="411"/>
      <c r="E179" s="411">
        <v>38</v>
      </c>
      <c r="F179" s="411"/>
      <c r="G179" s="411"/>
      <c r="H179" s="411"/>
      <c r="I179" s="411"/>
      <c r="J179" s="411"/>
      <c r="K179" s="411"/>
      <c r="L179" s="411"/>
      <c r="M179" s="411"/>
      <c r="N179" s="411"/>
      <c r="O179" s="411"/>
      <c r="P179" s="411"/>
      <c r="Q179" s="411"/>
      <c r="R179" s="411"/>
      <c r="S179" s="411"/>
      <c r="T179" s="411"/>
      <c r="U179" s="411"/>
      <c r="V179" s="411"/>
      <c r="W179" s="411"/>
      <c r="X179" s="411"/>
      <c r="Y179" s="411"/>
      <c r="Z179" s="411"/>
      <c r="AA179" s="411"/>
      <c r="AB179" s="411"/>
      <c r="AC179" s="411"/>
      <c r="AD179" s="411"/>
      <c r="AE179" s="411"/>
      <c r="AF179" s="411"/>
      <c r="AG179" s="411"/>
      <c r="AH179" s="411"/>
      <c r="AI179" s="411"/>
      <c r="AJ179" s="411"/>
      <c r="AK179" s="411"/>
      <c r="AL179" s="411"/>
      <c r="AM179" s="411"/>
      <c r="AN179" s="411"/>
      <c r="AO179" s="411"/>
      <c r="AP179" s="411"/>
      <c r="AQ179" s="411"/>
      <c r="AR179" s="411"/>
      <c r="AS179" s="411"/>
      <c r="AT179" s="411"/>
      <c r="AU179" s="411"/>
      <c r="AV179" s="411"/>
      <c r="AW179" s="411"/>
      <c r="AX179" s="411"/>
      <c r="AY179" s="411"/>
    </row>
    <row r="180" spans="1:51" hidden="1" x14ac:dyDescent="0.2">
      <c r="A180" s="410" t="s">
        <v>1536</v>
      </c>
      <c r="B180" s="411">
        <v>0</v>
      </c>
      <c r="C180" s="411"/>
      <c r="D180" s="411"/>
      <c r="E180" s="411">
        <v>8</v>
      </c>
      <c r="F180" s="411"/>
      <c r="G180" s="411"/>
      <c r="H180" s="411"/>
      <c r="I180" s="411"/>
      <c r="J180" s="411"/>
      <c r="K180" s="411"/>
      <c r="L180" s="411"/>
      <c r="M180" s="411"/>
      <c r="N180" s="411"/>
      <c r="O180" s="411"/>
      <c r="P180" s="411"/>
      <c r="Q180" s="411"/>
      <c r="R180" s="411"/>
      <c r="S180" s="411"/>
      <c r="T180" s="411"/>
      <c r="U180" s="411"/>
      <c r="V180" s="411"/>
      <c r="W180" s="411"/>
      <c r="X180" s="411"/>
      <c r="Y180" s="411"/>
      <c r="Z180" s="411"/>
      <c r="AA180" s="411"/>
      <c r="AB180" s="411"/>
      <c r="AC180" s="411"/>
      <c r="AD180" s="411"/>
      <c r="AE180" s="411"/>
      <c r="AF180" s="411"/>
      <c r="AG180" s="411"/>
      <c r="AH180" s="411"/>
      <c r="AI180" s="411"/>
      <c r="AJ180" s="411"/>
      <c r="AK180" s="411"/>
      <c r="AL180" s="411"/>
      <c r="AM180" s="411"/>
      <c r="AN180" s="411"/>
      <c r="AO180" s="411"/>
      <c r="AP180" s="411"/>
      <c r="AQ180" s="411"/>
      <c r="AR180" s="411"/>
      <c r="AS180" s="411"/>
      <c r="AT180" s="411"/>
      <c r="AU180" s="411"/>
      <c r="AV180" s="411"/>
      <c r="AW180" s="411"/>
      <c r="AX180" s="411"/>
      <c r="AY180" s="411"/>
    </row>
    <row r="181" spans="1:51" hidden="1" x14ac:dyDescent="0.2">
      <c r="A181" s="410" t="s">
        <v>1395</v>
      </c>
      <c r="B181" s="411">
        <v>1</v>
      </c>
      <c r="C181" s="411"/>
      <c r="D181" s="411">
        <v>1</v>
      </c>
      <c r="E181" s="411">
        <v>97</v>
      </c>
      <c r="F181" s="411"/>
      <c r="G181" s="411"/>
      <c r="H181" s="411"/>
      <c r="I181" s="411"/>
      <c r="J181" s="411"/>
      <c r="K181" s="411"/>
      <c r="L181" s="411"/>
      <c r="M181" s="41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1"/>
      <c r="AC181" s="411"/>
      <c r="AD181" s="411"/>
      <c r="AE181" s="411"/>
      <c r="AF181" s="411"/>
      <c r="AG181" s="411"/>
      <c r="AH181" s="411"/>
      <c r="AI181" s="411"/>
      <c r="AJ181" s="411"/>
      <c r="AK181" s="411"/>
      <c r="AL181" s="411"/>
      <c r="AM181" s="411"/>
      <c r="AN181" s="411"/>
      <c r="AO181" s="411"/>
      <c r="AP181" s="411"/>
      <c r="AQ181" s="411"/>
      <c r="AR181" s="411"/>
      <c r="AS181" s="411"/>
      <c r="AT181" s="411"/>
      <c r="AU181" s="411"/>
      <c r="AV181" s="411"/>
      <c r="AW181" s="411"/>
      <c r="AX181" s="411"/>
      <c r="AY181" s="411"/>
    </row>
    <row r="182" spans="1:51" hidden="1" x14ac:dyDescent="0.2">
      <c r="A182" s="410" t="s">
        <v>1336</v>
      </c>
      <c r="B182" s="411">
        <v>374</v>
      </c>
      <c r="C182" s="411">
        <v>0</v>
      </c>
      <c r="D182" s="411">
        <v>374</v>
      </c>
      <c r="E182" s="411">
        <v>2370</v>
      </c>
      <c r="F182" s="411"/>
      <c r="G182" s="411"/>
      <c r="H182" s="411"/>
      <c r="I182" s="411"/>
      <c r="J182" s="411"/>
      <c r="K182" s="411"/>
      <c r="L182" s="411"/>
      <c r="M182" s="411"/>
      <c r="N182" s="411"/>
      <c r="O182" s="411"/>
      <c r="P182" s="411"/>
      <c r="Q182" s="411"/>
      <c r="R182" s="411"/>
      <c r="S182" s="411"/>
      <c r="T182" s="411"/>
      <c r="U182" s="411"/>
      <c r="V182" s="411"/>
      <c r="W182" s="411"/>
      <c r="X182" s="411"/>
      <c r="Y182" s="411"/>
      <c r="Z182" s="411"/>
      <c r="AA182" s="411"/>
      <c r="AB182" s="411"/>
      <c r="AC182" s="411"/>
      <c r="AD182" s="411"/>
      <c r="AE182" s="411"/>
      <c r="AF182" s="411"/>
      <c r="AG182" s="411"/>
      <c r="AH182" s="411"/>
      <c r="AI182" s="411"/>
      <c r="AJ182" s="411"/>
      <c r="AK182" s="411"/>
      <c r="AL182" s="411"/>
      <c r="AM182" s="411"/>
      <c r="AN182" s="411"/>
      <c r="AO182" s="411"/>
      <c r="AP182" s="411"/>
      <c r="AQ182" s="411"/>
      <c r="AR182" s="411"/>
      <c r="AS182" s="411"/>
      <c r="AT182" s="411"/>
      <c r="AU182" s="411"/>
      <c r="AV182" s="411"/>
      <c r="AW182" s="411"/>
      <c r="AX182" s="411"/>
      <c r="AY182" s="411"/>
    </row>
    <row r="183" spans="1:51" hidden="1" x14ac:dyDescent="0.2">
      <c r="A183" s="410" t="s">
        <v>1391</v>
      </c>
      <c r="B183" s="411">
        <v>0</v>
      </c>
      <c r="C183" s="411"/>
      <c r="D183" s="411"/>
      <c r="E183" s="411">
        <v>6</v>
      </c>
      <c r="F183" s="411"/>
      <c r="G183" s="411"/>
      <c r="H183" s="411"/>
      <c r="I183" s="411"/>
      <c r="J183" s="411"/>
      <c r="K183" s="411"/>
      <c r="L183" s="411"/>
      <c r="M183" s="411"/>
      <c r="N183" s="411"/>
      <c r="O183" s="411"/>
      <c r="P183" s="411"/>
      <c r="Q183" s="411"/>
      <c r="R183" s="411"/>
      <c r="S183" s="411"/>
      <c r="T183" s="411"/>
      <c r="U183" s="411"/>
      <c r="V183" s="411"/>
      <c r="W183" s="411"/>
      <c r="X183" s="411"/>
      <c r="Y183" s="411"/>
      <c r="Z183" s="411"/>
      <c r="AA183" s="411"/>
      <c r="AB183" s="411"/>
      <c r="AC183" s="411"/>
      <c r="AD183" s="411"/>
      <c r="AE183" s="411"/>
      <c r="AF183" s="411"/>
      <c r="AG183" s="411"/>
      <c r="AH183" s="411"/>
      <c r="AI183" s="411"/>
      <c r="AJ183" s="411"/>
      <c r="AK183" s="411"/>
      <c r="AL183" s="411"/>
      <c r="AM183" s="411"/>
      <c r="AN183" s="411"/>
      <c r="AO183" s="411"/>
      <c r="AP183" s="411"/>
      <c r="AQ183" s="411"/>
      <c r="AR183" s="411"/>
      <c r="AS183" s="411"/>
      <c r="AT183" s="411"/>
      <c r="AU183" s="411"/>
      <c r="AV183" s="411"/>
      <c r="AW183" s="411"/>
      <c r="AX183" s="411"/>
      <c r="AY183" s="411"/>
    </row>
    <row r="184" spans="1:51" hidden="1" x14ac:dyDescent="0.2">
      <c r="A184" s="410" t="s">
        <v>1438</v>
      </c>
      <c r="B184" s="411">
        <v>3</v>
      </c>
      <c r="C184" s="411"/>
      <c r="D184" s="411">
        <v>3</v>
      </c>
      <c r="E184" s="411">
        <v>2</v>
      </c>
      <c r="F184" s="411"/>
      <c r="G184" s="411"/>
      <c r="H184" s="411"/>
      <c r="I184" s="411"/>
      <c r="J184" s="411"/>
      <c r="K184" s="411"/>
      <c r="L184" s="411"/>
      <c r="M184" s="411"/>
      <c r="N184" s="411"/>
      <c r="O184" s="411"/>
      <c r="P184" s="411"/>
      <c r="Q184" s="411"/>
      <c r="R184" s="411"/>
      <c r="S184" s="411"/>
      <c r="T184" s="411"/>
      <c r="U184" s="411"/>
      <c r="V184" s="411"/>
      <c r="W184" s="411"/>
      <c r="X184" s="411"/>
      <c r="Y184" s="411"/>
      <c r="Z184" s="411"/>
      <c r="AA184" s="411"/>
      <c r="AB184" s="411"/>
      <c r="AC184" s="411"/>
      <c r="AD184" s="411"/>
      <c r="AE184" s="411"/>
      <c r="AF184" s="411"/>
      <c r="AG184" s="411"/>
      <c r="AH184" s="411"/>
      <c r="AI184" s="411"/>
      <c r="AJ184" s="411"/>
      <c r="AK184" s="411"/>
      <c r="AL184" s="411"/>
      <c r="AM184" s="411"/>
      <c r="AN184" s="411"/>
      <c r="AO184" s="411"/>
      <c r="AP184" s="411"/>
      <c r="AQ184" s="411"/>
      <c r="AR184" s="411"/>
      <c r="AS184" s="411"/>
      <c r="AT184" s="411"/>
      <c r="AU184" s="411"/>
      <c r="AV184" s="411"/>
      <c r="AW184" s="411"/>
      <c r="AX184" s="411"/>
      <c r="AY184" s="411"/>
    </row>
    <row r="185" spans="1:51" hidden="1" x14ac:dyDescent="0.2">
      <c r="A185" s="410" t="s">
        <v>1508</v>
      </c>
      <c r="B185" s="411">
        <v>5</v>
      </c>
      <c r="C185" s="411"/>
      <c r="D185" s="411">
        <v>5</v>
      </c>
      <c r="E185" s="411">
        <v>32</v>
      </c>
      <c r="F185" s="411"/>
      <c r="G185" s="411"/>
      <c r="H185" s="411"/>
      <c r="I185" s="411"/>
      <c r="J185" s="411"/>
      <c r="K185" s="411"/>
      <c r="L185" s="411"/>
      <c r="M185" s="411"/>
      <c r="N185" s="411"/>
      <c r="O185" s="411"/>
      <c r="P185" s="411"/>
      <c r="Q185" s="411"/>
      <c r="R185" s="411"/>
      <c r="S185" s="411"/>
      <c r="T185" s="411"/>
      <c r="U185" s="411"/>
      <c r="V185" s="411"/>
      <c r="W185" s="411"/>
      <c r="X185" s="411"/>
      <c r="Y185" s="411"/>
      <c r="Z185" s="411"/>
      <c r="AA185" s="411"/>
      <c r="AB185" s="411"/>
      <c r="AC185" s="411"/>
      <c r="AD185" s="411"/>
      <c r="AE185" s="411"/>
      <c r="AF185" s="411"/>
      <c r="AG185" s="411"/>
      <c r="AH185" s="411"/>
      <c r="AI185" s="411"/>
      <c r="AJ185" s="411"/>
      <c r="AK185" s="411"/>
      <c r="AL185" s="411"/>
      <c r="AM185" s="411"/>
      <c r="AN185" s="411"/>
      <c r="AO185" s="411"/>
      <c r="AP185" s="411"/>
      <c r="AQ185" s="411"/>
      <c r="AR185" s="411"/>
      <c r="AS185" s="411"/>
      <c r="AT185" s="411"/>
      <c r="AU185" s="411"/>
      <c r="AV185" s="411"/>
      <c r="AW185" s="411"/>
      <c r="AX185" s="411"/>
      <c r="AY185" s="411"/>
    </row>
    <row r="186" spans="1:51" hidden="1" x14ac:dyDescent="0.2">
      <c r="A186" s="410" t="s">
        <v>1338</v>
      </c>
      <c r="B186" s="411">
        <v>0</v>
      </c>
      <c r="C186" s="411"/>
      <c r="D186" s="411"/>
      <c r="E186" s="411">
        <v>246</v>
      </c>
      <c r="F186" s="411"/>
      <c r="G186" s="411"/>
      <c r="H186" s="411"/>
      <c r="I186" s="411"/>
      <c r="J186" s="411"/>
      <c r="K186" s="411"/>
      <c r="L186" s="411"/>
      <c r="M186" s="41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411"/>
      <c r="Y186" s="411"/>
      <c r="Z186" s="411"/>
      <c r="AA186" s="411"/>
      <c r="AB186" s="411"/>
      <c r="AC186" s="411"/>
      <c r="AD186" s="411"/>
      <c r="AE186" s="411"/>
      <c r="AF186" s="411"/>
      <c r="AG186" s="411"/>
      <c r="AH186" s="411"/>
      <c r="AI186" s="411"/>
      <c r="AJ186" s="411"/>
      <c r="AK186" s="411"/>
      <c r="AL186" s="411"/>
      <c r="AM186" s="411"/>
      <c r="AN186" s="411"/>
      <c r="AO186" s="411"/>
      <c r="AP186" s="411"/>
      <c r="AQ186" s="411"/>
      <c r="AR186" s="411"/>
      <c r="AS186" s="411"/>
      <c r="AT186" s="411"/>
      <c r="AU186" s="411"/>
      <c r="AV186" s="411"/>
      <c r="AW186" s="411"/>
      <c r="AX186" s="411"/>
      <c r="AY186" s="411"/>
    </row>
    <row r="187" spans="1:51" hidden="1" x14ac:dyDescent="0.2">
      <c r="A187" s="410" t="s">
        <v>1469</v>
      </c>
      <c r="B187" s="411">
        <v>0</v>
      </c>
      <c r="C187" s="411"/>
      <c r="D187" s="411"/>
      <c r="E187" s="411">
        <v>37</v>
      </c>
      <c r="F187" s="411"/>
      <c r="G187" s="411"/>
      <c r="H187" s="411"/>
      <c r="I187" s="411"/>
      <c r="J187" s="411"/>
      <c r="K187" s="411"/>
      <c r="L187" s="411"/>
      <c r="M187" s="411"/>
      <c r="N187" s="411"/>
      <c r="O187" s="411"/>
      <c r="P187" s="411"/>
      <c r="Q187" s="411"/>
      <c r="R187" s="411"/>
      <c r="S187" s="411"/>
      <c r="T187" s="411"/>
      <c r="U187" s="411"/>
      <c r="V187" s="411"/>
      <c r="W187" s="411"/>
      <c r="X187" s="411"/>
      <c r="Y187" s="411"/>
      <c r="Z187" s="411"/>
      <c r="AA187" s="411"/>
      <c r="AB187" s="411"/>
      <c r="AC187" s="411"/>
      <c r="AD187" s="411"/>
      <c r="AE187" s="411"/>
      <c r="AF187" s="411"/>
      <c r="AG187" s="411"/>
      <c r="AH187" s="411"/>
      <c r="AI187" s="411"/>
      <c r="AJ187" s="411"/>
      <c r="AK187" s="411"/>
      <c r="AL187" s="411"/>
      <c r="AM187" s="411"/>
      <c r="AN187" s="411"/>
      <c r="AO187" s="411"/>
      <c r="AP187" s="411"/>
      <c r="AQ187" s="411"/>
      <c r="AR187" s="411"/>
      <c r="AS187" s="411"/>
      <c r="AT187" s="411"/>
      <c r="AU187" s="411"/>
      <c r="AV187" s="411"/>
      <c r="AW187" s="411"/>
      <c r="AX187" s="411"/>
      <c r="AY187" s="411"/>
    </row>
    <row r="188" spans="1:51" hidden="1" x14ac:dyDescent="0.2">
      <c r="A188" s="410" t="s">
        <v>1488</v>
      </c>
      <c r="B188" s="411">
        <v>2</v>
      </c>
      <c r="C188" s="411"/>
      <c r="D188" s="411">
        <v>2</v>
      </c>
      <c r="E188" s="411">
        <v>667</v>
      </c>
      <c r="F188" s="411"/>
      <c r="G188" s="411"/>
      <c r="H188" s="411"/>
      <c r="I188" s="411"/>
      <c r="J188" s="411"/>
      <c r="K188" s="411"/>
      <c r="L188" s="411"/>
      <c r="M188" s="411"/>
      <c r="N188" s="411"/>
      <c r="O188" s="411"/>
      <c r="P188" s="411"/>
      <c r="Q188" s="411"/>
      <c r="R188" s="411"/>
      <c r="S188" s="411"/>
      <c r="T188" s="411"/>
      <c r="U188" s="411"/>
      <c r="V188" s="411"/>
      <c r="W188" s="411"/>
      <c r="X188" s="411"/>
      <c r="Y188" s="411"/>
      <c r="Z188" s="411"/>
      <c r="AA188" s="411"/>
      <c r="AB188" s="411"/>
      <c r="AC188" s="411"/>
      <c r="AD188" s="411"/>
      <c r="AE188" s="411"/>
      <c r="AF188" s="411"/>
      <c r="AG188" s="411"/>
      <c r="AH188" s="411"/>
      <c r="AI188" s="411"/>
      <c r="AJ188" s="411"/>
      <c r="AK188" s="411"/>
      <c r="AL188" s="411"/>
      <c r="AM188" s="411"/>
      <c r="AN188" s="411"/>
      <c r="AO188" s="411"/>
      <c r="AP188" s="411"/>
      <c r="AQ188" s="411"/>
      <c r="AR188" s="411"/>
      <c r="AS188" s="411"/>
      <c r="AT188" s="411"/>
      <c r="AU188" s="411"/>
      <c r="AV188" s="411"/>
      <c r="AW188" s="411"/>
      <c r="AX188" s="411"/>
      <c r="AY188" s="411"/>
    </row>
    <row r="189" spans="1:51" hidden="1" x14ac:dyDescent="0.2">
      <c r="A189" s="410" t="s">
        <v>1396</v>
      </c>
      <c r="B189" s="411">
        <v>22</v>
      </c>
      <c r="C189" s="411">
        <v>0</v>
      </c>
      <c r="D189" s="411">
        <v>22</v>
      </c>
      <c r="E189" s="411">
        <v>296</v>
      </c>
      <c r="F189" s="411"/>
      <c r="G189" s="411"/>
      <c r="H189" s="411"/>
      <c r="I189" s="411"/>
      <c r="J189" s="411"/>
      <c r="K189" s="411"/>
      <c r="L189" s="411"/>
      <c r="M189" s="411"/>
      <c r="N189" s="411"/>
      <c r="O189" s="411"/>
      <c r="P189" s="411"/>
      <c r="Q189" s="411"/>
      <c r="R189" s="411"/>
      <c r="S189" s="411"/>
      <c r="T189" s="411"/>
      <c r="U189" s="411"/>
      <c r="V189" s="411"/>
      <c r="W189" s="411"/>
      <c r="X189" s="411"/>
      <c r="Y189" s="411"/>
      <c r="Z189" s="411"/>
      <c r="AA189" s="411"/>
      <c r="AB189" s="411"/>
      <c r="AC189" s="411"/>
      <c r="AD189" s="411"/>
      <c r="AE189" s="411"/>
      <c r="AF189" s="411"/>
      <c r="AG189" s="411"/>
      <c r="AH189" s="411"/>
      <c r="AI189" s="411"/>
      <c r="AJ189" s="411"/>
      <c r="AK189" s="411"/>
      <c r="AL189" s="411"/>
      <c r="AM189" s="411"/>
      <c r="AN189" s="411"/>
      <c r="AO189" s="411"/>
      <c r="AP189" s="411"/>
      <c r="AQ189" s="411"/>
      <c r="AR189" s="411"/>
      <c r="AS189" s="411"/>
      <c r="AT189" s="411"/>
      <c r="AU189" s="411"/>
      <c r="AV189" s="411"/>
      <c r="AW189" s="411"/>
      <c r="AX189" s="411"/>
      <c r="AY189" s="411"/>
    </row>
    <row r="190" spans="1:51" hidden="1" x14ac:dyDescent="0.2">
      <c r="A190" s="410" t="s">
        <v>1454</v>
      </c>
      <c r="B190" s="411">
        <v>1</v>
      </c>
      <c r="C190" s="411"/>
      <c r="D190" s="411">
        <v>1</v>
      </c>
      <c r="E190" s="411">
        <v>41</v>
      </c>
      <c r="F190" s="411"/>
      <c r="G190" s="411"/>
      <c r="H190" s="411"/>
      <c r="I190" s="411"/>
      <c r="J190" s="411"/>
      <c r="K190" s="411"/>
      <c r="L190" s="411"/>
      <c r="M190" s="411"/>
      <c r="N190" s="411"/>
      <c r="O190" s="411"/>
      <c r="P190" s="411"/>
      <c r="Q190" s="411"/>
      <c r="R190" s="411"/>
      <c r="S190" s="411"/>
      <c r="T190" s="411"/>
      <c r="U190" s="411"/>
      <c r="V190" s="411"/>
      <c r="W190" s="411"/>
      <c r="X190" s="411"/>
      <c r="Y190" s="411"/>
      <c r="Z190" s="411"/>
      <c r="AA190" s="411"/>
      <c r="AB190" s="411"/>
      <c r="AC190" s="411"/>
      <c r="AD190" s="411"/>
      <c r="AE190" s="411"/>
      <c r="AF190" s="411"/>
      <c r="AG190" s="411"/>
      <c r="AH190" s="411"/>
      <c r="AI190" s="411"/>
      <c r="AJ190" s="411"/>
      <c r="AK190" s="411"/>
      <c r="AL190" s="411"/>
      <c r="AM190" s="411"/>
      <c r="AN190" s="411"/>
      <c r="AO190" s="411"/>
      <c r="AP190" s="411"/>
      <c r="AQ190" s="411"/>
      <c r="AR190" s="411"/>
      <c r="AS190" s="411"/>
      <c r="AT190" s="411"/>
      <c r="AU190" s="411"/>
      <c r="AV190" s="411"/>
      <c r="AW190" s="411"/>
      <c r="AX190" s="411"/>
      <c r="AY190" s="411"/>
    </row>
    <row r="191" spans="1:51" hidden="1" x14ac:dyDescent="0.2">
      <c r="A191" s="410" t="s">
        <v>1412</v>
      </c>
      <c r="B191" s="411">
        <v>0</v>
      </c>
      <c r="C191" s="411"/>
      <c r="D191" s="411"/>
      <c r="E191" s="411">
        <v>6</v>
      </c>
      <c r="F191" s="411"/>
      <c r="G191" s="411"/>
      <c r="H191" s="411"/>
      <c r="I191" s="411"/>
      <c r="J191" s="411"/>
      <c r="K191" s="411"/>
      <c r="L191" s="411"/>
      <c r="M191" s="411"/>
      <c r="N191" s="411"/>
      <c r="O191" s="411"/>
      <c r="P191" s="411"/>
      <c r="Q191" s="411"/>
      <c r="R191" s="411"/>
      <c r="S191" s="411"/>
      <c r="T191" s="411"/>
      <c r="U191" s="411"/>
      <c r="V191" s="411"/>
      <c r="W191" s="411"/>
      <c r="X191" s="411"/>
      <c r="Y191" s="411"/>
      <c r="Z191" s="411"/>
      <c r="AA191" s="411"/>
      <c r="AB191" s="411"/>
      <c r="AC191" s="411"/>
      <c r="AD191" s="411"/>
      <c r="AE191" s="411"/>
      <c r="AF191" s="411"/>
      <c r="AG191" s="411"/>
      <c r="AH191" s="411"/>
      <c r="AI191" s="411"/>
      <c r="AJ191" s="411"/>
      <c r="AK191" s="411"/>
      <c r="AL191" s="411"/>
      <c r="AM191" s="411"/>
      <c r="AN191" s="411"/>
      <c r="AO191" s="411"/>
      <c r="AP191" s="411"/>
      <c r="AQ191" s="411"/>
      <c r="AR191" s="411"/>
      <c r="AS191" s="411"/>
      <c r="AT191" s="411"/>
      <c r="AU191" s="411"/>
      <c r="AV191" s="411"/>
      <c r="AW191" s="411"/>
      <c r="AX191" s="411"/>
      <c r="AY191" s="411"/>
    </row>
    <row r="192" spans="1:51" hidden="1" x14ac:dyDescent="0.2">
      <c r="A192" s="410" t="s">
        <v>1446</v>
      </c>
      <c r="B192" s="411">
        <v>6</v>
      </c>
      <c r="C192" s="411"/>
      <c r="D192" s="411">
        <v>6</v>
      </c>
      <c r="E192" s="411"/>
      <c r="F192" s="411"/>
      <c r="G192" s="411"/>
      <c r="H192" s="411"/>
      <c r="I192" s="411"/>
      <c r="J192" s="411"/>
      <c r="K192" s="411"/>
      <c r="L192" s="411"/>
      <c r="M192" s="411"/>
      <c r="N192" s="411"/>
      <c r="O192" s="411"/>
      <c r="P192" s="411"/>
      <c r="Q192" s="411"/>
      <c r="R192" s="411"/>
      <c r="S192" s="411"/>
      <c r="T192" s="411"/>
      <c r="U192" s="411"/>
      <c r="V192" s="411"/>
      <c r="W192" s="411"/>
      <c r="X192" s="411"/>
      <c r="Y192" s="411"/>
      <c r="Z192" s="411"/>
      <c r="AA192" s="411"/>
      <c r="AB192" s="411"/>
      <c r="AC192" s="411"/>
      <c r="AD192" s="411"/>
      <c r="AE192" s="411"/>
      <c r="AF192" s="411"/>
      <c r="AG192" s="411"/>
      <c r="AH192" s="411"/>
      <c r="AI192" s="411"/>
      <c r="AJ192" s="411"/>
      <c r="AK192" s="411"/>
      <c r="AL192" s="411"/>
      <c r="AM192" s="411"/>
      <c r="AN192" s="411"/>
      <c r="AO192" s="411"/>
      <c r="AP192" s="411"/>
      <c r="AQ192" s="411"/>
      <c r="AR192" s="411"/>
      <c r="AS192" s="411"/>
      <c r="AT192" s="411"/>
      <c r="AU192" s="411"/>
      <c r="AV192" s="411"/>
      <c r="AW192" s="411"/>
      <c r="AX192" s="411"/>
      <c r="AY192" s="411"/>
    </row>
    <row r="193" spans="1:51" hidden="1" x14ac:dyDescent="0.2">
      <c r="A193" s="410" t="s">
        <v>1337</v>
      </c>
      <c r="B193" s="411">
        <v>1</v>
      </c>
      <c r="C193" s="411"/>
      <c r="D193" s="411">
        <v>1</v>
      </c>
      <c r="E193" s="411">
        <v>1465</v>
      </c>
      <c r="F193" s="411"/>
      <c r="G193" s="411"/>
      <c r="H193" s="411"/>
      <c r="I193" s="411"/>
      <c r="J193" s="411"/>
      <c r="K193" s="411"/>
      <c r="L193" s="411"/>
      <c r="M193" s="411"/>
      <c r="N193" s="411"/>
      <c r="O193" s="411"/>
      <c r="P193" s="411"/>
      <c r="Q193" s="411"/>
      <c r="R193" s="411"/>
      <c r="S193" s="411"/>
      <c r="T193" s="411"/>
      <c r="U193" s="411"/>
      <c r="V193" s="411"/>
      <c r="W193" s="411"/>
      <c r="X193" s="411"/>
      <c r="Y193" s="411"/>
      <c r="Z193" s="411"/>
      <c r="AA193" s="411"/>
      <c r="AB193" s="411"/>
      <c r="AC193" s="411"/>
      <c r="AD193" s="411"/>
      <c r="AE193" s="411"/>
      <c r="AF193" s="411"/>
      <c r="AG193" s="411"/>
      <c r="AH193" s="411"/>
      <c r="AI193" s="411"/>
      <c r="AJ193" s="411"/>
      <c r="AK193" s="411"/>
      <c r="AL193" s="411"/>
      <c r="AM193" s="411"/>
      <c r="AN193" s="411"/>
      <c r="AO193" s="411"/>
      <c r="AP193" s="411"/>
      <c r="AQ193" s="411"/>
      <c r="AR193" s="411"/>
      <c r="AS193" s="411"/>
      <c r="AT193" s="411"/>
      <c r="AU193" s="411"/>
      <c r="AV193" s="411"/>
      <c r="AW193" s="411"/>
      <c r="AX193" s="411"/>
      <c r="AY193" s="411"/>
    </row>
    <row r="194" spans="1:51" hidden="1" x14ac:dyDescent="0.2">
      <c r="A194" s="410" t="s">
        <v>1367</v>
      </c>
      <c r="B194" s="411">
        <v>12</v>
      </c>
      <c r="C194" s="411"/>
      <c r="D194" s="411">
        <v>12</v>
      </c>
      <c r="E194" s="411"/>
      <c r="F194" s="411"/>
      <c r="G194" s="411"/>
      <c r="H194" s="411"/>
      <c r="I194" s="411"/>
      <c r="J194" s="411"/>
      <c r="K194" s="411"/>
      <c r="L194" s="411"/>
      <c r="M194" s="411"/>
      <c r="N194" s="411"/>
      <c r="O194" s="411"/>
      <c r="P194" s="411"/>
      <c r="Q194" s="411"/>
      <c r="R194" s="411"/>
      <c r="S194" s="411"/>
      <c r="T194" s="411"/>
      <c r="U194" s="411"/>
      <c r="V194" s="411"/>
      <c r="W194" s="411"/>
      <c r="X194" s="411"/>
      <c r="Y194" s="411"/>
      <c r="Z194" s="411"/>
      <c r="AA194" s="411"/>
      <c r="AB194" s="411"/>
      <c r="AC194" s="411"/>
      <c r="AD194" s="411"/>
      <c r="AE194" s="411"/>
      <c r="AF194" s="411"/>
      <c r="AG194" s="411"/>
      <c r="AH194" s="411"/>
      <c r="AI194" s="411"/>
      <c r="AJ194" s="411"/>
      <c r="AK194" s="411"/>
      <c r="AL194" s="411"/>
      <c r="AM194" s="411"/>
      <c r="AN194" s="411"/>
      <c r="AO194" s="411"/>
      <c r="AP194" s="411"/>
      <c r="AQ194" s="411"/>
      <c r="AR194" s="411"/>
      <c r="AS194" s="411"/>
      <c r="AT194" s="411"/>
      <c r="AU194" s="411"/>
      <c r="AV194" s="411"/>
      <c r="AW194" s="411"/>
      <c r="AX194" s="411"/>
      <c r="AY194" s="411"/>
    </row>
    <row r="195" spans="1:51" hidden="1" x14ac:dyDescent="0.2">
      <c r="A195" s="410" t="s">
        <v>1308</v>
      </c>
      <c r="B195" s="411">
        <v>150337</v>
      </c>
      <c r="C195" s="411">
        <v>2419</v>
      </c>
      <c r="D195" s="411">
        <v>147918</v>
      </c>
      <c r="E195" s="411">
        <v>40622</v>
      </c>
      <c r="F195" s="411"/>
      <c r="G195" s="411"/>
      <c r="H195" s="411"/>
      <c r="I195" s="411"/>
      <c r="J195" s="411"/>
      <c r="K195" s="411"/>
      <c r="L195" s="411"/>
      <c r="M195" s="411"/>
      <c r="N195" s="411"/>
      <c r="O195" s="411"/>
      <c r="P195" s="411"/>
      <c r="Q195" s="411"/>
      <c r="R195" s="411"/>
      <c r="S195" s="411"/>
      <c r="T195" s="411"/>
      <c r="U195" s="411"/>
      <c r="V195" s="411"/>
      <c r="W195" s="411"/>
      <c r="X195" s="411"/>
      <c r="Y195" s="411"/>
      <c r="Z195" s="411"/>
      <c r="AA195" s="411"/>
      <c r="AB195" s="411"/>
      <c r="AC195" s="411"/>
      <c r="AD195" s="411"/>
      <c r="AE195" s="411"/>
      <c r="AF195" s="411"/>
      <c r="AG195" s="411"/>
      <c r="AH195" s="411"/>
      <c r="AI195" s="411"/>
      <c r="AJ195" s="411"/>
      <c r="AK195" s="411"/>
      <c r="AL195" s="411"/>
      <c r="AM195" s="411"/>
      <c r="AN195" s="411"/>
      <c r="AO195" s="411"/>
      <c r="AP195" s="411"/>
      <c r="AQ195" s="411"/>
      <c r="AR195" s="411"/>
      <c r="AS195" s="411"/>
      <c r="AT195" s="411"/>
      <c r="AU195" s="411"/>
      <c r="AV195" s="411"/>
      <c r="AW195" s="411"/>
      <c r="AX195" s="411"/>
      <c r="AY195" s="411"/>
    </row>
    <row r="196" spans="1:51" hidden="1" x14ac:dyDescent="0.2">
      <c r="A196" s="410" t="s">
        <v>1271</v>
      </c>
      <c r="B196" s="411">
        <v>4906</v>
      </c>
      <c r="C196" s="411">
        <v>66</v>
      </c>
      <c r="D196" s="411">
        <v>4840</v>
      </c>
      <c r="E196" s="411">
        <v>1352</v>
      </c>
      <c r="F196" s="411"/>
      <c r="G196" s="411"/>
      <c r="H196" s="411"/>
      <c r="I196" s="411"/>
      <c r="J196" s="411"/>
      <c r="K196" s="411"/>
      <c r="L196" s="411"/>
      <c r="M196" s="411"/>
      <c r="N196" s="411"/>
      <c r="O196" s="411"/>
      <c r="P196" s="411"/>
      <c r="Q196" s="411"/>
      <c r="R196" s="411"/>
      <c r="S196" s="411"/>
      <c r="T196" s="411"/>
      <c r="U196" s="411"/>
      <c r="V196" s="411"/>
      <c r="W196" s="411"/>
      <c r="X196" s="411"/>
      <c r="Y196" s="411"/>
      <c r="Z196" s="411"/>
      <c r="AA196" s="411"/>
      <c r="AB196" s="411"/>
      <c r="AC196" s="411"/>
      <c r="AD196" s="411"/>
      <c r="AE196" s="411"/>
      <c r="AF196" s="411"/>
      <c r="AG196" s="411"/>
      <c r="AH196" s="411"/>
      <c r="AI196" s="411"/>
      <c r="AJ196" s="411"/>
      <c r="AK196" s="411"/>
      <c r="AL196" s="411"/>
      <c r="AM196" s="411"/>
      <c r="AN196" s="411"/>
      <c r="AO196" s="411"/>
      <c r="AP196" s="411"/>
      <c r="AQ196" s="411"/>
      <c r="AR196" s="411"/>
      <c r="AS196" s="411"/>
      <c r="AT196" s="411"/>
      <c r="AU196" s="411"/>
      <c r="AV196" s="411"/>
      <c r="AW196" s="411"/>
      <c r="AX196" s="411"/>
      <c r="AY196" s="411"/>
    </row>
    <row r="197" spans="1:51" hidden="1" x14ac:dyDescent="0.2">
      <c r="A197" s="410" t="s">
        <v>1489</v>
      </c>
      <c r="B197" s="411">
        <v>0</v>
      </c>
      <c r="C197" s="411"/>
      <c r="D197" s="411"/>
      <c r="E197" s="411">
        <v>45</v>
      </c>
      <c r="F197" s="411"/>
      <c r="G197" s="411"/>
      <c r="H197" s="411"/>
      <c r="I197" s="411"/>
      <c r="J197" s="411"/>
      <c r="K197" s="411"/>
      <c r="L197" s="411"/>
      <c r="M197" s="411"/>
      <c r="N197" s="411"/>
      <c r="O197" s="411"/>
      <c r="P197" s="411"/>
      <c r="Q197" s="411"/>
      <c r="R197" s="411"/>
      <c r="S197" s="411"/>
      <c r="T197" s="411"/>
      <c r="U197" s="411"/>
      <c r="V197" s="411"/>
      <c r="W197" s="411"/>
      <c r="X197" s="411"/>
      <c r="Y197" s="411"/>
      <c r="Z197" s="411"/>
      <c r="AA197" s="411"/>
      <c r="AB197" s="411"/>
      <c r="AC197" s="411"/>
      <c r="AD197" s="411"/>
      <c r="AE197" s="411"/>
      <c r="AF197" s="411"/>
      <c r="AG197" s="411"/>
      <c r="AH197" s="411"/>
      <c r="AI197" s="411"/>
      <c r="AJ197" s="411"/>
      <c r="AK197" s="411"/>
      <c r="AL197" s="411"/>
      <c r="AM197" s="411"/>
      <c r="AN197" s="411"/>
      <c r="AO197" s="411"/>
      <c r="AP197" s="411"/>
      <c r="AQ197" s="411"/>
      <c r="AR197" s="411"/>
      <c r="AS197" s="411"/>
      <c r="AT197" s="411"/>
      <c r="AU197" s="411"/>
      <c r="AV197" s="411"/>
      <c r="AW197" s="411"/>
      <c r="AX197" s="411"/>
      <c r="AY197" s="411"/>
    </row>
    <row r="198" spans="1:51" hidden="1" x14ac:dyDescent="0.2">
      <c r="A198" s="410" t="s">
        <v>1339</v>
      </c>
      <c r="B198" s="411">
        <v>99</v>
      </c>
      <c r="C198" s="411">
        <v>0</v>
      </c>
      <c r="D198" s="411">
        <v>99</v>
      </c>
      <c r="E198" s="411">
        <v>558</v>
      </c>
      <c r="F198" s="411"/>
      <c r="G198" s="411"/>
      <c r="H198" s="411"/>
      <c r="I198" s="411"/>
      <c r="J198" s="411"/>
      <c r="K198" s="411"/>
      <c r="L198" s="411"/>
      <c r="M198" s="411"/>
      <c r="N198" s="411"/>
      <c r="O198" s="411"/>
      <c r="P198" s="411"/>
      <c r="Q198" s="411"/>
      <c r="R198" s="411"/>
      <c r="S198" s="411"/>
      <c r="T198" s="411"/>
      <c r="U198" s="411"/>
      <c r="V198" s="411"/>
      <c r="W198" s="411"/>
      <c r="X198" s="411"/>
      <c r="Y198" s="411"/>
      <c r="Z198" s="411"/>
      <c r="AA198" s="411"/>
      <c r="AB198" s="411"/>
      <c r="AC198" s="411"/>
      <c r="AD198" s="411"/>
      <c r="AE198" s="411"/>
      <c r="AF198" s="411"/>
      <c r="AG198" s="411"/>
      <c r="AH198" s="411"/>
      <c r="AI198" s="411"/>
      <c r="AJ198" s="411"/>
      <c r="AK198" s="411"/>
      <c r="AL198" s="411"/>
      <c r="AM198" s="411"/>
      <c r="AN198" s="411"/>
      <c r="AO198" s="411"/>
      <c r="AP198" s="411"/>
      <c r="AQ198" s="411"/>
      <c r="AR198" s="411"/>
      <c r="AS198" s="411"/>
      <c r="AT198" s="411"/>
      <c r="AU198" s="411"/>
      <c r="AV198" s="411"/>
      <c r="AW198" s="411"/>
      <c r="AX198" s="411"/>
      <c r="AY198" s="411"/>
    </row>
    <row r="199" spans="1:51" hidden="1" x14ac:dyDescent="0.2">
      <c r="A199" s="410" t="s">
        <v>1368</v>
      </c>
      <c r="B199" s="411">
        <v>83</v>
      </c>
      <c r="C199" s="411"/>
      <c r="D199" s="411">
        <v>83</v>
      </c>
      <c r="E199" s="411">
        <v>173</v>
      </c>
      <c r="F199" s="411"/>
      <c r="G199" s="411"/>
      <c r="H199" s="411"/>
      <c r="I199" s="411"/>
      <c r="J199" s="411"/>
      <c r="K199" s="411"/>
      <c r="L199" s="411"/>
      <c r="M199" s="411"/>
      <c r="N199" s="411"/>
      <c r="O199" s="411"/>
      <c r="P199" s="411"/>
      <c r="Q199" s="411"/>
      <c r="R199" s="411"/>
      <c r="S199" s="411"/>
      <c r="T199" s="411"/>
      <c r="U199" s="411"/>
      <c r="V199" s="411"/>
      <c r="W199" s="411"/>
      <c r="X199" s="411"/>
      <c r="Y199" s="411"/>
      <c r="Z199" s="411"/>
      <c r="AA199" s="411"/>
      <c r="AB199" s="411"/>
      <c r="AC199" s="411"/>
      <c r="AD199" s="411"/>
      <c r="AE199" s="411"/>
      <c r="AF199" s="411"/>
      <c r="AG199" s="411"/>
      <c r="AH199" s="411"/>
      <c r="AI199" s="411"/>
      <c r="AJ199" s="411"/>
      <c r="AK199" s="411"/>
      <c r="AL199" s="411"/>
      <c r="AM199" s="411"/>
      <c r="AN199" s="411"/>
      <c r="AO199" s="411"/>
      <c r="AP199" s="411"/>
      <c r="AQ199" s="411"/>
      <c r="AR199" s="411"/>
      <c r="AS199" s="411"/>
      <c r="AT199" s="411"/>
      <c r="AU199" s="411"/>
      <c r="AV199" s="411"/>
      <c r="AW199" s="411"/>
      <c r="AX199" s="411"/>
      <c r="AY199" s="411"/>
    </row>
    <row r="200" spans="1:51" hidden="1" x14ac:dyDescent="0.2">
      <c r="A200" s="410" t="s">
        <v>1439</v>
      </c>
      <c r="B200" s="411">
        <v>1087</v>
      </c>
      <c r="C200" s="411">
        <v>0</v>
      </c>
      <c r="D200" s="411">
        <v>1087</v>
      </c>
      <c r="E200" s="411">
        <v>17</v>
      </c>
      <c r="F200" s="411"/>
      <c r="G200" s="411"/>
      <c r="H200" s="411"/>
      <c r="I200" s="411"/>
      <c r="J200" s="411"/>
      <c r="K200" s="411"/>
      <c r="L200" s="411"/>
      <c r="M200" s="411"/>
      <c r="N200" s="411"/>
      <c r="O200" s="411"/>
      <c r="P200" s="411"/>
      <c r="Q200" s="411"/>
      <c r="R200" s="411"/>
      <c r="S200" s="411"/>
      <c r="T200" s="411"/>
      <c r="U200" s="411"/>
      <c r="V200" s="411"/>
      <c r="W200" s="411"/>
      <c r="X200" s="411"/>
      <c r="Y200" s="411"/>
      <c r="Z200" s="411"/>
      <c r="AA200" s="411"/>
      <c r="AB200" s="411"/>
      <c r="AC200" s="411"/>
      <c r="AD200" s="411"/>
      <c r="AE200" s="411"/>
      <c r="AF200" s="411"/>
      <c r="AG200" s="411"/>
      <c r="AH200" s="411"/>
      <c r="AI200" s="411"/>
      <c r="AJ200" s="411"/>
      <c r="AK200" s="411"/>
      <c r="AL200" s="411"/>
      <c r="AM200" s="411"/>
      <c r="AN200" s="411"/>
      <c r="AO200" s="411"/>
      <c r="AP200" s="411"/>
      <c r="AQ200" s="411"/>
      <c r="AR200" s="411"/>
      <c r="AS200" s="411"/>
      <c r="AT200" s="411"/>
      <c r="AU200" s="411"/>
      <c r="AV200" s="411"/>
      <c r="AW200" s="411"/>
      <c r="AX200" s="411"/>
      <c r="AY200" s="411"/>
    </row>
    <row r="201" spans="1:51" hidden="1" x14ac:dyDescent="0.2">
      <c r="A201" s="410" t="s">
        <v>1474</v>
      </c>
      <c r="B201" s="411">
        <v>50</v>
      </c>
      <c r="C201" s="411"/>
      <c r="D201" s="411">
        <v>50</v>
      </c>
      <c r="E201" s="411">
        <v>78</v>
      </c>
      <c r="F201" s="411"/>
      <c r="G201" s="411"/>
      <c r="H201" s="411"/>
      <c r="I201" s="411"/>
      <c r="J201" s="411"/>
      <c r="K201" s="411"/>
      <c r="L201" s="411"/>
      <c r="M201" s="411"/>
      <c r="N201" s="411"/>
      <c r="O201" s="411"/>
      <c r="P201" s="411"/>
      <c r="Q201" s="411"/>
      <c r="R201" s="411"/>
      <c r="S201" s="411"/>
      <c r="T201" s="411"/>
      <c r="U201" s="411"/>
      <c r="V201" s="411"/>
      <c r="W201" s="411"/>
      <c r="X201" s="411"/>
      <c r="Y201" s="411"/>
      <c r="Z201" s="411"/>
      <c r="AA201" s="411"/>
      <c r="AB201" s="411"/>
      <c r="AC201" s="411"/>
      <c r="AD201" s="411"/>
      <c r="AE201" s="411"/>
      <c r="AF201" s="411"/>
      <c r="AG201" s="411"/>
      <c r="AH201" s="411"/>
      <c r="AI201" s="411"/>
      <c r="AJ201" s="411"/>
      <c r="AK201" s="411"/>
      <c r="AL201" s="411"/>
      <c r="AM201" s="411"/>
      <c r="AN201" s="411"/>
      <c r="AO201" s="411"/>
      <c r="AP201" s="411"/>
      <c r="AQ201" s="411"/>
      <c r="AR201" s="411"/>
      <c r="AS201" s="411"/>
      <c r="AT201" s="411"/>
      <c r="AU201" s="411"/>
      <c r="AV201" s="411"/>
      <c r="AW201" s="411"/>
      <c r="AX201" s="411"/>
      <c r="AY201" s="411"/>
    </row>
    <row r="202" spans="1:51" hidden="1" x14ac:dyDescent="0.2">
      <c r="A202" s="410" t="s">
        <v>1512</v>
      </c>
      <c r="B202" s="411">
        <v>0</v>
      </c>
      <c r="C202" s="411"/>
      <c r="D202" s="411"/>
      <c r="E202" s="411">
        <v>266</v>
      </c>
      <c r="F202" s="411"/>
      <c r="G202" s="411"/>
      <c r="H202" s="411"/>
      <c r="I202" s="411"/>
      <c r="J202" s="411"/>
      <c r="K202" s="411"/>
      <c r="L202" s="411"/>
      <c r="M202" s="411"/>
      <c r="N202" s="411"/>
      <c r="O202" s="411"/>
      <c r="P202" s="411"/>
      <c r="Q202" s="411"/>
      <c r="R202" s="411"/>
      <c r="S202" s="411"/>
      <c r="T202" s="411"/>
      <c r="U202" s="411"/>
      <c r="V202" s="411"/>
      <c r="W202" s="411"/>
      <c r="X202" s="411"/>
      <c r="Y202" s="411"/>
      <c r="Z202" s="411"/>
      <c r="AA202" s="411"/>
      <c r="AB202" s="411"/>
      <c r="AC202" s="411"/>
      <c r="AD202" s="411"/>
      <c r="AE202" s="411"/>
      <c r="AF202" s="411"/>
      <c r="AG202" s="411"/>
      <c r="AH202" s="411"/>
      <c r="AI202" s="411"/>
      <c r="AJ202" s="411"/>
      <c r="AK202" s="411"/>
      <c r="AL202" s="411"/>
      <c r="AM202" s="411"/>
      <c r="AN202" s="411"/>
      <c r="AO202" s="411"/>
      <c r="AP202" s="411"/>
      <c r="AQ202" s="411"/>
      <c r="AR202" s="411"/>
      <c r="AS202" s="411"/>
      <c r="AT202" s="411"/>
      <c r="AU202" s="411"/>
      <c r="AV202" s="411"/>
      <c r="AW202" s="411"/>
      <c r="AX202" s="411"/>
      <c r="AY202" s="411"/>
    </row>
    <row r="203" spans="1:51" hidden="1" x14ac:dyDescent="0.2">
      <c r="A203" s="410" t="s">
        <v>1340</v>
      </c>
      <c r="B203" s="411">
        <v>0</v>
      </c>
      <c r="C203" s="411"/>
      <c r="D203" s="411"/>
      <c r="E203" s="411">
        <v>58</v>
      </c>
      <c r="F203" s="411"/>
      <c r="G203" s="411"/>
      <c r="H203" s="411"/>
      <c r="I203" s="411"/>
      <c r="J203" s="411"/>
      <c r="K203" s="411"/>
      <c r="L203" s="411"/>
      <c r="M203" s="411"/>
      <c r="N203" s="411"/>
      <c r="O203" s="411"/>
      <c r="P203" s="411"/>
      <c r="Q203" s="411"/>
      <c r="R203" s="411"/>
      <c r="S203" s="411"/>
      <c r="T203" s="411"/>
      <c r="U203" s="411"/>
      <c r="V203" s="411"/>
      <c r="W203" s="411"/>
      <c r="X203" s="411"/>
      <c r="Y203" s="411"/>
      <c r="Z203" s="411"/>
      <c r="AA203" s="411"/>
      <c r="AB203" s="411"/>
      <c r="AC203" s="411"/>
      <c r="AD203" s="411"/>
      <c r="AE203" s="411"/>
      <c r="AF203" s="411"/>
      <c r="AG203" s="411"/>
      <c r="AH203" s="411"/>
      <c r="AI203" s="411"/>
      <c r="AJ203" s="411"/>
      <c r="AK203" s="411"/>
      <c r="AL203" s="411"/>
      <c r="AM203" s="411"/>
      <c r="AN203" s="411"/>
      <c r="AO203" s="411"/>
      <c r="AP203" s="411"/>
      <c r="AQ203" s="411"/>
      <c r="AR203" s="411"/>
      <c r="AS203" s="411"/>
      <c r="AT203" s="411"/>
      <c r="AU203" s="411"/>
      <c r="AV203" s="411"/>
      <c r="AW203" s="411"/>
      <c r="AX203" s="411"/>
      <c r="AY203" s="411"/>
    </row>
    <row r="204" spans="1:51" hidden="1" x14ac:dyDescent="0.2">
      <c r="A204" s="410" t="s">
        <v>1513</v>
      </c>
      <c r="B204" s="411">
        <v>0</v>
      </c>
      <c r="C204" s="411"/>
      <c r="D204" s="411"/>
      <c r="E204" s="411">
        <v>415</v>
      </c>
      <c r="F204" s="411"/>
      <c r="G204" s="411"/>
      <c r="H204" s="411"/>
      <c r="I204" s="411"/>
      <c r="J204" s="411"/>
      <c r="K204" s="411"/>
      <c r="L204" s="411"/>
      <c r="M204" s="411"/>
      <c r="N204" s="411"/>
      <c r="O204" s="411"/>
      <c r="P204" s="411"/>
      <c r="Q204" s="411"/>
      <c r="R204" s="411"/>
      <c r="S204" s="411"/>
      <c r="T204" s="411"/>
      <c r="U204" s="411"/>
      <c r="V204" s="411"/>
      <c r="W204" s="411"/>
      <c r="X204" s="411"/>
      <c r="Y204" s="411"/>
      <c r="Z204" s="411"/>
      <c r="AA204" s="411"/>
      <c r="AB204" s="411"/>
      <c r="AC204" s="411"/>
      <c r="AD204" s="411"/>
      <c r="AE204" s="411"/>
      <c r="AF204" s="411"/>
      <c r="AG204" s="411"/>
      <c r="AH204" s="411"/>
      <c r="AI204" s="411"/>
      <c r="AJ204" s="411"/>
      <c r="AK204" s="411"/>
      <c r="AL204" s="411"/>
      <c r="AM204" s="411"/>
      <c r="AN204" s="411"/>
      <c r="AO204" s="411"/>
      <c r="AP204" s="411"/>
      <c r="AQ204" s="411"/>
      <c r="AR204" s="411"/>
      <c r="AS204" s="411"/>
      <c r="AT204" s="411"/>
      <c r="AU204" s="411"/>
      <c r="AV204" s="411"/>
      <c r="AW204" s="411"/>
      <c r="AX204" s="411"/>
      <c r="AY204" s="411"/>
    </row>
    <row r="205" spans="1:51" hidden="1" x14ac:dyDescent="0.2">
      <c r="A205" s="410" t="s">
        <v>1529</v>
      </c>
      <c r="B205" s="411">
        <v>0</v>
      </c>
      <c r="C205" s="411"/>
      <c r="D205" s="411"/>
      <c r="E205" s="411">
        <v>17</v>
      </c>
      <c r="F205" s="411"/>
      <c r="G205" s="411"/>
      <c r="H205" s="411"/>
      <c r="I205" s="411"/>
      <c r="J205" s="411"/>
      <c r="K205" s="411"/>
      <c r="L205" s="411"/>
      <c r="M205" s="411"/>
      <c r="N205" s="411"/>
      <c r="O205" s="411"/>
      <c r="P205" s="411"/>
      <c r="Q205" s="411"/>
      <c r="R205" s="411"/>
      <c r="S205" s="411"/>
      <c r="T205" s="411"/>
      <c r="U205" s="411"/>
      <c r="V205" s="411"/>
      <c r="W205" s="411"/>
      <c r="X205" s="411"/>
      <c r="Y205" s="411"/>
      <c r="Z205" s="411"/>
      <c r="AA205" s="411"/>
      <c r="AB205" s="411"/>
      <c r="AC205" s="411"/>
      <c r="AD205" s="411"/>
      <c r="AE205" s="411"/>
      <c r="AF205" s="411"/>
      <c r="AG205" s="411"/>
      <c r="AH205" s="411"/>
      <c r="AI205" s="411"/>
      <c r="AJ205" s="411"/>
      <c r="AK205" s="411"/>
      <c r="AL205" s="411"/>
      <c r="AM205" s="411"/>
      <c r="AN205" s="411"/>
      <c r="AO205" s="411"/>
      <c r="AP205" s="411"/>
      <c r="AQ205" s="411"/>
      <c r="AR205" s="411"/>
      <c r="AS205" s="411"/>
      <c r="AT205" s="411"/>
      <c r="AU205" s="411"/>
      <c r="AV205" s="411"/>
      <c r="AW205" s="411"/>
      <c r="AX205" s="411"/>
      <c r="AY205" s="411"/>
    </row>
    <row r="206" spans="1:51" hidden="1" x14ac:dyDescent="0.2">
      <c r="A206" s="410" t="s">
        <v>1543</v>
      </c>
      <c r="B206" s="411">
        <v>0</v>
      </c>
      <c r="C206" s="411"/>
      <c r="D206" s="411"/>
      <c r="E206" s="411">
        <v>3</v>
      </c>
      <c r="F206" s="411"/>
      <c r="G206" s="411"/>
      <c r="H206" s="411"/>
      <c r="I206" s="411"/>
      <c r="J206" s="411"/>
      <c r="K206" s="411"/>
      <c r="L206" s="411"/>
      <c r="M206" s="411"/>
      <c r="N206" s="411"/>
      <c r="O206" s="411"/>
      <c r="P206" s="411"/>
      <c r="Q206" s="411"/>
      <c r="R206" s="411"/>
      <c r="S206" s="411"/>
      <c r="T206" s="411"/>
      <c r="U206" s="411"/>
      <c r="V206" s="411"/>
      <c r="W206" s="411"/>
      <c r="X206" s="411"/>
      <c r="Y206" s="411"/>
      <c r="Z206" s="411"/>
      <c r="AA206" s="411"/>
      <c r="AB206" s="411"/>
      <c r="AC206" s="411"/>
      <c r="AD206" s="411"/>
      <c r="AE206" s="411"/>
      <c r="AF206" s="411"/>
      <c r="AG206" s="411"/>
      <c r="AH206" s="411"/>
      <c r="AI206" s="411"/>
      <c r="AJ206" s="411"/>
      <c r="AK206" s="411"/>
      <c r="AL206" s="411"/>
      <c r="AM206" s="411"/>
      <c r="AN206" s="411"/>
      <c r="AO206" s="411"/>
      <c r="AP206" s="411"/>
      <c r="AQ206" s="411"/>
      <c r="AR206" s="411"/>
      <c r="AS206" s="411"/>
      <c r="AT206" s="411"/>
      <c r="AU206" s="411"/>
      <c r="AV206" s="411"/>
      <c r="AW206" s="411"/>
      <c r="AX206" s="411"/>
      <c r="AY206" s="411"/>
    </row>
    <row r="207" spans="1:51" hidden="1" x14ac:dyDescent="0.2">
      <c r="A207" s="410" t="s">
        <v>1509</v>
      </c>
      <c r="B207" s="411">
        <v>5</v>
      </c>
      <c r="C207" s="411"/>
      <c r="D207" s="411">
        <v>5</v>
      </c>
      <c r="E207" s="411"/>
      <c r="F207" s="411"/>
      <c r="G207" s="411"/>
      <c r="H207" s="411"/>
      <c r="I207" s="411"/>
      <c r="J207" s="411"/>
      <c r="K207" s="411"/>
      <c r="L207" s="411"/>
      <c r="M207" s="411"/>
      <c r="N207" s="411"/>
      <c r="O207" s="411"/>
      <c r="P207" s="411"/>
      <c r="Q207" s="411"/>
      <c r="R207" s="411"/>
      <c r="S207" s="411"/>
      <c r="T207" s="411"/>
      <c r="U207" s="411"/>
      <c r="V207" s="411"/>
      <c r="W207" s="411"/>
      <c r="X207" s="411"/>
      <c r="Y207" s="411"/>
      <c r="Z207" s="411"/>
      <c r="AA207" s="411"/>
      <c r="AB207" s="411"/>
      <c r="AC207" s="411"/>
      <c r="AD207" s="411"/>
      <c r="AE207" s="411"/>
      <c r="AF207" s="411"/>
      <c r="AG207" s="411"/>
      <c r="AH207" s="411"/>
      <c r="AI207" s="411"/>
      <c r="AJ207" s="411"/>
      <c r="AK207" s="411"/>
      <c r="AL207" s="411"/>
      <c r="AM207" s="411"/>
      <c r="AN207" s="411"/>
      <c r="AO207" s="411"/>
      <c r="AP207" s="411"/>
      <c r="AQ207" s="411"/>
      <c r="AR207" s="411"/>
      <c r="AS207" s="411"/>
      <c r="AT207" s="411"/>
      <c r="AU207" s="411"/>
      <c r="AV207" s="411"/>
      <c r="AW207" s="411"/>
      <c r="AX207" s="411"/>
      <c r="AY207" s="411"/>
    </row>
    <row r="208" spans="1:51" hidden="1" x14ac:dyDescent="0.2">
      <c r="A208" s="410" t="s">
        <v>1312</v>
      </c>
      <c r="B208" s="411">
        <v>0</v>
      </c>
      <c r="C208" s="411"/>
      <c r="D208" s="411"/>
      <c r="E208" s="411">
        <v>468</v>
      </c>
      <c r="F208" s="411"/>
      <c r="G208" s="411"/>
      <c r="H208" s="411"/>
      <c r="I208" s="411"/>
      <c r="J208" s="411"/>
      <c r="K208" s="411"/>
      <c r="L208" s="411"/>
      <c r="M208" s="411"/>
      <c r="N208" s="411"/>
      <c r="O208" s="411"/>
      <c r="P208" s="411"/>
      <c r="Q208" s="411"/>
      <c r="R208" s="411"/>
      <c r="S208" s="411"/>
      <c r="T208" s="411"/>
      <c r="U208" s="411"/>
      <c r="V208" s="411"/>
      <c r="W208" s="411"/>
      <c r="X208" s="411"/>
      <c r="Y208" s="411"/>
      <c r="Z208" s="411"/>
      <c r="AA208" s="411"/>
      <c r="AB208" s="411"/>
      <c r="AC208" s="411"/>
      <c r="AD208" s="411"/>
      <c r="AE208" s="411"/>
      <c r="AF208" s="411"/>
      <c r="AG208" s="411"/>
      <c r="AH208" s="411"/>
      <c r="AI208" s="411"/>
      <c r="AJ208" s="411"/>
      <c r="AK208" s="411"/>
      <c r="AL208" s="411"/>
      <c r="AM208" s="411"/>
      <c r="AN208" s="411"/>
      <c r="AO208" s="411"/>
      <c r="AP208" s="411"/>
      <c r="AQ208" s="411"/>
      <c r="AR208" s="411"/>
      <c r="AS208" s="411"/>
      <c r="AT208" s="411"/>
      <c r="AU208" s="411"/>
      <c r="AV208" s="411"/>
      <c r="AW208" s="411"/>
      <c r="AX208" s="411"/>
      <c r="AY208" s="411"/>
    </row>
    <row r="209" spans="1:51" hidden="1" x14ac:dyDescent="0.2">
      <c r="A209" s="410" t="s">
        <v>1494</v>
      </c>
      <c r="B209" s="411">
        <v>0</v>
      </c>
      <c r="C209" s="411"/>
      <c r="D209" s="411"/>
      <c r="E209" s="411">
        <v>2</v>
      </c>
      <c r="F209" s="411"/>
      <c r="G209" s="411"/>
      <c r="H209" s="411"/>
      <c r="I209" s="411"/>
      <c r="J209" s="411"/>
      <c r="K209" s="411"/>
      <c r="L209" s="411"/>
      <c r="M209" s="411"/>
      <c r="N209" s="411"/>
      <c r="O209" s="411"/>
      <c r="P209" s="411"/>
      <c r="Q209" s="411"/>
      <c r="R209" s="411"/>
      <c r="S209" s="411"/>
      <c r="T209" s="411"/>
      <c r="U209" s="411"/>
      <c r="V209" s="411"/>
      <c r="W209" s="411"/>
      <c r="X209" s="411"/>
      <c r="Y209" s="411"/>
      <c r="Z209" s="411"/>
      <c r="AA209" s="411"/>
      <c r="AB209" s="411"/>
      <c r="AC209" s="411"/>
      <c r="AD209" s="411"/>
      <c r="AE209" s="411"/>
      <c r="AF209" s="411"/>
      <c r="AG209" s="411"/>
      <c r="AH209" s="411"/>
      <c r="AI209" s="411"/>
      <c r="AJ209" s="411"/>
      <c r="AK209" s="411"/>
      <c r="AL209" s="411"/>
      <c r="AM209" s="411"/>
      <c r="AN209" s="411"/>
      <c r="AO209" s="411"/>
      <c r="AP209" s="411"/>
      <c r="AQ209" s="411"/>
      <c r="AR209" s="411"/>
      <c r="AS209" s="411"/>
      <c r="AT209" s="411"/>
      <c r="AU209" s="411"/>
      <c r="AV209" s="411"/>
      <c r="AW209" s="411"/>
      <c r="AX209" s="411"/>
      <c r="AY209" s="411"/>
    </row>
    <row r="210" spans="1:51" hidden="1" x14ac:dyDescent="0.2">
      <c r="A210" s="410" t="s">
        <v>1441</v>
      </c>
      <c r="B210" s="411">
        <v>60</v>
      </c>
      <c r="C210" s="411">
        <v>0</v>
      </c>
      <c r="D210" s="411">
        <v>60</v>
      </c>
      <c r="E210" s="411">
        <v>13</v>
      </c>
      <c r="F210" s="411"/>
      <c r="G210" s="411"/>
      <c r="H210" s="411"/>
      <c r="I210" s="411"/>
      <c r="J210" s="411"/>
      <c r="K210" s="411"/>
      <c r="L210" s="411"/>
      <c r="M210" s="411"/>
      <c r="N210" s="411"/>
      <c r="O210" s="411"/>
      <c r="P210" s="411"/>
      <c r="Q210" s="411"/>
      <c r="R210" s="411"/>
      <c r="S210" s="411"/>
      <c r="T210" s="411"/>
      <c r="U210" s="411"/>
      <c r="V210" s="411"/>
      <c r="W210" s="411"/>
      <c r="X210" s="411"/>
      <c r="Y210" s="411"/>
      <c r="Z210" s="411"/>
      <c r="AA210" s="411"/>
      <c r="AB210" s="411"/>
      <c r="AC210" s="411"/>
      <c r="AD210" s="411"/>
      <c r="AE210" s="411"/>
      <c r="AF210" s="411"/>
      <c r="AG210" s="411"/>
      <c r="AH210" s="411"/>
      <c r="AI210" s="411"/>
      <c r="AJ210" s="411"/>
      <c r="AK210" s="411"/>
      <c r="AL210" s="411"/>
      <c r="AM210" s="411"/>
      <c r="AN210" s="411"/>
      <c r="AO210" s="411"/>
      <c r="AP210" s="411"/>
      <c r="AQ210" s="411"/>
      <c r="AR210" s="411"/>
      <c r="AS210" s="411"/>
      <c r="AT210" s="411"/>
      <c r="AU210" s="411"/>
      <c r="AV210" s="411"/>
      <c r="AW210" s="411"/>
      <c r="AX210" s="411"/>
      <c r="AY210" s="411"/>
    </row>
    <row r="211" spans="1:51" hidden="1" x14ac:dyDescent="0.2">
      <c r="A211" s="410" t="s">
        <v>1544</v>
      </c>
      <c r="B211" s="411">
        <v>14</v>
      </c>
      <c r="C211" s="411"/>
      <c r="D211" s="411">
        <v>14</v>
      </c>
      <c r="E211" s="411"/>
      <c r="F211" s="411"/>
      <c r="G211" s="411"/>
      <c r="H211" s="411"/>
      <c r="I211" s="411"/>
      <c r="J211" s="411"/>
      <c r="K211" s="411"/>
      <c r="L211" s="411"/>
      <c r="M211" s="411"/>
      <c r="N211" s="411"/>
      <c r="O211" s="411"/>
      <c r="P211" s="411"/>
      <c r="Q211" s="411"/>
      <c r="R211" s="411"/>
      <c r="S211" s="411"/>
      <c r="T211" s="411"/>
      <c r="U211" s="411"/>
      <c r="V211" s="411"/>
      <c r="W211" s="411"/>
      <c r="X211" s="411"/>
      <c r="Y211" s="411"/>
      <c r="Z211" s="411"/>
      <c r="AA211" s="411"/>
      <c r="AB211" s="411"/>
      <c r="AC211" s="411"/>
      <c r="AD211" s="411"/>
      <c r="AE211" s="411"/>
      <c r="AF211" s="411"/>
      <c r="AG211" s="411"/>
      <c r="AH211" s="411"/>
      <c r="AI211" s="411"/>
      <c r="AJ211" s="411"/>
      <c r="AK211" s="411"/>
      <c r="AL211" s="411"/>
      <c r="AM211" s="411"/>
      <c r="AN211" s="411"/>
      <c r="AO211" s="411"/>
      <c r="AP211" s="411"/>
      <c r="AQ211" s="411"/>
      <c r="AR211" s="411"/>
      <c r="AS211" s="411"/>
      <c r="AT211" s="411"/>
      <c r="AU211" s="411"/>
      <c r="AV211" s="411"/>
      <c r="AW211" s="411"/>
      <c r="AX211" s="411"/>
      <c r="AY211" s="411"/>
    </row>
    <row r="212" spans="1:51" hidden="1" x14ac:dyDescent="0.2">
      <c r="A212" s="410" t="s">
        <v>1290</v>
      </c>
      <c r="B212" s="411">
        <v>15653</v>
      </c>
      <c r="C212" s="411">
        <v>0</v>
      </c>
      <c r="D212" s="411">
        <v>15653</v>
      </c>
      <c r="E212" s="411">
        <v>15089</v>
      </c>
      <c r="F212" s="411"/>
      <c r="G212" s="411"/>
      <c r="H212" s="411"/>
      <c r="I212" s="411"/>
      <c r="J212" s="411"/>
      <c r="K212" s="411"/>
      <c r="L212" s="411"/>
      <c r="M212" s="411"/>
      <c r="N212" s="411"/>
      <c r="O212" s="411"/>
      <c r="P212" s="411"/>
      <c r="Q212" s="411"/>
      <c r="R212" s="411"/>
      <c r="S212" s="411"/>
      <c r="T212" s="411"/>
      <c r="U212" s="411"/>
      <c r="V212" s="411"/>
      <c r="W212" s="411"/>
      <c r="X212" s="411"/>
      <c r="Y212" s="411"/>
      <c r="Z212" s="411"/>
      <c r="AA212" s="411"/>
      <c r="AB212" s="411"/>
      <c r="AC212" s="411"/>
      <c r="AD212" s="411"/>
      <c r="AE212" s="411"/>
      <c r="AF212" s="411"/>
      <c r="AG212" s="411"/>
      <c r="AH212" s="411"/>
      <c r="AI212" s="411"/>
      <c r="AJ212" s="411"/>
      <c r="AK212" s="411"/>
      <c r="AL212" s="411"/>
      <c r="AM212" s="411"/>
      <c r="AN212" s="411"/>
      <c r="AO212" s="411"/>
      <c r="AP212" s="411"/>
      <c r="AQ212" s="411"/>
      <c r="AR212" s="411"/>
      <c r="AS212" s="411"/>
      <c r="AT212" s="411"/>
      <c r="AU212" s="411"/>
      <c r="AV212" s="411"/>
      <c r="AW212" s="411"/>
      <c r="AX212" s="411"/>
      <c r="AY212" s="411"/>
    </row>
    <row r="213" spans="1:51" hidden="1" x14ac:dyDescent="0.2">
      <c r="A213" s="410" t="s">
        <v>1556</v>
      </c>
      <c r="B213" s="411">
        <v>45</v>
      </c>
      <c r="C213" s="411"/>
      <c r="D213" s="411">
        <v>45</v>
      </c>
      <c r="E213" s="411">
        <v>45</v>
      </c>
      <c r="F213" s="411"/>
      <c r="G213" s="411"/>
      <c r="H213" s="411"/>
      <c r="I213" s="411"/>
      <c r="J213" s="411"/>
      <c r="K213" s="411"/>
      <c r="L213" s="411"/>
      <c r="M213" s="411"/>
      <c r="N213" s="411"/>
      <c r="O213" s="411"/>
      <c r="P213" s="411"/>
      <c r="Q213" s="411"/>
      <c r="R213" s="411"/>
      <c r="S213" s="411"/>
      <c r="T213" s="411"/>
      <c r="U213" s="411"/>
      <c r="V213" s="411"/>
      <c r="W213" s="411"/>
      <c r="X213" s="411"/>
      <c r="Y213" s="411"/>
      <c r="Z213" s="411"/>
      <c r="AA213" s="411"/>
      <c r="AB213" s="411"/>
      <c r="AC213" s="411"/>
      <c r="AD213" s="411"/>
      <c r="AE213" s="411"/>
      <c r="AF213" s="411"/>
      <c r="AG213" s="411"/>
      <c r="AH213" s="411"/>
      <c r="AI213" s="411"/>
      <c r="AJ213" s="411"/>
      <c r="AK213" s="411"/>
      <c r="AL213" s="411"/>
      <c r="AM213" s="411"/>
      <c r="AN213" s="411"/>
      <c r="AO213" s="411"/>
      <c r="AP213" s="411"/>
      <c r="AQ213" s="411"/>
      <c r="AR213" s="411"/>
      <c r="AS213" s="411"/>
      <c r="AT213" s="411"/>
      <c r="AU213" s="411"/>
      <c r="AV213" s="411"/>
      <c r="AW213" s="411"/>
      <c r="AX213" s="411"/>
      <c r="AY213" s="411"/>
    </row>
    <row r="214" spans="1:51" hidden="1" x14ac:dyDescent="0.2">
      <c r="A214" s="410" t="s">
        <v>1298</v>
      </c>
      <c r="B214" s="411">
        <v>15508</v>
      </c>
      <c r="C214" s="411"/>
      <c r="D214" s="411">
        <v>15508</v>
      </c>
      <c r="E214" s="411">
        <v>21459</v>
      </c>
      <c r="F214" s="411"/>
      <c r="G214" s="411"/>
      <c r="H214" s="411"/>
      <c r="I214" s="411"/>
      <c r="J214" s="411"/>
      <c r="K214" s="411"/>
      <c r="L214" s="411"/>
      <c r="M214" s="411"/>
      <c r="N214" s="411"/>
      <c r="O214" s="411"/>
      <c r="P214" s="411"/>
      <c r="Q214" s="411"/>
      <c r="R214" s="411"/>
      <c r="S214" s="411"/>
      <c r="T214" s="411"/>
      <c r="U214" s="411"/>
      <c r="V214" s="411"/>
      <c r="W214" s="411"/>
      <c r="X214" s="411"/>
      <c r="Y214" s="411"/>
      <c r="Z214" s="411"/>
      <c r="AA214" s="411"/>
      <c r="AB214" s="411"/>
      <c r="AC214" s="411"/>
      <c r="AD214" s="411"/>
      <c r="AE214" s="411"/>
      <c r="AF214" s="411"/>
      <c r="AG214" s="411"/>
      <c r="AH214" s="411"/>
      <c r="AI214" s="411"/>
      <c r="AJ214" s="411"/>
      <c r="AK214" s="411"/>
      <c r="AL214" s="411"/>
      <c r="AM214" s="411"/>
      <c r="AN214" s="411"/>
      <c r="AO214" s="411"/>
      <c r="AP214" s="411"/>
      <c r="AQ214" s="411"/>
      <c r="AR214" s="411"/>
      <c r="AS214" s="411"/>
      <c r="AT214" s="411"/>
      <c r="AU214" s="411"/>
      <c r="AV214" s="411"/>
      <c r="AW214" s="411"/>
      <c r="AX214" s="411"/>
      <c r="AY214" s="411"/>
    </row>
    <row r="215" spans="1:51" hidden="1" x14ac:dyDescent="0.2">
      <c r="A215" s="410" t="s">
        <v>1350</v>
      </c>
      <c r="B215" s="411">
        <v>96</v>
      </c>
      <c r="C215" s="411">
        <v>22</v>
      </c>
      <c r="D215" s="411">
        <v>74</v>
      </c>
      <c r="E215" s="411">
        <v>93</v>
      </c>
      <c r="F215" s="411"/>
      <c r="G215" s="411"/>
      <c r="H215" s="411"/>
      <c r="I215" s="411"/>
      <c r="J215" s="411"/>
      <c r="K215" s="411"/>
      <c r="L215" s="411"/>
      <c r="M215" s="411"/>
      <c r="N215" s="411"/>
      <c r="O215" s="411"/>
      <c r="P215" s="411"/>
      <c r="Q215" s="411"/>
      <c r="R215" s="411"/>
      <c r="S215" s="411"/>
      <c r="T215" s="411"/>
      <c r="U215" s="411"/>
      <c r="V215" s="411"/>
      <c r="W215" s="411"/>
      <c r="X215" s="411"/>
      <c r="Y215" s="411"/>
      <c r="Z215" s="411"/>
      <c r="AA215" s="411"/>
      <c r="AB215" s="411"/>
      <c r="AC215" s="411"/>
      <c r="AD215" s="411"/>
      <c r="AE215" s="411"/>
      <c r="AF215" s="411"/>
      <c r="AG215" s="411"/>
      <c r="AH215" s="411"/>
      <c r="AI215" s="411"/>
      <c r="AJ215" s="411"/>
      <c r="AK215" s="411"/>
      <c r="AL215" s="411"/>
      <c r="AM215" s="411"/>
      <c r="AN215" s="411"/>
      <c r="AO215" s="411"/>
      <c r="AP215" s="411"/>
      <c r="AQ215" s="411"/>
      <c r="AR215" s="411"/>
      <c r="AS215" s="411"/>
      <c r="AT215" s="411"/>
      <c r="AU215" s="411"/>
      <c r="AV215" s="411"/>
      <c r="AW215" s="411"/>
      <c r="AX215" s="411"/>
      <c r="AY215" s="411"/>
    </row>
    <row r="216" spans="1:51" hidden="1" x14ac:dyDescent="0.2">
      <c r="A216" s="410" t="s">
        <v>1351</v>
      </c>
      <c r="B216" s="411">
        <v>504</v>
      </c>
      <c r="C216" s="411"/>
      <c r="D216" s="411">
        <v>504</v>
      </c>
      <c r="E216" s="411"/>
      <c r="F216" s="411"/>
      <c r="G216" s="411"/>
      <c r="H216" s="411"/>
      <c r="I216" s="411"/>
      <c r="J216" s="411"/>
      <c r="K216" s="411"/>
      <c r="L216" s="411"/>
      <c r="M216" s="411"/>
      <c r="N216" s="411"/>
      <c r="O216" s="411"/>
      <c r="P216" s="411"/>
      <c r="Q216" s="411"/>
      <c r="R216" s="411"/>
      <c r="S216" s="411"/>
      <c r="T216" s="411"/>
      <c r="U216" s="411"/>
      <c r="V216" s="411"/>
      <c r="W216" s="411"/>
      <c r="X216" s="411"/>
      <c r="Y216" s="411"/>
      <c r="Z216" s="411"/>
      <c r="AA216" s="411"/>
      <c r="AB216" s="411"/>
      <c r="AC216" s="411"/>
      <c r="AD216" s="411"/>
      <c r="AE216" s="411"/>
      <c r="AF216" s="411"/>
      <c r="AG216" s="411"/>
      <c r="AH216" s="411"/>
      <c r="AI216" s="411"/>
      <c r="AJ216" s="411"/>
      <c r="AK216" s="411"/>
      <c r="AL216" s="411"/>
      <c r="AM216" s="411"/>
      <c r="AN216" s="411"/>
      <c r="AO216" s="411"/>
      <c r="AP216" s="411"/>
      <c r="AQ216" s="411"/>
      <c r="AR216" s="411"/>
      <c r="AS216" s="411"/>
      <c r="AT216" s="411"/>
      <c r="AU216" s="411"/>
      <c r="AV216" s="411"/>
      <c r="AW216" s="411"/>
      <c r="AX216" s="411"/>
      <c r="AY216" s="411"/>
    </row>
    <row r="217" spans="1:51" hidden="1" x14ac:dyDescent="0.2">
      <c r="A217" s="410" t="s">
        <v>1313</v>
      </c>
      <c r="B217" s="411">
        <v>54</v>
      </c>
      <c r="C217" s="411"/>
      <c r="D217" s="411">
        <v>54</v>
      </c>
      <c r="E217" s="411">
        <v>277</v>
      </c>
      <c r="F217" s="411"/>
      <c r="G217" s="411"/>
      <c r="H217" s="411"/>
      <c r="I217" s="411"/>
      <c r="J217" s="411"/>
      <c r="K217" s="411"/>
      <c r="L217" s="411"/>
      <c r="M217" s="411"/>
      <c r="N217" s="411"/>
      <c r="O217" s="411"/>
      <c r="P217" s="411"/>
      <c r="Q217" s="411"/>
      <c r="R217" s="411"/>
      <c r="S217" s="411"/>
      <c r="T217" s="411"/>
      <c r="U217" s="411"/>
      <c r="V217" s="411"/>
      <c r="W217" s="411"/>
      <c r="X217" s="411"/>
      <c r="Y217" s="411"/>
      <c r="Z217" s="411"/>
      <c r="AA217" s="411"/>
      <c r="AB217" s="411"/>
      <c r="AC217" s="411"/>
      <c r="AD217" s="411"/>
      <c r="AE217" s="411"/>
      <c r="AF217" s="411"/>
      <c r="AG217" s="411"/>
      <c r="AH217" s="411"/>
      <c r="AI217" s="411"/>
      <c r="AJ217" s="411"/>
      <c r="AK217" s="411"/>
      <c r="AL217" s="411"/>
      <c r="AM217" s="411"/>
      <c r="AN217" s="411"/>
      <c r="AO217" s="411"/>
      <c r="AP217" s="411"/>
      <c r="AQ217" s="411"/>
      <c r="AR217" s="411"/>
      <c r="AS217" s="411"/>
      <c r="AT217" s="411"/>
      <c r="AU217" s="411"/>
      <c r="AV217" s="411"/>
      <c r="AW217" s="411"/>
      <c r="AX217" s="411"/>
      <c r="AY217" s="411"/>
    </row>
    <row r="218" spans="1:51" hidden="1" x14ac:dyDescent="0.2">
      <c r="A218" s="410" t="s">
        <v>1537</v>
      </c>
      <c r="B218" s="411">
        <v>111</v>
      </c>
      <c r="C218" s="411"/>
      <c r="D218" s="411">
        <v>111</v>
      </c>
      <c r="E218" s="411">
        <v>111</v>
      </c>
      <c r="F218" s="411"/>
      <c r="G218" s="411"/>
      <c r="H218" s="411"/>
      <c r="I218" s="411"/>
      <c r="J218" s="411"/>
      <c r="K218" s="411"/>
      <c r="L218" s="411"/>
      <c r="M218" s="411"/>
      <c r="N218" s="411"/>
      <c r="O218" s="411"/>
      <c r="P218" s="411"/>
      <c r="Q218" s="411"/>
      <c r="R218" s="411"/>
      <c r="S218" s="411"/>
      <c r="T218" s="411"/>
      <c r="U218" s="411"/>
      <c r="V218" s="411"/>
      <c r="W218" s="411"/>
      <c r="X218" s="411"/>
      <c r="Y218" s="411"/>
      <c r="Z218" s="411"/>
      <c r="AA218" s="411"/>
      <c r="AB218" s="411"/>
      <c r="AC218" s="411"/>
      <c r="AD218" s="411"/>
      <c r="AE218" s="411"/>
      <c r="AF218" s="411"/>
      <c r="AG218" s="411"/>
      <c r="AH218" s="411"/>
      <c r="AI218" s="411"/>
      <c r="AJ218" s="411"/>
      <c r="AK218" s="411"/>
      <c r="AL218" s="411"/>
      <c r="AM218" s="411"/>
      <c r="AN218" s="411"/>
      <c r="AO218" s="411"/>
      <c r="AP218" s="411"/>
      <c r="AQ218" s="411"/>
      <c r="AR218" s="411"/>
      <c r="AS218" s="411"/>
      <c r="AT218" s="411"/>
      <c r="AU218" s="411"/>
      <c r="AV218" s="411"/>
      <c r="AW218" s="411"/>
      <c r="AX218" s="411"/>
      <c r="AY218" s="411"/>
    </row>
    <row r="219" spans="1:51" hidden="1" x14ac:dyDescent="0.2">
      <c r="A219" s="410" t="s">
        <v>1299</v>
      </c>
      <c r="B219" s="411">
        <v>23253</v>
      </c>
      <c r="C219" s="411">
        <v>0</v>
      </c>
      <c r="D219" s="411">
        <v>23253</v>
      </c>
      <c r="E219" s="411">
        <v>48698</v>
      </c>
      <c r="F219" s="411"/>
      <c r="G219" s="411"/>
      <c r="H219" s="411"/>
      <c r="I219" s="411"/>
      <c r="J219" s="411"/>
      <c r="K219" s="411"/>
      <c r="L219" s="411"/>
      <c r="M219" s="411"/>
      <c r="N219" s="411"/>
      <c r="O219" s="411"/>
      <c r="P219" s="411"/>
      <c r="Q219" s="411"/>
      <c r="R219" s="411"/>
      <c r="S219" s="411"/>
      <c r="T219" s="411"/>
      <c r="U219" s="411"/>
      <c r="V219" s="411"/>
      <c r="W219" s="411"/>
      <c r="X219" s="411"/>
      <c r="Y219" s="411"/>
      <c r="Z219" s="411"/>
      <c r="AA219" s="411"/>
      <c r="AB219" s="411"/>
      <c r="AC219" s="411"/>
      <c r="AD219" s="411"/>
      <c r="AE219" s="411"/>
      <c r="AF219" s="411"/>
      <c r="AG219" s="411"/>
      <c r="AH219" s="411"/>
      <c r="AI219" s="411"/>
      <c r="AJ219" s="411"/>
      <c r="AK219" s="411"/>
      <c r="AL219" s="411"/>
      <c r="AM219" s="411"/>
      <c r="AN219" s="411"/>
      <c r="AO219" s="411"/>
      <c r="AP219" s="411"/>
      <c r="AQ219" s="411"/>
      <c r="AR219" s="411"/>
      <c r="AS219" s="411"/>
      <c r="AT219" s="411"/>
      <c r="AU219" s="411"/>
      <c r="AV219" s="411"/>
      <c r="AW219" s="411"/>
      <c r="AX219" s="411"/>
      <c r="AY219" s="411"/>
    </row>
    <row r="220" spans="1:51" hidden="1" x14ac:dyDescent="0.2">
      <c r="A220" s="410" t="s">
        <v>1449</v>
      </c>
      <c r="B220" s="411">
        <v>854</v>
      </c>
      <c r="C220" s="411">
        <v>843</v>
      </c>
      <c r="D220" s="411">
        <v>11</v>
      </c>
      <c r="E220" s="411">
        <v>1768</v>
      </c>
      <c r="F220" s="411"/>
      <c r="G220" s="411"/>
      <c r="H220" s="411"/>
      <c r="I220" s="411"/>
      <c r="J220" s="411"/>
      <c r="K220" s="411"/>
      <c r="L220" s="411"/>
      <c r="M220" s="411"/>
      <c r="N220" s="411"/>
      <c r="O220" s="411"/>
      <c r="P220" s="411"/>
      <c r="Q220" s="411"/>
      <c r="R220" s="411"/>
      <c r="S220" s="411"/>
      <c r="T220" s="411"/>
      <c r="U220" s="411"/>
      <c r="V220" s="411"/>
      <c r="W220" s="411"/>
      <c r="X220" s="411"/>
      <c r="Y220" s="411"/>
      <c r="Z220" s="411"/>
      <c r="AA220" s="411"/>
      <c r="AB220" s="411"/>
      <c r="AC220" s="411"/>
      <c r="AD220" s="411"/>
      <c r="AE220" s="411"/>
      <c r="AF220" s="411"/>
      <c r="AG220" s="411"/>
      <c r="AH220" s="411"/>
      <c r="AI220" s="411"/>
      <c r="AJ220" s="411"/>
      <c r="AK220" s="411"/>
      <c r="AL220" s="411"/>
      <c r="AM220" s="411"/>
      <c r="AN220" s="411"/>
      <c r="AO220" s="411"/>
      <c r="AP220" s="411"/>
      <c r="AQ220" s="411"/>
      <c r="AR220" s="411"/>
      <c r="AS220" s="411"/>
      <c r="AT220" s="411"/>
      <c r="AU220" s="411"/>
      <c r="AV220" s="411"/>
      <c r="AW220" s="411"/>
      <c r="AX220" s="411"/>
      <c r="AY220" s="411"/>
    </row>
    <row r="221" spans="1:51" hidden="1" x14ac:dyDescent="0.2">
      <c r="A221" s="410" t="s">
        <v>1314</v>
      </c>
      <c r="B221" s="411">
        <v>0</v>
      </c>
      <c r="C221" s="411"/>
      <c r="D221" s="411"/>
      <c r="E221" s="411">
        <v>1964</v>
      </c>
      <c r="F221" s="411"/>
      <c r="G221" s="411"/>
      <c r="H221" s="411"/>
      <c r="I221" s="411"/>
      <c r="J221" s="411"/>
      <c r="K221" s="411"/>
      <c r="L221" s="411"/>
      <c r="M221" s="411"/>
      <c r="N221" s="411"/>
      <c r="O221" s="411"/>
      <c r="P221" s="411"/>
      <c r="Q221" s="411"/>
      <c r="R221" s="411"/>
      <c r="S221" s="411"/>
      <c r="T221" s="411"/>
      <c r="U221" s="411"/>
      <c r="V221" s="411"/>
      <c r="W221" s="411"/>
      <c r="X221" s="411"/>
      <c r="Y221" s="411"/>
      <c r="Z221" s="411"/>
      <c r="AA221" s="411"/>
      <c r="AB221" s="411"/>
      <c r="AC221" s="411"/>
      <c r="AD221" s="411"/>
      <c r="AE221" s="411"/>
      <c r="AF221" s="411"/>
      <c r="AG221" s="411"/>
      <c r="AH221" s="411"/>
      <c r="AI221" s="411"/>
      <c r="AJ221" s="411"/>
      <c r="AK221" s="411"/>
      <c r="AL221" s="411"/>
      <c r="AM221" s="411"/>
      <c r="AN221" s="411"/>
      <c r="AO221" s="411"/>
      <c r="AP221" s="411"/>
      <c r="AQ221" s="411"/>
      <c r="AR221" s="411"/>
      <c r="AS221" s="411"/>
      <c r="AT221" s="411"/>
      <c r="AU221" s="411"/>
      <c r="AV221" s="411"/>
      <c r="AW221" s="411"/>
      <c r="AX221" s="411"/>
      <c r="AY221" s="411"/>
    </row>
    <row r="222" spans="1:51" hidden="1" x14ac:dyDescent="0.2">
      <c r="A222" s="410" t="s">
        <v>1352</v>
      </c>
      <c r="B222" s="411">
        <v>964</v>
      </c>
      <c r="C222" s="411">
        <v>0</v>
      </c>
      <c r="D222" s="411">
        <v>964</v>
      </c>
      <c r="E222" s="411">
        <v>3042</v>
      </c>
      <c r="F222" s="411"/>
      <c r="G222" s="411"/>
      <c r="H222" s="411"/>
      <c r="I222" s="411"/>
      <c r="J222" s="411"/>
      <c r="K222" s="411"/>
      <c r="L222" s="411"/>
      <c r="M222" s="411"/>
      <c r="N222" s="411"/>
      <c r="O222" s="411"/>
      <c r="P222" s="411"/>
      <c r="Q222" s="411"/>
      <c r="R222" s="411"/>
      <c r="S222" s="411"/>
      <c r="T222" s="411"/>
      <c r="U222" s="411"/>
      <c r="V222" s="411"/>
      <c r="W222" s="411"/>
      <c r="X222" s="411"/>
      <c r="Y222" s="411"/>
      <c r="Z222" s="411"/>
      <c r="AA222" s="411"/>
      <c r="AB222" s="411"/>
      <c r="AC222" s="411"/>
      <c r="AD222" s="411"/>
      <c r="AE222" s="411"/>
      <c r="AF222" s="411"/>
      <c r="AG222" s="411"/>
      <c r="AH222" s="411"/>
      <c r="AI222" s="411"/>
      <c r="AJ222" s="411"/>
      <c r="AK222" s="411"/>
      <c r="AL222" s="411"/>
      <c r="AM222" s="411"/>
      <c r="AN222" s="411"/>
      <c r="AO222" s="411"/>
      <c r="AP222" s="411"/>
      <c r="AQ222" s="411"/>
      <c r="AR222" s="411"/>
      <c r="AS222" s="411"/>
      <c r="AT222" s="411"/>
      <c r="AU222" s="411"/>
      <c r="AV222" s="411"/>
      <c r="AW222" s="411"/>
      <c r="AX222" s="411"/>
      <c r="AY222" s="411"/>
    </row>
    <row r="223" spans="1:51" hidden="1" x14ac:dyDescent="0.2">
      <c r="A223" s="410" t="s">
        <v>1517</v>
      </c>
      <c r="B223" s="411">
        <v>11</v>
      </c>
      <c r="C223" s="411">
        <v>11</v>
      </c>
      <c r="D223" s="411"/>
      <c r="E223" s="411"/>
      <c r="F223" s="411"/>
      <c r="G223" s="411"/>
      <c r="H223" s="411"/>
      <c r="I223" s="411"/>
      <c r="J223" s="411"/>
      <c r="K223" s="411"/>
      <c r="L223" s="411"/>
      <c r="M223" s="411"/>
      <c r="N223" s="411"/>
      <c r="O223" s="411"/>
      <c r="P223" s="411"/>
      <c r="Q223" s="411"/>
      <c r="R223" s="411"/>
      <c r="S223" s="411"/>
      <c r="T223" s="411"/>
      <c r="U223" s="411"/>
      <c r="V223" s="411"/>
      <c r="W223" s="411"/>
      <c r="X223" s="411"/>
      <c r="Y223" s="411"/>
      <c r="Z223" s="411"/>
      <c r="AA223" s="411"/>
      <c r="AB223" s="411"/>
      <c r="AC223" s="411"/>
      <c r="AD223" s="411"/>
      <c r="AE223" s="411"/>
      <c r="AF223" s="411"/>
      <c r="AG223" s="411"/>
      <c r="AH223" s="411"/>
      <c r="AI223" s="411"/>
      <c r="AJ223" s="411"/>
      <c r="AK223" s="411"/>
      <c r="AL223" s="411"/>
      <c r="AM223" s="411"/>
      <c r="AN223" s="411"/>
      <c r="AO223" s="411"/>
      <c r="AP223" s="411"/>
      <c r="AQ223" s="411"/>
      <c r="AR223" s="411"/>
      <c r="AS223" s="411"/>
      <c r="AT223" s="411"/>
      <c r="AU223" s="411"/>
      <c r="AV223" s="411"/>
      <c r="AW223" s="411"/>
      <c r="AX223" s="411"/>
      <c r="AY223" s="411"/>
    </row>
    <row r="224" spans="1:51" hidden="1" x14ac:dyDescent="0.2">
      <c r="A224" s="410" t="s">
        <v>1450</v>
      </c>
      <c r="B224" s="411">
        <v>5</v>
      </c>
      <c r="C224" s="411">
        <v>5</v>
      </c>
      <c r="D224" s="411"/>
      <c r="E224" s="411"/>
      <c r="F224" s="411"/>
      <c r="G224" s="411"/>
      <c r="H224" s="411"/>
      <c r="I224" s="411"/>
      <c r="J224" s="411"/>
      <c r="K224" s="411"/>
      <c r="L224" s="411"/>
      <c r="M224" s="411"/>
      <c r="N224" s="411"/>
      <c r="O224" s="411"/>
      <c r="P224" s="411"/>
      <c r="Q224" s="411"/>
      <c r="R224" s="411"/>
      <c r="S224" s="411"/>
      <c r="T224" s="411"/>
      <c r="U224" s="411"/>
      <c r="V224" s="411"/>
      <c r="W224" s="411"/>
      <c r="X224" s="411"/>
      <c r="Y224" s="411"/>
      <c r="Z224" s="411"/>
      <c r="AA224" s="411"/>
      <c r="AB224" s="411"/>
      <c r="AC224" s="411"/>
      <c r="AD224" s="411"/>
      <c r="AE224" s="411"/>
      <c r="AF224" s="411"/>
      <c r="AG224" s="411"/>
      <c r="AH224" s="411"/>
      <c r="AI224" s="411"/>
      <c r="AJ224" s="411"/>
      <c r="AK224" s="411"/>
      <c r="AL224" s="411"/>
      <c r="AM224" s="411"/>
      <c r="AN224" s="411"/>
      <c r="AO224" s="411"/>
      <c r="AP224" s="411"/>
      <c r="AQ224" s="411"/>
      <c r="AR224" s="411"/>
      <c r="AS224" s="411"/>
      <c r="AT224" s="411"/>
      <c r="AU224" s="411"/>
      <c r="AV224" s="411"/>
      <c r="AW224" s="411"/>
      <c r="AX224" s="411"/>
      <c r="AY224" s="411"/>
    </row>
    <row r="225" spans="1:51" hidden="1" x14ac:dyDescent="0.2">
      <c r="A225" s="410" t="s">
        <v>1475</v>
      </c>
      <c r="B225" s="411">
        <v>23</v>
      </c>
      <c r="C225" s="411">
        <v>23</v>
      </c>
      <c r="D225" s="411"/>
      <c r="E225" s="411"/>
      <c r="F225" s="411"/>
      <c r="G225" s="411"/>
      <c r="H225" s="411"/>
      <c r="I225" s="411"/>
      <c r="J225" s="411"/>
      <c r="K225" s="411"/>
      <c r="L225" s="411"/>
      <c r="M225" s="411"/>
      <c r="N225" s="411"/>
      <c r="O225" s="411"/>
      <c r="P225" s="411"/>
      <c r="Q225" s="411"/>
      <c r="R225" s="411"/>
      <c r="S225" s="411"/>
      <c r="T225" s="411"/>
      <c r="U225" s="411"/>
      <c r="V225" s="411"/>
      <c r="W225" s="411"/>
      <c r="X225" s="411"/>
      <c r="Y225" s="411"/>
      <c r="Z225" s="411"/>
      <c r="AA225" s="411"/>
      <c r="AB225" s="411"/>
      <c r="AC225" s="411"/>
      <c r="AD225" s="411"/>
      <c r="AE225" s="411"/>
      <c r="AF225" s="411"/>
      <c r="AG225" s="411"/>
      <c r="AH225" s="411"/>
      <c r="AI225" s="411"/>
      <c r="AJ225" s="411"/>
      <c r="AK225" s="411"/>
      <c r="AL225" s="411"/>
      <c r="AM225" s="411"/>
      <c r="AN225" s="411"/>
      <c r="AO225" s="411"/>
      <c r="AP225" s="411"/>
      <c r="AQ225" s="411"/>
      <c r="AR225" s="411"/>
      <c r="AS225" s="411"/>
      <c r="AT225" s="411"/>
      <c r="AU225" s="411"/>
      <c r="AV225" s="411"/>
      <c r="AW225" s="411"/>
      <c r="AX225" s="411"/>
      <c r="AY225" s="411"/>
    </row>
    <row r="226" spans="1:51" hidden="1" x14ac:dyDescent="0.2">
      <c r="A226" s="410" t="s">
        <v>1527</v>
      </c>
      <c r="B226" s="411">
        <v>0</v>
      </c>
      <c r="C226" s="411"/>
      <c r="D226" s="411"/>
      <c r="E226" s="411">
        <v>68</v>
      </c>
      <c r="F226" s="411"/>
      <c r="G226" s="411"/>
      <c r="H226" s="411"/>
      <c r="I226" s="411"/>
      <c r="J226" s="411"/>
      <c r="K226" s="411"/>
      <c r="L226" s="411"/>
      <c r="M226" s="411"/>
      <c r="N226" s="411"/>
      <c r="O226" s="411"/>
      <c r="P226" s="411"/>
      <c r="Q226" s="411"/>
      <c r="R226" s="411"/>
      <c r="S226" s="411"/>
      <c r="T226" s="411"/>
      <c r="U226" s="411"/>
      <c r="V226" s="411"/>
      <c r="W226" s="411"/>
      <c r="X226" s="411"/>
      <c r="Y226" s="411"/>
      <c r="Z226" s="411"/>
      <c r="AA226" s="411"/>
      <c r="AB226" s="411"/>
      <c r="AC226" s="411"/>
      <c r="AD226" s="411"/>
      <c r="AE226" s="411"/>
      <c r="AF226" s="411"/>
      <c r="AG226" s="411"/>
      <c r="AH226" s="411"/>
      <c r="AI226" s="411"/>
      <c r="AJ226" s="411"/>
      <c r="AK226" s="411"/>
      <c r="AL226" s="411"/>
      <c r="AM226" s="411"/>
      <c r="AN226" s="411"/>
      <c r="AO226" s="411"/>
      <c r="AP226" s="411"/>
      <c r="AQ226" s="411"/>
      <c r="AR226" s="411"/>
      <c r="AS226" s="411"/>
      <c r="AT226" s="411"/>
      <c r="AU226" s="411"/>
      <c r="AV226" s="411"/>
      <c r="AW226" s="411"/>
      <c r="AX226" s="411"/>
      <c r="AY226" s="411"/>
    </row>
    <row r="227" spans="1:51" hidden="1" x14ac:dyDescent="0.2">
      <c r="A227" s="410" t="s">
        <v>1397</v>
      </c>
      <c r="B227" s="411">
        <v>477</v>
      </c>
      <c r="C227" s="411">
        <v>458</v>
      </c>
      <c r="D227" s="411">
        <v>19</v>
      </c>
      <c r="E227" s="411">
        <v>446</v>
      </c>
      <c r="F227" s="411"/>
      <c r="G227" s="411"/>
      <c r="H227" s="411"/>
      <c r="I227" s="411"/>
      <c r="J227" s="411"/>
      <c r="K227" s="411"/>
      <c r="L227" s="411"/>
      <c r="M227" s="411"/>
      <c r="N227" s="411"/>
      <c r="O227" s="411"/>
      <c r="P227" s="411"/>
      <c r="Q227" s="411"/>
      <c r="R227" s="411"/>
      <c r="S227" s="411"/>
      <c r="T227" s="411"/>
      <c r="U227" s="411"/>
      <c r="V227" s="411"/>
      <c r="W227" s="411"/>
      <c r="X227" s="411"/>
      <c r="Y227" s="411"/>
      <c r="Z227" s="411"/>
      <c r="AA227" s="411"/>
      <c r="AB227" s="411"/>
      <c r="AC227" s="411"/>
      <c r="AD227" s="411"/>
      <c r="AE227" s="411"/>
      <c r="AF227" s="411"/>
      <c r="AG227" s="411"/>
      <c r="AH227" s="411"/>
      <c r="AI227" s="411"/>
      <c r="AJ227" s="411"/>
      <c r="AK227" s="411"/>
      <c r="AL227" s="411"/>
      <c r="AM227" s="411"/>
      <c r="AN227" s="411"/>
      <c r="AO227" s="411"/>
      <c r="AP227" s="411"/>
      <c r="AQ227" s="411"/>
      <c r="AR227" s="411"/>
      <c r="AS227" s="411"/>
      <c r="AT227" s="411"/>
      <c r="AU227" s="411"/>
      <c r="AV227" s="411"/>
      <c r="AW227" s="411"/>
      <c r="AX227" s="411"/>
      <c r="AY227" s="411"/>
    </row>
    <row r="228" spans="1:51" hidden="1" x14ac:dyDescent="0.2">
      <c r="A228" s="410" t="s">
        <v>1398</v>
      </c>
      <c r="B228" s="411">
        <v>202</v>
      </c>
      <c r="C228" s="411"/>
      <c r="D228" s="411">
        <v>202</v>
      </c>
      <c r="E228" s="411">
        <v>1912</v>
      </c>
      <c r="F228" s="411"/>
      <c r="G228" s="411"/>
      <c r="H228" s="411"/>
      <c r="I228" s="411"/>
      <c r="J228" s="411"/>
      <c r="K228" s="411"/>
      <c r="L228" s="411"/>
      <c r="M228" s="411"/>
      <c r="N228" s="411"/>
      <c r="O228" s="411"/>
      <c r="P228" s="411"/>
      <c r="Q228" s="411"/>
      <c r="R228" s="411"/>
      <c r="S228" s="411"/>
      <c r="T228" s="411"/>
      <c r="U228" s="411"/>
      <c r="V228" s="411"/>
      <c r="W228" s="411"/>
      <c r="X228" s="411"/>
      <c r="Y228" s="411"/>
      <c r="Z228" s="411"/>
      <c r="AA228" s="411"/>
      <c r="AB228" s="411"/>
      <c r="AC228" s="411"/>
      <c r="AD228" s="411"/>
      <c r="AE228" s="411"/>
      <c r="AF228" s="411"/>
      <c r="AG228" s="411"/>
      <c r="AH228" s="411"/>
      <c r="AI228" s="411"/>
      <c r="AJ228" s="411"/>
      <c r="AK228" s="411"/>
      <c r="AL228" s="411"/>
      <c r="AM228" s="411"/>
      <c r="AN228" s="411"/>
      <c r="AO228" s="411"/>
      <c r="AP228" s="411"/>
      <c r="AQ228" s="411"/>
      <c r="AR228" s="411"/>
      <c r="AS228" s="411"/>
      <c r="AT228" s="411"/>
      <c r="AU228" s="411"/>
      <c r="AV228" s="411"/>
      <c r="AW228" s="411"/>
      <c r="AX228" s="411"/>
      <c r="AY228" s="411"/>
    </row>
    <row r="229" spans="1:51" hidden="1" x14ac:dyDescent="0.2">
      <c r="A229" s="410" t="s">
        <v>1415</v>
      </c>
      <c r="B229" s="411">
        <v>519</v>
      </c>
      <c r="C229" s="411">
        <v>519</v>
      </c>
      <c r="D229" s="411"/>
      <c r="E229" s="411"/>
      <c r="F229" s="411"/>
      <c r="G229" s="411"/>
      <c r="H229" s="411"/>
      <c r="I229" s="411"/>
      <c r="J229" s="411"/>
      <c r="K229" s="411"/>
      <c r="L229" s="411"/>
      <c r="M229" s="411"/>
      <c r="N229" s="411"/>
      <c r="O229" s="411"/>
      <c r="P229" s="411"/>
      <c r="Q229" s="411"/>
      <c r="R229" s="411"/>
      <c r="S229" s="411"/>
      <c r="T229" s="411"/>
      <c r="U229" s="411"/>
      <c r="V229" s="411"/>
      <c r="W229" s="411"/>
      <c r="X229" s="411"/>
      <c r="Y229" s="411"/>
      <c r="Z229" s="411"/>
      <c r="AA229" s="411"/>
      <c r="AB229" s="411"/>
      <c r="AC229" s="411"/>
      <c r="AD229" s="411"/>
      <c r="AE229" s="411"/>
      <c r="AF229" s="411"/>
      <c r="AG229" s="411"/>
      <c r="AH229" s="411"/>
      <c r="AI229" s="411"/>
      <c r="AJ229" s="411"/>
      <c r="AK229" s="411"/>
      <c r="AL229" s="411"/>
      <c r="AM229" s="411"/>
      <c r="AN229" s="411"/>
      <c r="AO229" s="411"/>
      <c r="AP229" s="411"/>
      <c r="AQ229" s="411"/>
      <c r="AR229" s="411"/>
      <c r="AS229" s="411"/>
      <c r="AT229" s="411"/>
      <c r="AU229" s="411"/>
      <c r="AV229" s="411"/>
      <c r="AW229" s="411"/>
      <c r="AX229" s="411"/>
      <c r="AY229" s="411"/>
    </row>
    <row r="230" spans="1:51" hidden="1" x14ac:dyDescent="0.2">
      <c r="A230" s="410" t="s">
        <v>1476</v>
      </c>
      <c r="B230" s="411">
        <v>38</v>
      </c>
      <c r="C230" s="411">
        <v>38</v>
      </c>
      <c r="D230" s="411"/>
      <c r="E230" s="411"/>
      <c r="F230" s="411"/>
      <c r="G230" s="411"/>
      <c r="H230" s="411"/>
      <c r="I230" s="411"/>
      <c r="J230" s="411"/>
      <c r="K230" s="411"/>
      <c r="L230" s="411"/>
      <c r="M230" s="411"/>
      <c r="N230" s="411"/>
      <c r="O230" s="411"/>
      <c r="P230" s="411"/>
      <c r="Q230" s="411"/>
      <c r="R230" s="411"/>
      <c r="S230" s="411"/>
      <c r="T230" s="411"/>
      <c r="U230" s="411"/>
      <c r="V230" s="411"/>
      <c r="W230" s="411"/>
      <c r="X230" s="411"/>
      <c r="Y230" s="411"/>
      <c r="Z230" s="411"/>
      <c r="AA230" s="411"/>
      <c r="AB230" s="411"/>
      <c r="AC230" s="411"/>
      <c r="AD230" s="411"/>
      <c r="AE230" s="411"/>
      <c r="AF230" s="411"/>
      <c r="AG230" s="411"/>
      <c r="AH230" s="411"/>
      <c r="AI230" s="411"/>
      <c r="AJ230" s="411"/>
      <c r="AK230" s="411"/>
      <c r="AL230" s="411"/>
      <c r="AM230" s="411"/>
      <c r="AN230" s="411"/>
      <c r="AO230" s="411"/>
      <c r="AP230" s="411"/>
      <c r="AQ230" s="411"/>
      <c r="AR230" s="411"/>
      <c r="AS230" s="411"/>
      <c r="AT230" s="411"/>
      <c r="AU230" s="411"/>
      <c r="AV230" s="411"/>
      <c r="AW230" s="411"/>
      <c r="AX230" s="411"/>
      <c r="AY230" s="411"/>
    </row>
    <row r="231" spans="1:51" hidden="1" x14ac:dyDescent="0.2">
      <c r="A231" s="410" t="s">
        <v>1503</v>
      </c>
      <c r="B231" s="411">
        <v>14</v>
      </c>
      <c r="C231" s="411">
        <v>14</v>
      </c>
      <c r="D231" s="411"/>
      <c r="E231" s="411"/>
      <c r="F231" s="411"/>
      <c r="G231" s="411"/>
      <c r="H231" s="411"/>
      <c r="I231" s="411"/>
      <c r="J231" s="411"/>
      <c r="K231" s="411"/>
      <c r="L231" s="411"/>
      <c r="M231" s="411"/>
      <c r="N231" s="411"/>
      <c r="O231" s="411"/>
      <c r="P231" s="411"/>
      <c r="Q231" s="411"/>
      <c r="R231" s="411"/>
      <c r="S231" s="411"/>
      <c r="T231" s="411"/>
      <c r="U231" s="411"/>
      <c r="V231" s="411"/>
      <c r="W231" s="411"/>
      <c r="X231" s="411"/>
      <c r="Y231" s="411"/>
      <c r="Z231" s="411"/>
      <c r="AA231" s="411"/>
      <c r="AB231" s="411"/>
      <c r="AC231" s="411"/>
      <c r="AD231" s="411"/>
      <c r="AE231" s="411"/>
      <c r="AF231" s="411"/>
      <c r="AG231" s="411"/>
      <c r="AH231" s="411"/>
      <c r="AI231" s="411"/>
      <c r="AJ231" s="411"/>
      <c r="AK231" s="411"/>
      <c r="AL231" s="411"/>
      <c r="AM231" s="411"/>
      <c r="AN231" s="411"/>
      <c r="AO231" s="411"/>
      <c r="AP231" s="411"/>
      <c r="AQ231" s="411"/>
      <c r="AR231" s="411"/>
      <c r="AS231" s="411"/>
      <c r="AT231" s="411"/>
      <c r="AU231" s="411"/>
      <c r="AV231" s="411"/>
      <c r="AW231" s="411"/>
      <c r="AX231" s="411"/>
      <c r="AY231" s="411"/>
    </row>
    <row r="232" spans="1:51" hidden="1" x14ac:dyDescent="0.2">
      <c r="A232" s="410" t="s">
        <v>1531</v>
      </c>
      <c r="B232" s="411">
        <v>6</v>
      </c>
      <c r="C232" s="411">
        <v>6</v>
      </c>
      <c r="D232" s="411"/>
      <c r="E232" s="411"/>
      <c r="F232" s="411"/>
      <c r="G232" s="411"/>
      <c r="H232" s="411"/>
      <c r="I232" s="411"/>
      <c r="J232" s="411"/>
      <c r="K232" s="411"/>
      <c r="L232" s="411"/>
      <c r="M232" s="411"/>
      <c r="N232" s="411"/>
      <c r="O232" s="411"/>
      <c r="P232" s="411"/>
      <c r="Q232" s="411"/>
      <c r="R232" s="411"/>
      <c r="S232" s="411"/>
      <c r="T232" s="411"/>
      <c r="U232" s="411"/>
      <c r="V232" s="411"/>
      <c r="W232" s="411"/>
      <c r="X232" s="411"/>
      <c r="Y232" s="411"/>
      <c r="Z232" s="411"/>
      <c r="AA232" s="411"/>
      <c r="AB232" s="411"/>
      <c r="AC232" s="411"/>
      <c r="AD232" s="411"/>
      <c r="AE232" s="411"/>
      <c r="AF232" s="411"/>
      <c r="AG232" s="411"/>
      <c r="AH232" s="411"/>
      <c r="AI232" s="411"/>
      <c r="AJ232" s="411"/>
      <c r="AK232" s="411"/>
      <c r="AL232" s="411"/>
      <c r="AM232" s="411"/>
      <c r="AN232" s="411"/>
      <c r="AO232" s="411"/>
      <c r="AP232" s="411"/>
      <c r="AQ232" s="411"/>
      <c r="AR232" s="411"/>
      <c r="AS232" s="411"/>
      <c r="AT232" s="411"/>
      <c r="AU232" s="411"/>
      <c r="AV232" s="411"/>
      <c r="AW232" s="411"/>
      <c r="AX232" s="411"/>
      <c r="AY232" s="411"/>
    </row>
    <row r="233" spans="1:51" hidden="1" x14ac:dyDescent="0.2">
      <c r="A233" s="410" t="s">
        <v>1416</v>
      </c>
      <c r="B233" s="411">
        <v>671</v>
      </c>
      <c r="C233" s="411">
        <v>671</v>
      </c>
      <c r="D233" s="411"/>
      <c r="E233" s="411"/>
      <c r="F233" s="411"/>
      <c r="G233" s="411"/>
      <c r="H233" s="411"/>
      <c r="I233" s="411"/>
      <c r="J233" s="411"/>
      <c r="K233" s="411"/>
      <c r="L233" s="411"/>
      <c r="M233" s="411"/>
      <c r="N233" s="411"/>
      <c r="O233" s="411"/>
      <c r="P233" s="411"/>
      <c r="Q233" s="411"/>
      <c r="R233" s="411"/>
      <c r="S233" s="411"/>
      <c r="T233" s="411"/>
      <c r="U233" s="411"/>
      <c r="V233" s="411"/>
      <c r="W233" s="411"/>
      <c r="X233" s="411"/>
      <c r="Y233" s="411"/>
      <c r="Z233" s="411"/>
      <c r="AA233" s="411"/>
      <c r="AB233" s="411"/>
      <c r="AC233" s="411"/>
      <c r="AD233" s="411"/>
      <c r="AE233" s="411"/>
      <c r="AF233" s="411"/>
      <c r="AG233" s="411"/>
      <c r="AH233" s="411"/>
      <c r="AI233" s="411"/>
      <c r="AJ233" s="411"/>
      <c r="AK233" s="411"/>
      <c r="AL233" s="411"/>
      <c r="AM233" s="411"/>
      <c r="AN233" s="411"/>
      <c r="AO233" s="411"/>
      <c r="AP233" s="411"/>
      <c r="AQ233" s="411"/>
      <c r="AR233" s="411"/>
      <c r="AS233" s="411"/>
      <c r="AT233" s="411"/>
      <c r="AU233" s="411"/>
      <c r="AV233" s="411"/>
      <c r="AW233" s="411"/>
      <c r="AX233" s="411"/>
      <c r="AY233" s="411"/>
    </row>
    <row r="234" spans="1:51" hidden="1" x14ac:dyDescent="0.2">
      <c r="A234" s="410" t="s">
        <v>1417</v>
      </c>
      <c r="B234" s="411">
        <v>1188</v>
      </c>
      <c r="C234" s="411">
        <v>1188</v>
      </c>
      <c r="D234" s="411"/>
      <c r="E234" s="411"/>
      <c r="F234" s="411"/>
      <c r="G234" s="411"/>
      <c r="H234" s="411"/>
      <c r="I234" s="411"/>
      <c r="J234" s="411"/>
      <c r="K234" s="411"/>
      <c r="L234" s="411"/>
      <c r="M234" s="411"/>
      <c r="N234" s="411"/>
      <c r="O234" s="411"/>
      <c r="P234" s="411"/>
      <c r="Q234" s="411"/>
      <c r="R234" s="411"/>
      <c r="S234" s="411"/>
      <c r="T234" s="411"/>
      <c r="U234" s="411"/>
      <c r="V234" s="411"/>
      <c r="W234" s="411"/>
      <c r="X234" s="411"/>
      <c r="Y234" s="411"/>
      <c r="Z234" s="411"/>
      <c r="AA234" s="411"/>
      <c r="AB234" s="411"/>
      <c r="AC234" s="411"/>
      <c r="AD234" s="411"/>
      <c r="AE234" s="411"/>
      <c r="AF234" s="411"/>
      <c r="AG234" s="411"/>
      <c r="AH234" s="411"/>
      <c r="AI234" s="411"/>
      <c r="AJ234" s="411"/>
      <c r="AK234" s="411"/>
      <c r="AL234" s="411"/>
      <c r="AM234" s="411"/>
      <c r="AN234" s="411"/>
      <c r="AO234" s="411"/>
      <c r="AP234" s="411"/>
      <c r="AQ234" s="411"/>
      <c r="AR234" s="411"/>
      <c r="AS234" s="411"/>
      <c r="AT234" s="411"/>
      <c r="AU234" s="411"/>
      <c r="AV234" s="411"/>
      <c r="AW234" s="411"/>
      <c r="AX234" s="411"/>
      <c r="AY234" s="411"/>
    </row>
    <row r="235" spans="1:51" hidden="1" x14ac:dyDescent="0.2">
      <c r="A235" s="410" t="s">
        <v>1418</v>
      </c>
      <c r="B235" s="411">
        <v>122</v>
      </c>
      <c r="C235" s="411">
        <v>122</v>
      </c>
      <c r="D235" s="411"/>
      <c r="E235" s="411"/>
      <c r="F235" s="411"/>
      <c r="G235" s="411"/>
      <c r="H235" s="411"/>
      <c r="I235" s="411"/>
      <c r="J235" s="411"/>
      <c r="K235" s="411"/>
      <c r="L235" s="411"/>
      <c r="M235" s="411"/>
      <c r="N235" s="411"/>
      <c r="O235" s="411"/>
      <c r="P235" s="411"/>
      <c r="Q235" s="411"/>
      <c r="R235" s="411"/>
      <c r="S235" s="411"/>
      <c r="T235" s="411"/>
      <c r="U235" s="411"/>
      <c r="V235" s="411"/>
      <c r="W235" s="411"/>
      <c r="X235" s="411"/>
      <c r="Y235" s="411"/>
      <c r="Z235" s="411"/>
      <c r="AA235" s="411"/>
      <c r="AB235" s="411"/>
      <c r="AC235" s="411"/>
      <c r="AD235" s="411"/>
      <c r="AE235" s="411"/>
      <c r="AF235" s="411"/>
      <c r="AG235" s="411"/>
      <c r="AH235" s="411"/>
      <c r="AI235" s="411"/>
      <c r="AJ235" s="411"/>
      <c r="AK235" s="411"/>
      <c r="AL235" s="411"/>
      <c r="AM235" s="411"/>
      <c r="AN235" s="411"/>
      <c r="AO235" s="411"/>
      <c r="AP235" s="411"/>
      <c r="AQ235" s="411"/>
      <c r="AR235" s="411"/>
      <c r="AS235" s="411"/>
      <c r="AT235" s="411"/>
      <c r="AU235" s="411"/>
      <c r="AV235" s="411"/>
      <c r="AW235" s="411"/>
      <c r="AX235" s="411"/>
      <c r="AY235" s="411"/>
    </row>
    <row r="236" spans="1:51" hidden="1" x14ac:dyDescent="0.2">
      <c r="A236" s="410" t="s">
        <v>1419</v>
      </c>
      <c r="B236" s="411">
        <v>576</v>
      </c>
      <c r="C236" s="411">
        <v>576</v>
      </c>
      <c r="D236" s="411"/>
      <c r="E236" s="411"/>
      <c r="F236" s="411"/>
      <c r="G236" s="411"/>
      <c r="H236" s="411"/>
      <c r="I236" s="411"/>
      <c r="J236" s="411"/>
      <c r="K236" s="411"/>
      <c r="L236" s="411"/>
      <c r="M236" s="411"/>
      <c r="N236" s="411"/>
      <c r="O236" s="411"/>
      <c r="P236" s="411"/>
      <c r="Q236" s="411"/>
      <c r="R236" s="411"/>
      <c r="S236" s="411"/>
      <c r="T236" s="411"/>
      <c r="U236" s="411"/>
      <c r="V236" s="411"/>
      <c r="W236" s="411"/>
      <c r="X236" s="411"/>
      <c r="Y236" s="411"/>
      <c r="Z236" s="411"/>
      <c r="AA236" s="411"/>
      <c r="AB236" s="411"/>
      <c r="AC236" s="411"/>
      <c r="AD236" s="411"/>
      <c r="AE236" s="411"/>
      <c r="AF236" s="411"/>
      <c r="AG236" s="411"/>
      <c r="AH236" s="411"/>
      <c r="AI236" s="411"/>
      <c r="AJ236" s="411"/>
      <c r="AK236" s="411"/>
      <c r="AL236" s="411"/>
      <c r="AM236" s="411"/>
      <c r="AN236" s="411"/>
      <c r="AO236" s="411"/>
      <c r="AP236" s="411"/>
      <c r="AQ236" s="411"/>
      <c r="AR236" s="411"/>
      <c r="AS236" s="411"/>
      <c r="AT236" s="411"/>
      <c r="AU236" s="411"/>
      <c r="AV236" s="411"/>
      <c r="AW236" s="411"/>
      <c r="AX236" s="411"/>
      <c r="AY236" s="411"/>
    </row>
    <row r="237" spans="1:51" hidden="1" x14ac:dyDescent="0.2">
      <c r="A237" s="410" t="s">
        <v>1500</v>
      </c>
      <c r="B237" s="411">
        <v>26</v>
      </c>
      <c r="C237" s="411">
        <v>26</v>
      </c>
      <c r="D237" s="411"/>
      <c r="E237" s="411"/>
      <c r="F237" s="411"/>
      <c r="G237" s="411"/>
      <c r="H237" s="411"/>
      <c r="I237" s="411"/>
      <c r="J237" s="411"/>
      <c r="K237" s="411"/>
      <c r="L237" s="411"/>
      <c r="M237" s="411"/>
      <c r="N237" s="411"/>
      <c r="O237" s="411"/>
      <c r="P237" s="411"/>
      <c r="Q237" s="411"/>
      <c r="R237" s="411"/>
      <c r="S237" s="411"/>
      <c r="T237" s="411"/>
      <c r="U237" s="411"/>
      <c r="V237" s="411"/>
      <c r="W237" s="411"/>
      <c r="X237" s="411"/>
      <c r="Y237" s="411"/>
      <c r="Z237" s="411"/>
      <c r="AA237" s="411"/>
      <c r="AB237" s="411"/>
      <c r="AC237" s="411"/>
      <c r="AD237" s="411"/>
      <c r="AE237" s="411"/>
      <c r="AF237" s="411"/>
      <c r="AG237" s="411"/>
      <c r="AH237" s="411"/>
      <c r="AI237" s="411"/>
      <c r="AJ237" s="411"/>
      <c r="AK237" s="411"/>
      <c r="AL237" s="411"/>
      <c r="AM237" s="411"/>
      <c r="AN237" s="411"/>
      <c r="AO237" s="411"/>
      <c r="AP237" s="411"/>
      <c r="AQ237" s="411"/>
      <c r="AR237" s="411"/>
      <c r="AS237" s="411"/>
      <c r="AT237" s="411"/>
      <c r="AU237" s="411"/>
      <c r="AV237" s="411"/>
      <c r="AW237" s="411"/>
      <c r="AX237" s="411"/>
      <c r="AY237" s="411"/>
    </row>
    <row r="238" spans="1:51" hidden="1" x14ac:dyDescent="0.2">
      <c r="A238" s="410" t="s">
        <v>1420</v>
      </c>
      <c r="B238" s="411">
        <v>951</v>
      </c>
      <c r="C238" s="411">
        <v>951</v>
      </c>
      <c r="D238" s="411"/>
      <c r="E238" s="411"/>
      <c r="F238" s="411"/>
      <c r="G238" s="411"/>
      <c r="H238" s="411"/>
      <c r="I238" s="411"/>
      <c r="J238" s="411"/>
      <c r="K238" s="411"/>
      <c r="L238" s="411"/>
      <c r="M238" s="411"/>
      <c r="N238" s="411"/>
      <c r="O238" s="411"/>
      <c r="P238" s="411"/>
      <c r="Q238" s="411"/>
      <c r="R238" s="411"/>
      <c r="S238" s="411"/>
      <c r="T238" s="411"/>
      <c r="U238" s="411"/>
      <c r="V238" s="411"/>
      <c r="W238" s="411"/>
      <c r="X238" s="411"/>
      <c r="Y238" s="411"/>
      <c r="Z238" s="411"/>
      <c r="AA238" s="411"/>
      <c r="AB238" s="411"/>
      <c r="AC238" s="411"/>
      <c r="AD238" s="411"/>
      <c r="AE238" s="411"/>
      <c r="AF238" s="411"/>
      <c r="AG238" s="411"/>
      <c r="AH238" s="411"/>
      <c r="AI238" s="411"/>
      <c r="AJ238" s="411"/>
      <c r="AK238" s="411"/>
      <c r="AL238" s="411"/>
      <c r="AM238" s="411"/>
      <c r="AN238" s="411"/>
      <c r="AO238" s="411"/>
      <c r="AP238" s="411"/>
      <c r="AQ238" s="411"/>
      <c r="AR238" s="411"/>
      <c r="AS238" s="411"/>
      <c r="AT238" s="411"/>
      <c r="AU238" s="411"/>
      <c r="AV238" s="411"/>
      <c r="AW238" s="411"/>
      <c r="AX238" s="411"/>
      <c r="AY238" s="411"/>
    </row>
    <row r="239" spans="1:51" hidden="1" x14ac:dyDescent="0.2">
      <c r="A239" s="410" t="s">
        <v>1421</v>
      </c>
      <c r="B239" s="411">
        <v>540</v>
      </c>
      <c r="C239" s="411">
        <v>540</v>
      </c>
      <c r="D239" s="411"/>
      <c r="E239" s="411"/>
      <c r="F239" s="411"/>
      <c r="G239" s="411"/>
      <c r="H239" s="411"/>
      <c r="I239" s="411"/>
      <c r="J239" s="411"/>
      <c r="K239" s="411"/>
      <c r="L239" s="411"/>
      <c r="M239" s="411"/>
      <c r="N239" s="411"/>
      <c r="O239" s="411"/>
      <c r="P239" s="411"/>
      <c r="Q239" s="411"/>
      <c r="R239" s="411"/>
      <c r="S239" s="411"/>
      <c r="T239" s="411"/>
      <c r="U239" s="411"/>
      <c r="V239" s="411"/>
      <c r="W239" s="411"/>
      <c r="X239" s="411"/>
      <c r="Y239" s="411"/>
      <c r="Z239" s="411"/>
      <c r="AA239" s="411"/>
      <c r="AB239" s="411"/>
      <c r="AC239" s="411"/>
      <c r="AD239" s="411"/>
      <c r="AE239" s="411"/>
      <c r="AF239" s="411"/>
      <c r="AG239" s="411"/>
      <c r="AH239" s="411"/>
      <c r="AI239" s="411"/>
      <c r="AJ239" s="411"/>
      <c r="AK239" s="411"/>
      <c r="AL239" s="411"/>
      <c r="AM239" s="411"/>
      <c r="AN239" s="411"/>
      <c r="AO239" s="411"/>
      <c r="AP239" s="411"/>
      <c r="AQ239" s="411"/>
      <c r="AR239" s="411"/>
      <c r="AS239" s="411"/>
      <c r="AT239" s="411"/>
      <c r="AU239" s="411"/>
      <c r="AV239" s="411"/>
      <c r="AW239" s="411"/>
      <c r="AX239" s="411"/>
      <c r="AY239" s="411"/>
    </row>
    <row r="240" spans="1:51" hidden="1" x14ac:dyDescent="0.2">
      <c r="A240" s="410" t="s">
        <v>1501</v>
      </c>
      <c r="B240" s="411">
        <v>4</v>
      </c>
      <c r="C240" s="411">
        <v>4</v>
      </c>
      <c r="D240" s="411"/>
      <c r="E240" s="411"/>
      <c r="F240" s="411"/>
      <c r="G240" s="411"/>
      <c r="H240" s="411"/>
      <c r="I240" s="411"/>
      <c r="J240" s="411"/>
      <c r="K240" s="411"/>
      <c r="L240" s="411"/>
      <c r="M240" s="411"/>
      <c r="N240" s="411"/>
      <c r="O240" s="411"/>
      <c r="P240" s="411"/>
      <c r="Q240" s="411"/>
      <c r="R240" s="411"/>
      <c r="S240" s="411"/>
      <c r="T240" s="411"/>
      <c r="U240" s="411"/>
      <c r="V240" s="411"/>
      <c r="W240" s="411"/>
      <c r="X240" s="411"/>
      <c r="Y240" s="411"/>
      <c r="Z240" s="411"/>
      <c r="AA240" s="411"/>
      <c r="AB240" s="411"/>
      <c r="AC240" s="411"/>
      <c r="AD240" s="411"/>
      <c r="AE240" s="411"/>
      <c r="AF240" s="411"/>
      <c r="AG240" s="411"/>
      <c r="AH240" s="411"/>
      <c r="AI240" s="411"/>
      <c r="AJ240" s="411"/>
      <c r="AK240" s="411"/>
      <c r="AL240" s="411"/>
      <c r="AM240" s="411"/>
      <c r="AN240" s="411"/>
      <c r="AO240" s="411"/>
      <c r="AP240" s="411"/>
      <c r="AQ240" s="411"/>
      <c r="AR240" s="411"/>
      <c r="AS240" s="411"/>
      <c r="AT240" s="411"/>
      <c r="AU240" s="411"/>
      <c r="AV240" s="411"/>
      <c r="AW240" s="411"/>
      <c r="AX240" s="411"/>
      <c r="AY240" s="411"/>
    </row>
    <row r="241" spans="1:51" hidden="1" x14ac:dyDescent="0.2">
      <c r="A241" s="410" t="s">
        <v>1554</v>
      </c>
      <c r="B241" s="411">
        <v>1</v>
      </c>
      <c r="C241" s="411">
        <v>1</v>
      </c>
      <c r="D241" s="411"/>
      <c r="E241" s="411"/>
      <c r="F241" s="411"/>
      <c r="G241" s="411"/>
      <c r="H241" s="411"/>
      <c r="I241" s="411"/>
      <c r="J241" s="411"/>
      <c r="K241" s="411"/>
      <c r="L241" s="411"/>
      <c r="M241" s="411"/>
      <c r="N241" s="411"/>
      <c r="O241" s="411"/>
      <c r="P241" s="411"/>
      <c r="Q241" s="411"/>
      <c r="R241" s="411"/>
      <c r="S241" s="411"/>
      <c r="T241" s="411"/>
      <c r="U241" s="411"/>
      <c r="V241" s="411"/>
      <c r="W241" s="411"/>
      <c r="X241" s="411"/>
      <c r="Y241" s="411"/>
      <c r="Z241" s="411"/>
      <c r="AA241" s="411"/>
      <c r="AB241" s="411"/>
      <c r="AC241" s="411"/>
      <c r="AD241" s="411"/>
      <c r="AE241" s="411"/>
      <c r="AF241" s="411"/>
      <c r="AG241" s="411"/>
      <c r="AH241" s="411"/>
      <c r="AI241" s="411"/>
      <c r="AJ241" s="411"/>
      <c r="AK241" s="411"/>
      <c r="AL241" s="411"/>
      <c r="AM241" s="411"/>
      <c r="AN241" s="411"/>
      <c r="AO241" s="411"/>
      <c r="AP241" s="411"/>
      <c r="AQ241" s="411"/>
      <c r="AR241" s="411"/>
      <c r="AS241" s="411"/>
      <c r="AT241" s="411"/>
      <c r="AU241" s="411"/>
      <c r="AV241" s="411"/>
      <c r="AW241" s="411"/>
      <c r="AX241" s="411"/>
      <c r="AY241" s="411"/>
    </row>
    <row r="242" spans="1:51" hidden="1" x14ac:dyDescent="0.2">
      <c r="A242" s="410" t="s">
        <v>1422</v>
      </c>
      <c r="B242" s="411">
        <v>853</v>
      </c>
      <c r="C242" s="411">
        <v>853</v>
      </c>
      <c r="D242" s="411"/>
      <c r="E242" s="411">
        <v>677</v>
      </c>
      <c r="F242" s="411"/>
      <c r="G242" s="411"/>
      <c r="H242" s="411"/>
      <c r="I242" s="411"/>
      <c r="J242" s="411"/>
      <c r="K242" s="411"/>
      <c r="L242" s="411"/>
      <c r="M242" s="411"/>
      <c r="N242" s="411"/>
      <c r="O242" s="411"/>
      <c r="P242" s="411"/>
      <c r="Q242" s="411"/>
      <c r="R242" s="411"/>
      <c r="S242" s="411"/>
      <c r="T242" s="411"/>
      <c r="U242" s="411"/>
      <c r="V242" s="411"/>
      <c r="W242" s="411"/>
      <c r="X242" s="411"/>
      <c r="Y242" s="411"/>
      <c r="Z242" s="411"/>
      <c r="AA242" s="411"/>
      <c r="AB242" s="411"/>
      <c r="AC242" s="411"/>
      <c r="AD242" s="411"/>
      <c r="AE242" s="411"/>
      <c r="AF242" s="411"/>
      <c r="AG242" s="411"/>
      <c r="AH242" s="411"/>
      <c r="AI242" s="411"/>
      <c r="AJ242" s="411"/>
      <c r="AK242" s="411"/>
      <c r="AL242" s="411"/>
      <c r="AM242" s="411"/>
      <c r="AN242" s="411"/>
      <c r="AO242" s="411"/>
      <c r="AP242" s="411"/>
      <c r="AQ242" s="411"/>
      <c r="AR242" s="411"/>
      <c r="AS242" s="411"/>
      <c r="AT242" s="411"/>
      <c r="AU242" s="411"/>
      <c r="AV242" s="411"/>
      <c r="AW242" s="411"/>
      <c r="AX242" s="411"/>
      <c r="AY242" s="411"/>
    </row>
    <row r="243" spans="1:51" hidden="1" x14ac:dyDescent="0.2">
      <c r="A243" s="410" t="s">
        <v>1451</v>
      </c>
      <c r="B243" s="411">
        <v>259</v>
      </c>
      <c r="C243" s="411">
        <v>259</v>
      </c>
      <c r="D243" s="411"/>
      <c r="E243" s="411">
        <v>18</v>
      </c>
      <c r="F243" s="411"/>
      <c r="G243" s="411"/>
      <c r="H243" s="411"/>
      <c r="I243" s="411"/>
      <c r="J243" s="411"/>
      <c r="K243" s="411"/>
      <c r="L243" s="411"/>
      <c r="M243" s="411"/>
      <c r="N243" s="411"/>
      <c r="O243" s="411"/>
      <c r="P243" s="411"/>
      <c r="Q243" s="411"/>
      <c r="R243" s="411"/>
      <c r="S243" s="411"/>
      <c r="T243" s="411"/>
      <c r="U243" s="411"/>
      <c r="V243" s="411"/>
      <c r="W243" s="411"/>
      <c r="X243" s="411"/>
      <c r="Y243" s="411"/>
      <c r="Z243" s="411"/>
      <c r="AA243" s="411"/>
      <c r="AB243" s="411"/>
      <c r="AC243" s="411"/>
      <c r="AD243" s="411"/>
      <c r="AE243" s="411"/>
      <c r="AF243" s="411"/>
      <c r="AG243" s="411"/>
      <c r="AH243" s="411"/>
      <c r="AI243" s="411"/>
      <c r="AJ243" s="411"/>
      <c r="AK243" s="411"/>
      <c r="AL243" s="411"/>
      <c r="AM243" s="411"/>
      <c r="AN243" s="411"/>
      <c r="AO243" s="411"/>
      <c r="AP243" s="411"/>
      <c r="AQ243" s="411"/>
      <c r="AR243" s="411"/>
      <c r="AS243" s="411"/>
      <c r="AT243" s="411"/>
      <c r="AU243" s="411"/>
      <c r="AV243" s="411"/>
      <c r="AW243" s="411"/>
      <c r="AX243" s="411"/>
      <c r="AY243" s="411"/>
    </row>
    <row r="244" spans="1:51" hidden="1" x14ac:dyDescent="0.2">
      <c r="A244" s="410" t="s">
        <v>1423</v>
      </c>
      <c r="B244" s="411">
        <v>123</v>
      </c>
      <c r="C244" s="411">
        <v>123</v>
      </c>
      <c r="D244" s="411"/>
      <c r="E244" s="411"/>
      <c r="F244" s="411"/>
      <c r="G244" s="411"/>
      <c r="H244" s="411"/>
      <c r="I244" s="411"/>
      <c r="J244" s="411"/>
      <c r="K244" s="411"/>
      <c r="L244" s="411"/>
      <c r="M244" s="411"/>
      <c r="N244" s="411"/>
      <c r="O244" s="411"/>
      <c r="P244" s="411"/>
      <c r="Q244" s="411"/>
      <c r="R244" s="411"/>
      <c r="S244" s="411"/>
      <c r="T244" s="411"/>
      <c r="U244" s="411"/>
      <c r="V244" s="411"/>
      <c r="W244" s="411"/>
      <c r="X244" s="411"/>
      <c r="Y244" s="411"/>
      <c r="Z244" s="411"/>
      <c r="AA244" s="411"/>
      <c r="AB244" s="411"/>
      <c r="AC244" s="411"/>
      <c r="AD244" s="411"/>
      <c r="AE244" s="411"/>
      <c r="AF244" s="411"/>
      <c r="AG244" s="411"/>
      <c r="AH244" s="411"/>
      <c r="AI244" s="411"/>
      <c r="AJ244" s="411"/>
      <c r="AK244" s="411"/>
      <c r="AL244" s="411"/>
      <c r="AM244" s="411"/>
      <c r="AN244" s="411"/>
      <c r="AO244" s="411"/>
      <c r="AP244" s="411"/>
      <c r="AQ244" s="411"/>
      <c r="AR244" s="411"/>
      <c r="AS244" s="411"/>
      <c r="AT244" s="411"/>
      <c r="AU244" s="411"/>
      <c r="AV244" s="411"/>
      <c r="AW244" s="411"/>
      <c r="AX244" s="411"/>
      <c r="AY244" s="411"/>
    </row>
    <row r="245" spans="1:51" hidden="1" x14ac:dyDescent="0.2">
      <c r="A245" s="410" t="s">
        <v>1424</v>
      </c>
      <c r="B245" s="411">
        <v>5428</v>
      </c>
      <c r="C245" s="411">
        <v>5428</v>
      </c>
      <c r="D245" s="411"/>
      <c r="E245" s="411"/>
      <c r="F245" s="411"/>
      <c r="G245" s="411"/>
      <c r="H245" s="411"/>
      <c r="I245" s="411"/>
      <c r="J245" s="411"/>
      <c r="K245" s="411"/>
      <c r="L245" s="411"/>
      <c r="M245" s="411"/>
      <c r="N245" s="411"/>
      <c r="O245" s="411"/>
      <c r="P245" s="411"/>
      <c r="Q245" s="411"/>
      <c r="R245" s="411"/>
      <c r="S245" s="411"/>
      <c r="T245" s="411"/>
      <c r="U245" s="411"/>
      <c r="V245" s="411"/>
      <c r="W245" s="411"/>
      <c r="X245" s="411"/>
      <c r="Y245" s="411"/>
      <c r="Z245" s="411"/>
      <c r="AA245" s="411"/>
      <c r="AB245" s="411"/>
      <c r="AC245" s="411"/>
      <c r="AD245" s="411"/>
      <c r="AE245" s="411"/>
      <c r="AF245" s="411"/>
      <c r="AG245" s="411"/>
      <c r="AH245" s="411"/>
      <c r="AI245" s="411"/>
      <c r="AJ245" s="411"/>
      <c r="AK245" s="411"/>
      <c r="AL245" s="411"/>
      <c r="AM245" s="411"/>
      <c r="AN245" s="411"/>
      <c r="AO245" s="411"/>
      <c r="AP245" s="411"/>
      <c r="AQ245" s="411"/>
      <c r="AR245" s="411"/>
      <c r="AS245" s="411"/>
      <c r="AT245" s="411"/>
      <c r="AU245" s="411"/>
      <c r="AV245" s="411"/>
      <c r="AW245" s="411"/>
      <c r="AX245" s="411"/>
      <c r="AY245" s="411"/>
    </row>
    <row r="246" spans="1:51" hidden="1" x14ac:dyDescent="0.2">
      <c r="A246" s="410" t="s">
        <v>1425</v>
      </c>
      <c r="B246" s="411">
        <v>95</v>
      </c>
      <c r="C246" s="411">
        <v>95</v>
      </c>
      <c r="D246" s="411"/>
      <c r="E246" s="411"/>
      <c r="F246" s="411"/>
      <c r="G246" s="411"/>
      <c r="H246" s="411"/>
      <c r="I246" s="411"/>
      <c r="J246" s="411"/>
      <c r="K246" s="411"/>
      <c r="L246" s="411"/>
      <c r="M246" s="411"/>
      <c r="N246" s="411"/>
      <c r="O246" s="411"/>
      <c r="P246" s="411"/>
      <c r="Q246" s="411"/>
      <c r="R246" s="411"/>
      <c r="S246" s="411"/>
      <c r="T246" s="411"/>
      <c r="U246" s="411"/>
      <c r="V246" s="411"/>
      <c r="W246" s="411"/>
      <c r="X246" s="411"/>
      <c r="Y246" s="411"/>
      <c r="Z246" s="411"/>
      <c r="AA246" s="411"/>
      <c r="AB246" s="411"/>
      <c r="AC246" s="411"/>
      <c r="AD246" s="411"/>
      <c r="AE246" s="411"/>
      <c r="AF246" s="411"/>
      <c r="AG246" s="411"/>
      <c r="AH246" s="411"/>
      <c r="AI246" s="411"/>
      <c r="AJ246" s="411"/>
      <c r="AK246" s="411"/>
      <c r="AL246" s="411"/>
      <c r="AM246" s="411"/>
      <c r="AN246" s="411"/>
      <c r="AO246" s="411"/>
      <c r="AP246" s="411"/>
      <c r="AQ246" s="411"/>
      <c r="AR246" s="411"/>
      <c r="AS246" s="411"/>
      <c r="AT246" s="411"/>
      <c r="AU246" s="411"/>
      <c r="AV246" s="411"/>
      <c r="AW246" s="411"/>
      <c r="AX246" s="411"/>
      <c r="AY246" s="411"/>
    </row>
    <row r="247" spans="1:51" hidden="1" x14ac:dyDescent="0.2">
      <c r="A247" s="410" t="s">
        <v>1502</v>
      </c>
      <c r="B247" s="411">
        <v>7</v>
      </c>
      <c r="C247" s="411">
        <v>7</v>
      </c>
      <c r="D247" s="411"/>
      <c r="E247" s="411"/>
      <c r="F247" s="411"/>
      <c r="G247" s="411"/>
      <c r="H247" s="411"/>
      <c r="I247" s="411"/>
      <c r="J247" s="411"/>
      <c r="K247" s="411"/>
      <c r="L247" s="411"/>
      <c r="M247" s="411"/>
      <c r="N247" s="411"/>
      <c r="O247" s="411"/>
      <c r="P247" s="411"/>
      <c r="Q247" s="411"/>
      <c r="R247" s="411"/>
      <c r="S247" s="411"/>
      <c r="T247" s="411"/>
      <c r="U247" s="411"/>
      <c r="V247" s="411"/>
      <c r="W247" s="411"/>
      <c r="X247" s="411"/>
      <c r="Y247" s="411"/>
      <c r="Z247" s="411"/>
      <c r="AA247" s="411"/>
      <c r="AB247" s="411"/>
      <c r="AC247" s="411"/>
      <c r="AD247" s="411"/>
      <c r="AE247" s="411"/>
      <c r="AF247" s="411"/>
      <c r="AG247" s="411"/>
      <c r="AH247" s="411"/>
      <c r="AI247" s="411"/>
      <c r="AJ247" s="411"/>
      <c r="AK247" s="411"/>
      <c r="AL247" s="411"/>
      <c r="AM247" s="411"/>
      <c r="AN247" s="411"/>
      <c r="AO247" s="411"/>
      <c r="AP247" s="411"/>
      <c r="AQ247" s="411"/>
      <c r="AR247" s="411"/>
      <c r="AS247" s="411"/>
      <c r="AT247" s="411"/>
      <c r="AU247" s="411"/>
      <c r="AV247" s="411"/>
      <c r="AW247" s="411"/>
      <c r="AX247" s="411"/>
      <c r="AY247" s="411"/>
    </row>
    <row r="248" spans="1:51" hidden="1" x14ac:dyDescent="0.2">
      <c r="A248" s="410" t="s">
        <v>1555</v>
      </c>
      <c r="B248" s="411">
        <v>1</v>
      </c>
      <c r="C248" s="411">
        <v>1</v>
      </c>
      <c r="D248" s="411"/>
      <c r="E248" s="411"/>
      <c r="F248" s="411"/>
      <c r="G248" s="411"/>
      <c r="H248" s="411"/>
      <c r="I248" s="411"/>
      <c r="J248" s="411"/>
      <c r="K248" s="411"/>
      <c r="L248" s="411"/>
      <c r="M248" s="411"/>
      <c r="N248" s="411"/>
      <c r="O248" s="411"/>
      <c r="P248" s="411"/>
      <c r="Q248" s="411"/>
      <c r="R248" s="411"/>
      <c r="S248" s="411"/>
      <c r="T248" s="411"/>
      <c r="U248" s="411"/>
      <c r="V248" s="411"/>
      <c r="W248" s="411"/>
      <c r="X248" s="411"/>
      <c r="Y248" s="411"/>
      <c r="Z248" s="411"/>
      <c r="AA248" s="411"/>
      <c r="AB248" s="411"/>
      <c r="AC248" s="411"/>
      <c r="AD248" s="411"/>
      <c r="AE248" s="411"/>
      <c r="AF248" s="411"/>
      <c r="AG248" s="411"/>
      <c r="AH248" s="411"/>
      <c r="AI248" s="411"/>
      <c r="AJ248" s="411"/>
      <c r="AK248" s="411"/>
      <c r="AL248" s="411"/>
      <c r="AM248" s="411"/>
      <c r="AN248" s="411"/>
      <c r="AO248" s="411"/>
      <c r="AP248" s="411"/>
      <c r="AQ248" s="411"/>
      <c r="AR248" s="411"/>
      <c r="AS248" s="411"/>
      <c r="AT248" s="411"/>
      <c r="AU248" s="411"/>
      <c r="AV248" s="411"/>
      <c r="AW248" s="411"/>
      <c r="AX248" s="411"/>
      <c r="AY248" s="411"/>
    </row>
    <row r="249" spans="1:51" hidden="1" x14ac:dyDescent="0.2">
      <c r="A249" s="410" t="s">
        <v>1426</v>
      </c>
      <c r="B249" s="411">
        <v>8</v>
      </c>
      <c r="C249" s="411">
        <v>8</v>
      </c>
      <c r="D249" s="411"/>
      <c r="E249" s="411"/>
      <c r="F249" s="411"/>
      <c r="G249" s="411"/>
      <c r="H249" s="411"/>
      <c r="I249" s="411"/>
      <c r="J249" s="411"/>
      <c r="K249" s="411"/>
      <c r="L249" s="411"/>
      <c r="M249" s="411"/>
      <c r="N249" s="411"/>
      <c r="O249" s="411"/>
      <c r="P249" s="411"/>
      <c r="Q249" s="411"/>
      <c r="R249" s="411"/>
      <c r="S249" s="411"/>
      <c r="T249" s="411"/>
      <c r="U249" s="411"/>
      <c r="V249" s="411"/>
      <c r="W249" s="411"/>
      <c r="X249" s="411"/>
      <c r="Y249" s="411"/>
      <c r="Z249" s="411"/>
      <c r="AA249" s="411"/>
      <c r="AB249" s="411"/>
      <c r="AC249" s="411"/>
      <c r="AD249" s="411"/>
      <c r="AE249" s="411"/>
      <c r="AF249" s="411"/>
      <c r="AG249" s="411"/>
      <c r="AH249" s="411"/>
      <c r="AI249" s="411"/>
      <c r="AJ249" s="411"/>
      <c r="AK249" s="411"/>
      <c r="AL249" s="411"/>
      <c r="AM249" s="411"/>
      <c r="AN249" s="411"/>
      <c r="AO249" s="411"/>
      <c r="AP249" s="411"/>
      <c r="AQ249" s="411"/>
      <c r="AR249" s="411"/>
      <c r="AS249" s="411"/>
      <c r="AT249" s="411"/>
      <c r="AU249" s="411"/>
      <c r="AV249" s="411"/>
      <c r="AW249" s="411"/>
      <c r="AX249" s="411"/>
      <c r="AY249" s="411"/>
    </row>
    <row r="250" spans="1:51" hidden="1" x14ac:dyDescent="0.2">
      <c r="A250" s="410" t="s">
        <v>1427</v>
      </c>
      <c r="B250" s="411">
        <v>556</v>
      </c>
      <c r="C250" s="411">
        <v>556</v>
      </c>
      <c r="D250" s="411"/>
      <c r="E250" s="411"/>
      <c r="F250" s="411"/>
      <c r="G250" s="411"/>
      <c r="H250" s="411"/>
      <c r="I250" s="411"/>
      <c r="J250" s="411"/>
      <c r="K250" s="411"/>
      <c r="L250" s="411"/>
      <c r="M250" s="411"/>
      <c r="N250" s="411"/>
      <c r="O250" s="411"/>
      <c r="P250" s="411"/>
      <c r="Q250" s="411"/>
      <c r="R250" s="411"/>
      <c r="S250" s="411"/>
      <c r="T250" s="411"/>
      <c r="U250" s="411"/>
      <c r="V250" s="411"/>
      <c r="W250" s="411"/>
      <c r="X250" s="411"/>
      <c r="Y250" s="411"/>
      <c r="Z250" s="411"/>
      <c r="AA250" s="411"/>
      <c r="AB250" s="411"/>
      <c r="AC250" s="411"/>
      <c r="AD250" s="411"/>
      <c r="AE250" s="411"/>
      <c r="AF250" s="411"/>
      <c r="AG250" s="411"/>
      <c r="AH250" s="411"/>
      <c r="AI250" s="411"/>
      <c r="AJ250" s="411"/>
      <c r="AK250" s="411"/>
      <c r="AL250" s="411"/>
      <c r="AM250" s="411"/>
      <c r="AN250" s="411"/>
      <c r="AO250" s="411"/>
      <c r="AP250" s="411"/>
      <c r="AQ250" s="411"/>
      <c r="AR250" s="411"/>
      <c r="AS250" s="411"/>
      <c r="AT250" s="411"/>
      <c r="AU250" s="411"/>
      <c r="AV250" s="411"/>
      <c r="AW250" s="411"/>
      <c r="AX250" s="411"/>
      <c r="AY250" s="411"/>
    </row>
    <row r="251" spans="1:51" hidden="1" x14ac:dyDescent="0.2">
      <c r="A251" s="410" t="s">
        <v>1428</v>
      </c>
      <c r="B251" s="411">
        <v>2797</v>
      </c>
      <c r="C251" s="411">
        <v>2797</v>
      </c>
      <c r="D251" s="411"/>
      <c r="E251" s="411">
        <v>797</v>
      </c>
      <c r="F251" s="411"/>
      <c r="G251" s="411"/>
      <c r="H251" s="411"/>
      <c r="I251" s="411"/>
      <c r="J251" s="411"/>
      <c r="K251" s="411"/>
      <c r="L251" s="411"/>
      <c r="M251" s="411"/>
      <c r="N251" s="411"/>
      <c r="O251" s="411"/>
      <c r="P251" s="411"/>
      <c r="Q251" s="411"/>
      <c r="R251" s="411"/>
      <c r="S251" s="411"/>
      <c r="T251" s="411"/>
      <c r="U251" s="411"/>
      <c r="V251" s="411"/>
      <c r="W251" s="411"/>
      <c r="X251" s="411"/>
      <c r="Y251" s="411"/>
      <c r="Z251" s="411"/>
      <c r="AA251" s="411"/>
      <c r="AB251" s="411"/>
      <c r="AC251" s="411"/>
      <c r="AD251" s="411"/>
      <c r="AE251" s="411"/>
      <c r="AF251" s="411"/>
      <c r="AG251" s="411"/>
      <c r="AH251" s="411"/>
      <c r="AI251" s="411"/>
      <c r="AJ251" s="411"/>
      <c r="AK251" s="411"/>
      <c r="AL251" s="411"/>
      <c r="AM251" s="411"/>
      <c r="AN251" s="411"/>
      <c r="AO251" s="411"/>
      <c r="AP251" s="411"/>
      <c r="AQ251" s="411"/>
      <c r="AR251" s="411"/>
      <c r="AS251" s="411"/>
      <c r="AT251" s="411"/>
      <c r="AU251" s="411"/>
      <c r="AV251" s="411"/>
      <c r="AW251" s="411"/>
      <c r="AX251" s="411"/>
      <c r="AY251" s="411"/>
    </row>
    <row r="252" spans="1:51" hidden="1" x14ac:dyDescent="0.2">
      <c r="A252" s="410" t="s">
        <v>1429</v>
      </c>
      <c r="B252" s="411">
        <v>97</v>
      </c>
      <c r="C252" s="411">
        <v>97</v>
      </c>
      <c r="D252" s="411"/>
      <c r="E252" s="411"/>
      <c r="F252" s="411"/>
      <c r="G252" s="411"/>
      <c r="H252" s="411"/>
      <c r="I252" s="411"/>
      <c r="J252" s="411"/>
      <c r="K252" s="411"/>
      <c r="L252" s="411"/>
      <c r="M252" s="411"/>
      <c r="N252" s="411"/>
      <c r="O252" s="411"/>
      <c r="P252" s="411"/>
      <c r="Q252" s="411"/>
      <c r="R252" s="411"/>
      <c r="S252" s="411"/>
      <c r="T252" s="411"/>
      <c r="U252" s="411"/>
      <c r="V252" s="411"/>
      <c r="W252" s="411"/>
      <c r="X252" s="411"/>
      <c r="Y252" s="411"/>
      <c r="Z252" s="411"/>
      <c r="AA252" s="411"/>
      <c r="AB252" s="411"/>
      <c r="AC252" s="411"/>
      <c r="AD252" s="411"/>
      <c r="AE252" s="411"/>
      <c r="AF252" s="411"/>
      <c r="AG252" s="411"/>
      <c r="AH252" s="411"/>
      <c r="AI252" s="411"/>
      <c r="AJ252" s="411"/>
      <c r="AK252" s="411"/>
      <c r="AL252" s="411"/>
      <c r="AM252" s="411"/>
      <c r="AN252" s="411"/>
      <c r="AO252" s="411"/>
      <c r="AP252" s="411"/>
      <c r="AQ252" s="411"/>
      <c r="AR252" s="411"/>
      <c r="AS252" s="411"/>
      <c r="AT252" s="411"/>
      <c r="AU252" s="411"/>
      <c r="AV252" s="411"/>
      <c r="AW252" s="411"/>
      <c r="AX252" s="411"/>
      <c r="AY252" s="411"/>
    </row>
    <row r="253" spans="1:51" hidden="1" x14ac:dyDescent="0.2">
      <c r="A253" s="410" t="s">
        <v>1369</v>
      </c>
      <c r="B253" s="411">
        <v>3898</v>
      </c>
      <c r="C253" s="411">
        <v>3459</v>
      </c>
      <c r="D253" s="411">
        <v>439</v>
      </c>
      <c r="E253" s="411">
        <v>1199</v>
      </c>
      <c r="F253" s="411"/>
      <c r="G253" s="411"/>
      <c r="H253" s="411"/>
      <c r="I253" s="411"/>
      <c r="J253" s="411"/>
      <c r="K253" s="411"/>
      <c r="L253" s="411"/>
      <c r="M253" s="411"/>
      <c r="N253" s="411"/>
      <c r="O253" s="411"/>
      <c r="P253" s="411"/>
      <c r="Q253" s="411"/>
      <c r="R253" s="411"/>
      <c r="S253" s="411"/>
      <c r="T253" s="411"/>
      <c r="U253" s="411"/>
      <c r="V253" s="411"/>
      <c r="W253" s="411"/>
      <c r="X253" s="411"/>
      <c r="Y253" s="411"/>
      <c r="Z253" s="411"/>
      <c r="AA253" s="411"/>
      <c r="AB253" s="411"/>
      <c r="AC253" s="411"/>
      <c r="AD253" s="411"/>
      <c r="AE253" s="411"/>
      <c r="AF253" s="411"/>
      <c r="AG253" s="411"/>
      <c r="AH253" s="411"/>
      <c r="AI253" s="411"/>
      <c r="AJ253" s="411"/>
      <c r="AK253" s="411"/>
      <c r="AL253" s="411"/>
      <c r="AM253" s="411"/>
      <c r="AN253" s="411"/>
      <c r="AO253" s="411"/>
      <c r="AP253" s="411"/>
      <c r="AQ253" s="411"/>
      <c r="AR253" s="411"/>
      <c r="AS253" s="411"/>
      <c r="AT253" s="411"/>
      <c r="AU253" s="411"/>
      <c r="AV253" s="411"/>
      <c r="AW253" s="411"/>
      <c r="AX253" s="411"/>
      <c r="AY253" s="411"/>
    </row>
    <row r="254" spans="1:51" hidden="1" x14ac:dyDescent="0.2">
      <c r="A254" s="410" t="s">
        <v>1482</v>
      </c>
      <c r="B254" s="411">
        <v>0</v>
      </c>
      <c r="C254" s="411"/>
      <c r="D254" s="411"/>
      <c r="E254" s="411">
        <v>328</v>
      </c>
      <c r="F254" s="411"/>
      <c r="G254" s="411"/>
      <c r="H254" s="411"/>
      <c r="I254" s="411"/>
      <c r="J254" s="411"/>
      <c r="K254" s="411"/>
      <c r="L254" s="411"/>
      <c r="M254" s="411"/>
      <c r="N254" s="411"/>
      <c r="O254" s="411"/>
      <c r="P254" s="411"/>
      <c r="Q254" s="411"/>
      <c r="R254" s="411"/>
      <c r="S254" s="411"/>
      <c r="T254" s="411"/>
      <c r="U254" s="411"/>
      <c r="V254" s="411"/>
      <c r="W254" s="411"/>
      <c r="X254" s="411"/>
      <c r="Y254" s="411"/>
      <c r="Z254" s="411"/>
      <c r="AA254" s="411"/>
      <c r="AB254" s="411"/>
      <c r="AC254" s="411"/>
      <c r="AD254" s="411"/>
      <c r="AE254" s="411"/>
      <c r="AF254" s="411"/>
      <c r="AG254" s="411"/>
      <c r="AH254" s="411"/>
      <c r="AI254" s="411"/>
      <c r="AJ254" s="411"/>
      <c r="AK254" s="411"/>
      <c r="AL254" s="411"/>
      <c r="AM254" s="411"/>
      <c r="AN254" s="411"/>
      <c r="AO254" s="411"/>
      <c r="AP254" s="411"/>
      <c r="AQ254" s="411"/>
      <c r="AR254" s="411"/>
      <c r="AS254" s="411"/>
      <c r="AT254" s="411"/>
      <c r="AU254" s="411"/>
      <c r="AV254" s="411"/>
      <c r="AW254" s="411"/>
      <c r="AX254" s="411"/>
      <c r="AY254" s="411"/>
    </row>
    <row r="255" spans="1:51" hidden="1" x14ac:dyDescent="0.2">
      <c r="A255" s="410" t="s">
        <v>1370</v>
      </c>
      <c r="B255" s="411">
        <v>937</v>
      </c>
      <c r="C255" s="411">
        <v>345</v>
      </c>
      <c r="D255" s="411">
        <v>592</v>
      </c>
      <c r="E255" s="411">
        <v>1198</v>
      </c>
      <c r="F255" s="411"/>
      <c r="G255" s="411"/>
      <c r="H255" s="411"/>
      <c r="I255" s="411"/>
      <c r="J255" s="411"/>
      <c r="K255" s="411"/>
      <c r="L255" s="411"/>
      <c r="M255" s="411"/>
      <c r="N255" s="411"/>
      <c r="O255" s="411"/>
      <c r="P255" s="411"/>
      <c r="Q255" s="411"/>
      <c r="R255" s="411"/>
      <c r="S255" s="411"/>
      <c r="T255" s="411"/>
      <c r="U255" s="411"/>
      <c r="V255" s="411"/>
      <c r="W255" s="411"/>
      <c r="X255" s="411"/>
      <c r="Y255" s="411"/>
      <c r="Z255" s="411"/>
      <c r="AA255" s="411"/>
      <c r="AB255" s="411"/>
      <c r="AC255" s="411"/>
      <c r="AD255" s="411"/>
      <c r="AE255" s="411"/>
      <c r="AF255" s="411"/>
      <c r="AG255" s="411"/>
      <c r="AH255" s="411"/>
      <c r="AI255" s="411"/>
      <c r="AJ255" s="411"/>
      <c r="AK255" s="411"/>
      <c r="AL255" s="411"/>
      <c r="AM255" s="411"/>
      <c r="AN255" s="411"/>
      <c r="AO255" s="411"/>
      <c r="AP255" s="411"/>
      <c r="AQ255" s="411"/>
      <c r="AR255" s="411"/>
      <c r="AS255" s="411"/>
      <c r="AT255" s="411"/>
      <c r="AU255" s="411"/>
      <c r="AV255" s="411"/>
      <c r="AW255" s="411"/>
      <c r="AX255" s="411"/>
      <c r="AY255" s="411"/>
    </row>
    <row r="256" spans="1:51" hidden="1" x14ac:dyDescent="0.2">
      <c r="A256" s="410" t="s">
        <v>1341</v>
      </c>
      <c r="B256" s="411">
        <v>955</v>
      </c>
      <c r="C256" s="411">
        <v>46</v>
      </c>
      <c r="D256" s="411">
        <v>909</v>
      </c>
      <c r="E256" s="411">
        <v>69</v>
      </c>
      <c r="F256" s="411"/>
      <c r="G256" s="411"/>
      <c r="H256" s="411"/>
      <c r="I256" s="411"/>
      <c r="J256" s="411"/>
      <c r="K256" s="411"/>
      <c r="L256" s="411"/>
      <c r="M256" s="411"/>
      <c r="N256" s="411"/>
      <c r="O256" s="411"/>
      <c r="P256" s="411"/>
      <c r="Q256" s="411"/>
      <c r="R256" s="411"/>
      <c r="S256" s="411"/>
      <c r="T256" s="411"/>
      <c r="U256" s="411"/>
      <c r="V256" s="411"/>
      <c r="W256" s="411"/>
      <c r="X256" s="411"/>
      <c r="Y256" s="411"/>
      <c r="Z256" s="411"/>
      <c r="AA256" s="411"/>
      <c r="AB256" s="411"/>
      <c r="AC256" s="411"/>
      <c r="AD256" s="411"/>
      <c r="AE256" s="411"/>
      <c r="AF256" s="411"/>
      <c r="AG256" s="411"/>
      <c r="AH256" s="411"/>
      <c r="AI256" s="411"/>
      <c r="AJ256" s="411"/>
      <c r="AK256" s="411"/>
      <c r="AL256" s="411"/>
      <c r="AM256" s="411"/>
      <c r="AN256" s="411"/>
      <c r="AO256" s="411"/>
      <c r="AP256" s="411"/>
      <c r="AQ256" s="411"/>
      <c r="AR256" s="411"/>
      <c r="AS256" s="411"/>
      <c r="AT256" s="411"/>
      <c r="AU256" s="411"/>
      <c r="AV256" s="411"/>
      <c r="AW256" s="411"/>
      <c r="AX256" s="411"/>
      <c r="AY256" s="411"/>
    </row>
    <row r="257" spans="1:51" hidden="1" x14ac:dyDescent="0.2">
      <c r="A257" s="410" t="s">
        <v>1399</v>
      </c>
      <c r="B257" s="411">
        <v>47</v>
      </c>
      <c r="C257" s="411"/>
      <c r="D257" s="411">
        <v>47</v>
      </c>
      <c r="E257" s="411">
        <v>1009</v>
      </c>
      <c r="F257" s="411"/>
      <c r="G257" s="411"/>
      <c r="H257" s="411"/>
      <c r="I257" s="411"/>
      <c r="J257" s="411"/>
      <c r="K257" s="411"/>
      <c r="L257" s="411"/>
      <c r="M257" s="411"/>
      <c r="N257" s="411"/>
      <c r="O257" s="411"/>
      <c r="P257" s="411"/>
      <c r="Q257" s="411"/>
      <c r="R257" s="411"/>
      <c r="S257" s="411"/>
      <c r="T257" s="411"/>
      <c r="U257" s="411"/>
      <c r="V257" s="411"/>
      <c r="W257" s="411"/>
      <c r="X257" s="411"/>
      <c r="Y257" s="411"/>
      <c r="Z257" s="411"/>
      <c r="AA257" s="411"/>
      <c r="AB257" s="411"/>
      <c r="AC257" s="411"/>
      <c r="AD257" s="411"/>
      <c r="AE257" s="411"/>
      <c r="AF257" s="411"/>
      <c r="AG257" s="411"/>
      <c r="AH257" s="411"/>
      <c r="AI257" s="411"/>
      <c r="AJ257" s="411"/>
      <c r="AK257" s="411"/>
      <c r="AL257" s="411"/>
      <c r="AM257" s="411"/>
      <c r="AN257" s="411"/>
      <c r="AO257" s="411"/>
      <c r="AP257" s="411"/>
      <c r="AQ257" s="411"/>
      <c r="AR257" s="411"/>
      <c r="AS257" s="411"/>
      <c r="AT257" s="411"/>
      <c r="AU257" s="411"/>
      <c r="AV257" s="411"/>
      <c r="AW257" s="411"/>
      <c r="AX257" s="411"/>
      <c r="AY257" s="411"/>
    </row>
    <row r="258" spans="1:51" hidden="1" x14ac:dyDescent="0.2">
      <c r="A258" s="410" t="s">
        <v>1493</v>
      </c>
      <c r="B258" s="411">
        <v>142</v>
      </c>
      <c r="C258" s="411">
        <v>18</v>
      </c>
      <c r="D258" s="411">
        <v>124</v>
      </c>
      <c r="E258" s="411">
        <v>6</v>
      </c>
      <c r="F258" s="411"/>
      <c r="G258" s="411"/>
      <c r="H258" s="411"/>
      <c r="I258" s="411"/>
      <c r="J258" s="411"/>
      <c r="K258" s="411"/>
      <c r="L258" s="411"/>
      <c r="M258" s="411"/>
      <c r="N258" s="411"/>
      <c r="O258" s="411"/>
      <c r="P258" s="411"/>
      <c r="Q258" s="411"/>
      <c r="R258" s="411"/>
      <c r="S258" s="411"/>
      <c r="T258" s="411"/>
      <c r="U258" s="411"/>
      <c r="V258" s="411"/>
      <c r="W258" s="411"/>
      <c r="X258" s="411"/>
      <c r="Y258" s="411"/>
      <c r="Z258" s="411"/>
      <c r="AA258" s="411"/>
      <c r="AB258" s="411"/>
      <c r="AC258" s="411"/>
      <c r="AD258" s="411"/>
      <c r="AE258" s="411"/>
      <c r="AF258" s="411"/>
      <c r="AG258" s="411"/>
      <c r="AH258" s="411"/>
      <c r="AI258" s="411"/>
      <c r="AJ258" s="411"/>
      <c r="AK258" s="411"/>
      <c r="AL258" s="411"/>
      <c r="AM258" s="411"/>
      <c r="AN258" s="411"/>
      <c r="AO258" s="411"/>
      <c r="AP258" s="411"/>
      <c r="AQ258" s="411"/>
      <c r="AR258" s="411"/>
      <c r="AS258" s="411"/>
      <c r="AT258" s="411"/>
      <c r="AU258" s="411"/>
      <c r="AV258" s="411"/>
      <c r="AW258" s="411"/>
      <c r="AX258" s="411"/>
      <c r="AY258" s="411"/>
    </row>
    <row r="259" spans="1:51" hidden="1" x14ac:dyDescent="0.2">
      <c r="A259" s="410" t="s">
        <v>1371</v>
      </c>
      <c r="B259" s="411">
        <v>361</v>
      </c>
      <c r="C259" s="411">
        <v>41</v>
      </c>
      <c r="D259" s="411">
        <v>320</v>
      </c>
      <c r="E259" s="411">
        <v>6</v>
      </c>
      <c r="F259" s="411"/>
      <c r="G259" s="411"/>
      <c r="H259" s="411"/>
      <c r="I259" s="411"/>
      <c r="J259" s="411"/>
      <c r="K259" s="411"/>
      <c r="L259" s="411"/>
      <c r="M259" s="411"/>
      <c r="N259" s="411"/>
      <c r="O259" s="411"/>
      <c r="P259" s="411"/>
      <c r="Q259" s="411"/>
      <c r="R259" s="411"/>
      <c r="S259" s="411"/>
      <c r="T259" s="411"/>
      <c r="U259" s="411"/>
      <c r="V259" s="411"/>
      <c r="W259" s="411"/>
      <c r="X259" s="411"/>
      <c r="Y259" s="411"/>
      <c r="Z259" s="411"/>
      <c r="AA259" s="411"/>
      <c r="AB259" s="411"/>
      <c r="AC259" s="411"/>
      <c r="AD259" s="411"/>
      <c r="AE259" s="411"/>
      <c r="AF259" s="411"/>
      <c r="AG259" s="411"/>
      <c r="AH259" s="411"/>
      <c r="AI259" s="411"/>
      <c r="AJ259" s="411"/>
      <c r="AK259" s="411"/>
      <c r="AL259" s="411"/>
      <c r="AM259" s="411"/>
      <c r="AN259" s="411"/>
      <c r="AO259" s="411"/>
      <c r="AP259" s="411"/>
      <c r="AQ259" s="411"/>
      <c r="AR259" s="411"/>
      <c r="AS259" s="411"/>
      <c r="AT259" s="411"/>
      <c r="AU259" s="411"/>
      <c r="AV259" s="411"/>
      <c r="AW259" s="411"/>
      <c r="AX259" s="411"/>
      <c r="AY259" s="411"/>
    </row>
    <row r="260" spans="1:51" hidden="1" x14ac:dyDescent="0.2">
      <c r="A260" s="410" t="s">
        <v>1535</v>
      </c>
      <c r="B260" s="411">
        <v>6</v>
      </c>
      <c r="C260" s="411"/>
      <c r="D260" s="411">
        <v>6</v>
      </c>
      <c r="E260" s="411"/>
      <c r="F260" s="411"/>
      <c r="G260" s="411"/>
      <c r="H260" s="411"/>
      <c r="I260" s="411"/>
      <c r="J260" s="411"/>
      <c r="K260" s="411"/>
      <c r="L260" s="411"/>
      <c r="M260" s="411"/>
      <c r="N260" s="411"/>
      <c r="O260" s="411"/>
      <c r="P260" s="411"/>
      <c r="Q260" s="411"/>
      <c r="R260" s="411"/>
      <c r="S260" s="411"/>
      <c r="T260" s="411"/>
      <c r="U260" s="411"/>
      <c r="V260" s="411"/>
      <c r="W260" s="411"/>
      <c r="X260" s="411"/>
      <c r="Y260" s="411"/>
      <c r="Z260" s="411"/>
      <c r="AA260" s="411"/>
      <c r="AB260" s="411"/>
      <c r="AC260" s="411"/>
      <c r="AD260" s="411"/>
      <c r="AE260" s="411"/>
      <c r="AF260" s="411"/>
      <c r="AG260" s="411"/>
      <c r="AH260" s="411"/>
      <c r="AI260" s="411"/>
      <c r="AJ260" s="411"/>
      <c r="AK260" s="411"/>
      <c r="AL260" s="411"/>
      <c r="AM260" s="411"/>
      <c r="AN260" s="411"/>
      <c r="AO260" s="411"/>
      <c r="AP260" s="411"/>
      <c r="AQ260" s="411"/>
      <c r="AR260" s="411"/>
      <c r="AS260" s="411"/>
      <c r="AT260" s="411"/>
      <c r="AU260" s="411"/>
      <c r="AV260" s="411"/>
      <c r="AW260" s="411"/>
      <c r="AX260" s="411"/>
      <c r="AY260" s="411"/>
    </row>
    <row r="261" spans="1:51" hidden="1" x14ac:dyDescent="0.2">
      <c r="A261" s="410" t="s">
        <v>1400</v>
      </c>
      <c r="B261" s="411">
        <v>43</v>
      </c>
      <c r="C261" s="411"/>
      <c r="D261" s="411">
        <v>43</v>
      </c>
      <c r="E261" s="411">
        <v>690</v>
      </c>
      <c r="F261" s="411"/>
      <c r="G261" s="411"/>
      <c r="H261" s="411"/>
      <c r="I261" s="411"/>
      <c r="J261" s="411"/>
      <c r="K261" s="411"/>
      <c r="L261" s="411"/>
      <c r="M261" s="411"/>
      <c r="N261" s="411"/>
      <c r="O261" s="411"/>
      <c r="P261" s="411"/>
      <c r="Q261" s="411"/>
      <c r="R261" s="411"/>
      <c r="S261" s="411"/>
      <c r="T261" s="411"/>
      <c r="U261" s="411"/>
      <c r="V261" s="411"/>
      <c r="W261" s="411"/>
      <c r="X261" s="411"/>
      <c r="Y261" s="411"/>
      <c r="Z261" s="411"/>
      <c r="AA261" s="411"/>
      <c r="AB261" s="411"/>
      <c r="AC261" s="411"/>
      <c r="AD261" s="411"/>
      <c r="AE261" s="411"/>
      <c r="AF261" s="411"/>
      <c r="AG261" s="411"/>
      <c r="AH261" s="411"/>
      <c r="AI261" s="411"/>
      <c r="AJ261" s="411"/>
      <c r="AK261" s="411"/>
      <c r="AL261" s="411"/>
      <c r="AM261" s="411"/>
      <c r="AN261" s="411"/>
      <c r="AO261" s="411"/>
      <c r="AP261" s="411"/>
      <c r="AQ261" s="411"/>
      <c r="AR261" s="411"/>
      <c r="AS261" s="411"/>
      <c r="AT261" s="411"/>
      <c r="AU261" s="411"/>
      <c r="AV261" s="411"/>
      <c r="AW261" s="411"/>
      <c r="AX261" s="411"/>
      <c r="AY261" s="411"/>
    </row>
    <row r="262" spans="1:51" hidden="1" x14ac:dyDescent="0.2">
      <c r="A262" s="410" t="s">
        <v>1403</v>
      </c>
      <c r="B262" s="411">
        <v>891</v>
      </c>
      <c r="C262" s="411">
        <v>0</v>
      </c>
      <c r="D262" s="411">
        <v>891</v>
      </c>
      <c r="E262" s="411">
        <v>4</v>
      </c>
      <c r="F262" s="411">
        <v>757</v>
      </c>
      <c r="G262" s="411">
        <v>0</v>
      </c>
      <c r="H262" s="411"/>
      <c r="I262" s="411"/>
      <c r="J262" s="411"/>
      <c r="K262" s="411"/>
      <c r="L262" s="411"/>
      <c r="M262" s="411"/>
      <c r="N262" s="411"/>
      <c r="O262" s="411"/>
      <c r="P262" s="411"/>
      <c r="Q262" s="411"/>
      <c r="R262" s="411"/>
      <c r="S262" s="411"/>
      <c r="T262" s="411"/>
      <c r="U262" s="411"/>
      <c r="V262" s="411"/>
      <c r="W262" s="411"/>
      <c r="X262" s="411"/>
      <c r="Y262" s="411"/>
      <c r="Z262" s="411"/>
      <c r="AA262" s="411"/>
      <c r="AB262" s="411"/>
      <c r="AC262" s="411"/>
      <c r="AD262" s="411"/>
      <c r="AE262" s="411"/>
      <c r="AF262" s="411"/>
      <c r="AG262" s="411"/>
      <c r="AH262" s="411"/>
      <c r="AI262" s="411"/>
      <c r="AJ262" s="411"/>
      <c r="AK262" s="411"/>
      <c r="AL262" s="411"/>
      <c r="AM262" s="411"/>
      <c r="AN262" s="411"/>
      <c r="AO262" s="411"/>
      <c r="AP262" s="411"/>
      <c r="AQ262" s="411"/>
      <c r="AR262" s="411"/>
      <c r="AS262" s="411"/>
      <c r="AT262" s="411"/>
      <c r="AU262" s="411"/>
      <c r="AV262" s="411"/>
      <c r="AW262" s="411"/>
      <c r="AX262" s="411"/>
      <c r="AY262" s="411"/>
    </row>
    <row r="263" spans="1:51" hidden="1" x14ac:dyDescent="0.2">
      <c r="A263" s="410" t="s">
        <v>1505</v>
      </c>
      <c r="B263" s="411">
        <v>13</v>
      </c>
      <c r="C263" s="411"/>
      <c r="D263" s="411">
        <v>13</v>
      </c>
      <c r="E263" s="411"/>
      <c r="F263" s="411">
        <v>13</v>
      </c>
      <c r="G263" s="411"/>
      <c r="H263" s="411"/>
      <c r="I263" s="411"/>
      <c r="J263" s="411"/>
      <c r="K263" s="411"/>
      <c r="L263" s="411"/>
      <c r="M263" s="411"/>
      <c r="N263" s="411"/>
      <c r="O263" s="411"/>
      <c r="P263" s="411"/>
      <c r="Q263" s="411"/>
      <c r="R263" s="411"/>
      <c r="S263" s="411"/>
      <c r="T263" s="411"/>
      <c r="U263" s="411"/>
      <c r="V263" s="411"/>
      <c r="W263" s="411"/>
      <c r="X263" s="411"/>
      <c r="Y263" s="411"/>
      <c r="Z263" s="411"/>
      <c r="AA263" s="411"/>
      <c r="AB263" s="411"/>
      <c r="AC263" s="411"/>
      <c r="AD263" s="411"/>
      <c r="AE263" s="411"/>
      <c r="AF263" s="411"/>
      <c r="AG263" s="411"/>
      <c r="AH263" s="411"/>
      <c r="AI263" s="411"/>
      <c r="AJ263" s="411"/>
      <c r="AK263" s="411"/>
      <c r="AL263" s="411"/>
      <c r="AM263" s="411"/>
      <c r="AN263" s="411"/>
      <c r="AO263" s="411"/>
      <c r="AP263" s="411"/>
      <c r="AQ263" s="411"/>
      <c r="AR263" s="411"/>
      <c r="AS263" s="411"/>
      <c r="AT263" s="411"/>
      <c r="AU263" s="411"/>
      <c r="AV263" s="411"/>
      <c r="AW263" s="411"/>
      <c r="AX263" s="411"/>
      <c r="AY263" s="411"/>
    </row>
    <row r="264" spans="1:51" hidden="1" x14ac:dyDescent="0.2">
      <c r="A264" s="410" t="s">
        <v>1272</v>
      </c>
      <c r="B264" s="411">
        <v>1137</v>
      </c>
      <c r="C264" s="411">
        <v>0</v>
      </c>
      <c r="D264" s="411">
        <v>1137</v>
      </c>
      <c r="E264" s="411">
        <v>0</v>
      </c>
      <c r="F264" s="411">
        <v>1116</v>
      </c>
      <c r="G264" s="411">
        <v>0</v>
      </c>
      <c r="H264" s="411"/>
      <c r="I264" s="411"/>
      <c r="J264" s="411"/>
      <c r="K264" s="411"/>
      <c r="L264" s="411"/>
      <c r="M264" s="411"/>
      <c r="N264" s="411"/>
      <c r="O264" s="411"/>
      <c r="P264" s="411"/>
      <c r="Q264" s="411"/>
      <c r="R264" s="411"/>
      <c r="S264" s="411"/>
      <c r="T264" s="411"/>
      <c r="U264" s="411"/>
      <c r="V264" s="411"/>
      <c r="W264" s="411"/>
      <c r="X264" s="411"/>
      <c r="Y264" s="411"/>
      <c r="Z264" s="411"/>
      <c r="AA264" s="411"/>
      <c r="AB264" s="411"/>
      <c r="AC264" s="411"/>
      <c r="AD264" s="411"/>
      <c r="AE264" s="411"/>
      <c r="AF264" s="411"/>
      <c r="AG264" s="411"/>
      <c r="AH264" s="411"/>
      <c r="AI264" s="411"/>
      <c r="AJ264" s="411"/>
      <c r="AK264" s="411"/>
      <c r="AL264" s="411"/>
      <c r="AM264" s="411"/>
      <c r="AN264" s="411"/>
      <c r="AO264" s="411"/>
      <c r="AP264" s="411"/>
      <c r="AQ264" s="411"/>
      <c r="AR264" s="411"/>
      <c r="AS264" s="411"/>
      <c r="AT264" s="411"/>
      <c r="AU264" s="411"/>
      <c r="AV264" s="411"/>
      <c r="AW264" s="411"/>
      <c r="AX264" s="411"/>
      <c r="AY264" s="411"/>
    </row>
    <row r="265" spans="1:51" hidden="1" x14ac:dyDescent="0.2">
      <c r="A265" s="410" t="s">
        <v>1273</v>
      </c>
      <c r="B265" s="411">
        <v>738</v>
      </c>
      <c r="C265" s="411">
        <v>17</v>
      </c>
      <c r="D265" s="411">
        <v>721</v>
      </c>
      <c r="E265" s="411">
        <v>0</v>
      </c>
      <c r="F265" s="411">
        <v>723</v>
      </c>
      <c r="G265" s="411">
        <v>0</v>
      </c>
      <c r="H265" s="411"/>
      <c r="I265" s="411"/>
      <c r="J265" s="411"/>
      <c r="K265" s="411"/>
      <c r="L265" s="411"/>
      <c r="M265" s="411"/>
      <c r="N265" s="411"/>
      <c r="O265" s="411"/>
      <c r="P265" s="411"/>
      <c r="Q265" s="411"/>
      <c r="R265" s="411"/>
      <c r="S265" s="411"/>
      <c r="T265" s="411"/>
      <c r="U265" s="411"/>
      <c r="V265" s="411"/>
      <c r="W265" s="411"/>
      <c r="X265" s="411"/>
      <c r="Y265" s="411"/>
      <c r="Z265" s="411"/>
      <c r="AA265" s="411"/>
      <c r="AB265" s="411"/>
      <c r="AC265" s="411"/>
      <c r="AD265" s="411"/>
      <c r="AE265" s="411"/>
      <c r="AF265" s="411"/>
      <c r="AG265" s="411"/>
      <c r="AH265" s="411"/>
      <c r="AI265" s="411"/>
      <c r="AJ265" s="411"/>
      <c r="AK265" s="411"/>
      <c r="AL265" s="411"/>
      <c r="AM265" s="411"/>
      <c r="AN265" s="411"/>
      <c r="AO265" s="411"/>
      <c r="AP265" s="411"/>
      <c r="AQ265" s="411"/>
      <c r="AR265" s="411"/>
      <c r="AS265" s="411"/>
      <c r="AT265" s="411"/>
      <c r="AU265" s="411"/>
      <c r="AV265" s="411"/>
      <c r="AW265" s="411"/>
      <c r="AX265" s="411"/>
      <c r="AY265" s="411"/>
    </row>
    <row r="266" spans="1:51" hidden="1" x14ac:dyDescent="0.2">
      <c r="A266" s="410" t="s">
        <v>1405</v>
      </c>
      <c r="B266" s="411">
        <v>150</v>
      </c>
      <c r="C266" s="411">
        <v>9</v>
      </c>
      <c r="D266" s="411">
        <v>141</v>
      </c>
      <c r="E266" s="411"/>
      <c r="F266" s="411">
        <v>135</v>
      </c>
      <c r="G266" s="411">
        <v>0</v>
      </c>
      <c r="H266" s="411"/>
      <c r="I266" s="411"/>
      <c r="J266" s="411"/>
      <c r="K266" s="411"/>
      <c r="L266" s="411"/>
      <c r="M266" s="411"/>
      <c r="N266" s="411"/>
      <c r="O266" s="411"/>
      <c r="P266" s="411"/>
      <c r="Q266" s="411"/>
      <c r="R266" s="411"/>
      <c r="S266" s="411"/>
      <c r="T266" s="411"/>
      <c r="U266" s="411"/>
      <c r="V266" s="411"/>
      <c r="W266" s="411"/>
      <c r="X266" s="411"/>
      <c r="Y266" s="411"/>
      <c r="Z266" s="411"/>
      <c r="AA266" s="411"/>
      <c r="AB266" s="411"/>
      <c r="AC266" s="411"/>
      <c r="AD266" s="411"/>
      <c r="AE266" s="411"/>
      <c r="AF266" s="411"/>
      <c r="AG266" s="411"/>
      <c r="AH266" s="411"/>
      <c r="AI266" s="411"/>
      <c r="AJ266" s="411"/>
      <c r="AK266" s="411"/>
      <c r="AL266" s="411"/>
      <c r="AM266" s="411"/>
      <c r="AN266" s="411"/>
      <c r="AO266" s="411"/>
      <c r="AP266" s="411"/>
      <c r="AQ266" s="411"/>
      <c r="AR266" s="411"/>
      <c r="AS266" s="411"/>
      <c r="AT266" s="411"/>
      <c r="AU266" s="411"/>
      <c r="AV266" s="411"/>
      <c r="AW266" s="411"/>
      <c r="AX266" s="411"/>
      <c r="AY266" s="411"/>
    </row>
    <row r="267" spans="1:51" hidden="1" x14ac:dyDescent="0.2">
      <c r="A267" s="410" t="s">
        <v>1274</v>
      </c>
      <c r="B267" s="411">
        <v>39569</v>
      </c>
      <c r="C267" s="411">
        <v>25606</v>
      </c>
      <c r="D267" s="411">
        <v>13963</v>
      </c>
      <c r="E267" s="411">
        <v>20</v>
      </c>
      <c r="F267" s="411">
        <v>35796</v>
      </c>
      <c r="G267" s="411">
        <v>0</v>
      </c>
      <c r="H267" s="411"/>
      <c r="I267" s="411"/>
      <c r="J267" s="411"/>
      <c r="K267" s="411"/>
      <c r="L267" s="411"/>
      <c r="M267" s="411"/>
      <c r="N267" s="411"/>
      <c r="O267" s="411"/>
      <c r="P267" s="411"/>
      <c r="Q267" s="411"/>
      <c r="R267" s="411"/>
      <c r="S267" s="411"/>
      <c r="T267" s="411"/>
      <c r="U267" s="411"/>
      <c r="V267" s="411"/>
      <c r="W267" s="411"/>
      <c r="X267" s="411"/>
      <c r="Y267" s="411"/>
      <c r="Z267" s="411"/>
      <c r="AA267" s="411"/>
      <c r="AB267" s="411"/>
      <c r="AC267" s="411"/>
      <c r="AD267" s="411"/>
      <c r="AE267" s="411"/>
      <c r="AF267" s="411"/>
      <c r="AG267" s="411"/>
      <c r="AH267" s="411"/>
      <c r="AI267" s="411"/>
      <c r="AJ267" s="411"/>
      <c r="AK267" s="411"/>
      <c r="AL267" s="411"/>
      <c r="AM267" s="411"/>
      <c r="AN267" s="411"/>
      <c r="AO267" s="411"/>
      <c r="AP267" s="411"/>
      <c r="AQ267" s="411"/>
      <c r="AR267" s="411"/>
      <c r="AS267" s="411"/>
      <c r="AT267" s="411"/>
      <c r="AU267" s="411"/>
      <c r="AV267" s="411"/>
      <c r="AW267" s="411"/>
      <c r="AX267" s="411"/>
      <c r="AY267" s="411"/>
    </row>
    <row r="268" spans="1:51" hidden="1" x14ac:dyDescent="0.2">
      <c r="A268" s="410" t="s">
        <v>1373</v>
      </c>
      <c r="B268" s="411">
        <v>421</v>
      </c>
      <c r="C268" s="411">
        <v>172</v>
      </c>
      <c r="D268" s="411">
        <v>249</v>
      </c>
      <c r="E268" s="411">
        <v>2</v>
      </c>
      <c r="F268" s="411">
        <v>144</v>
      </c>
      <c r="G268" s="411">
        <v>334</v>
      </c>
      <c r="H268" s="411"/>
      <c r="I268" s="411"/>
      <c r="J268" s="411"/>
      <c r="K268" s="411"/>
      <c r="L268" s="411"/>
      <c r="M268" s="411"/>
      <c r="N268" s="411"/>
      <c r="O268" s="411"/>
      <c r="P268" s="411"/>
      <c r="Q268" s="411"/>
      <c r="R268" s="411"/>
      <c r="S268" s="411"/>
      <c r="T268" s="411"/>
      <c r="U268" s="411"/>
      <c r="V268" s="411"/>
      <c r="W268" s="411"/>
      <c r="X268" s="411"/>
      <c r="Y268" s="411"/>
      <c r="Z268" s="411"/>
      <c r="AA268" s="411"/>
      <c r="AB268" s="411"/>
      <c r="AC268" s="411"/>
      <c r="AD268" s="411"/>
      <c r="AE268" s="411"/>
      <c r="AF268" s="411"/>
      <c r="AG268" s="411"/>
      <c r="AH268" s="411"/>
      <c r="AI268" s="411"/>
      <c r="AJ268" s="411"/>
      <c r="AK268" s="411"/>
      <c r="AL268" s="411"/>
      <c r="AM268" s="411"/>
      <c r="AN268" s="411"/>
      <c r="AO268" s="411"/>
      <c r="AP268" s="411"/>
      <c r="AQ268" s="411"/>
      <c r="AR268" s="411"/>
      <c r="AS268" s="411"/>
      <c r="AT268" s="411"/>
      <c r="AU268" s="411"/>
      <c r="AV268" s="411"/>
      <c r="AW268" s="411"/>
      <c r="AX268" s="411"/>
      <c r="AY268" s="411"/>
    </row>
    <row r="269" spans="1:51" hidden="1" x14ac:dyDescent="0.2">
      <c r="A269" s="410" t="s">
        <v>1436</v>
      </c>
      <c r="B269" s="411">
        <v>659</v>
      </c>
      <c r="C269" s="411">
        <v>657</v>
      </c>
      <c r="D269" s="411">
        <v>2</v>
      </c>
      <c r="E269" s="411">
        <v>49</v>
      </c>
      <c r="F269" s="411">
        <v>601</v>
      </c>
      <c r="G269" s="411"/>
      <c r="H269" s="411"/>
      <c r="I269" s="411"/>
      <c r="J269" s="411"/>
      <c r="K269" s="411"/>
      <c r="L269" s="411"/>
      <c r="M269" s="411"/>
      <c r="N269" s="411"/>
      <c r="O269" s="411"/>
      <c r="P269" s="411"/>
      <c r="Q269" s="411"/>
      <c r="R269" s="411"/>
      <c r="S269" s="411"/>
      <c r="T269" s="411"/>
      <c r="U269" s="411"/>
      <c r="V269" s="411"/>
      <c r="W269" s="411"/>
      <c r="X269" s="411"/>
      <c r="Y269" s="411"/>
      <c r="Z269" s="411"/>
      <c r="AA269" s="411"/>
      <c r="AB269" s="411"/>
      <c r="AC269" s="411"/>
      <c r="AD269" s="411"/>
      <c r="AE269" s="411"/>
      <c r="AF269" s="411"/>
      <c r="AG269" s="411"/>
      <c r="AH269" s="411"/>
      <c r="AI269" s="411"/>
      <c r="AJ269" s="411"/>
      <c r="AK269" s="411"/>
      <c r="AL269" s="411"/>
      <c r="AM269" s="411"/>
      <c r="AN269" s="411"/>
      <c r="AO269" s="411"/>
      <c r="AP269" s="411"/>
      <c r="AQ269" s="411"/>
      <c r="AR269" s="411"/>
      <c r="AS269" s="411"/>
      <c r="AT269" s="411"/>
      <c r="AU269" s="411"/>
      <c r="AV269" s="411"/>
      <c r="AW269" s="411"/>
      <c r="AX269" s="411"/>
      <c r="AY269" s="411"/>
    </row>
    <row r="270" spans="1:51" hidden="1" x14ac:dyDescent="0.2">
      <c r="A270" s="410" t="s">
        <v>1453</v>
      </c>
      <c r="B270" s="411">
        <v>3005</v>
      </c>
      <c r="C270" s="411">
        <v>2997</v>
      </c>
      <c r="D270" s="411">
        <v>8</v>
      </c>
      <c r="E270" s="411">
        <v>114</v>
      </c>
      <c r="F270" s="411">
        <v>2874</v>
      </c>
      <c r="G270" s="411"/>
      <c r="H270" s="411"/>
      <c r="I270" s="411"/>
      <c r="J270" s="411"/>
      <c r="K270" s="411"/>
      <c r="L270" s="411"/>
      <c r="M270" s="411"/>
      <c r="N270" s="411"/>
      <c r="O270" s="411"/>
      <c r="P270" s="411"/>
      <c r="Q270" s="411"/>
      <c r="R270" s="411"/>
      <c r="S270" s="411"/>
      <c r="T270" s="411"/>
      <c r="U270" s="411"/>
      <c r="V270" s="411"/>
      <c r="W270" s="411"/>
      <c r="X270" s="411"/>
      <c r="Y270" s="411"/>
      <c r="Z270" s="411"/>
      <c r="AA270" s="411"/>
      <c r="AB270" s="411"/>
      <c r="AC270" s="411"/>
      <c r="AD270" s="411"/>
      <c r="AE270" s="411"/>
      <c r="AF270" s="411"/>
      <c r="AG270" s="411"/>
      <c r="AH270" s="411"/>
      <c r="AI270" s="411"/>
      <c r="AJ270" s="411"/>
      <c r="AK270" s="411"/>
      <c r="AL270" s="411"/>
      <c r="AM270" s="411"/>
      <c r="AN270" s="411"/>
      <c r="AO270" s="411"/>
      <c r="AP270" s="411"/>
      <c r="AQ270" s="411"/>
      <c r="AR270" s="411"/>
      <c r="AS270" s="411"/>
      <c r="AT270" s="411"/>
      <c r="AU270" s="411"/>
      <c r="AV270" s="411"/>
      <c r="AW270" s="411"/>
      <c r="AX270" s="411"/>
      <c r="AY270" s="411"/>
    </row>
    <row r="271" spans="1:51" hidden="1" x14ac:dyDescent="0.2">
      <c r="A271" s="410" t="s">
        <v>1452</v>
      </c>
      <c r="B271" s="411">
        <v>153</v>
      </c>
      <c r="C271" s="411">
        <v>103</v>
      </c>
      <c r="D271" s="411">
        <v>50</v>
      </c>
      <c r="E271" s="411">
        <v>1</v>
      </c>
      <c r="F271" s="411">
        <v>120</v>
      </c>
      <c r="G271" s="411"/>
      <c r="H271" s="411"/>
      <c r="I271" s="411"/>
      <c r="J271" s="411"/>
      <c r="K271" s="411"/>
      <c r="L271" s="411"/>
      <c r="M271" s="411"/>
      <c r="N271" s="411"/>
      <c r="O271" s="411"/>
      <c r="P271" s="411"/>
      <c r="Q271" s="411"/>
      <c r="R271" s="411"/>
      <c r="S271" s="411"/>
      <c r="T271" s="411"/>
      <c r="U271" s="411"/>
      <c r="V271" s="411"/>
      <c r="W271" s="411"/>
      <c r="X271" s="411"/>
      <c r="Y271" s="411"/>
      <c r="Z271" s="411"/>
      <c r="AA271" s="411"/>
      <c r="AB271" s="411"/>
      <c r="AC271" s="411"/>
      <c r="AD271" s="411"/>
      <c r="AE271" s="411"/>
      <c r="AF271" s="411"/>
      <c r="AG271" s="411"/>
      <c r="AH271" s="411"/>
      <c r="AI271" s="411"/>
      <c r="AJ271" s="411"/>
      <c r="AK271" s="411"/>
      <c r="AL271" s="411"/>
      <c r="AM271" s="411"/>
      <c r="AN271" s="411"/>
      <c r="AO271" s="411"/>
      <c r="AP271" s="411"/>
      <c r="AQ271" s="411"/>
      <c r="AR271" s="411"/>
      <c r="AS271" s="411"/>
      <c r="AT271" s="411"/>
      <c r="AU271" s="411"/>
      <c r="AV271" s="411"/>
      <c r="AW271" s="411"/>
      <c r="AX271" s="411"/>
      <c r="AY271" s="411"/>
    </row>
    <row r="272" spans="1:51" hidden="1" x14ac:dyDescent="0.2">
      <c r="A272" s="410" t="s">
        <v>1430</v>
      </c>
      <c r="B272" s="411">
        <v>78</v>
      </c>
      <c r="C272" s="411">
        <v>53</v>
      </c>
      <c r="D272" s="411">
        <v>25</v>
      </c>
      <c r="E272" s="411">
        <v>22</v>
      </c>
      <c r="F272" s="411">
        <v>53</v>
      </c>
      <c r="G272" s="411">
        <v>1</v>
      </c>
      <c r="H272" s="411"/>
      <c r="I272" s="411"/>
      <c r="J272" s="411"/>
      <c r="K272" s="411"/>
      <c r="L272" s="411"/>
      <c r="M272" s="411"/>
      <c r="N272" s="411"/>
      <c r="O272" s="411"/>
      <c r="P272" s="411"/>
      <c r="Q272" s="411"/>
      <c r="R272" s="411"/>
      <c r="S272" s="411"/>
      <c r="T272" s="411"/>
      <c r="U272" s="411"/>
      <c r="V272" s="411"/>
      <c r="W272" s="411"/>
      <c r="X272" s="411"/>
      <c r="Y272" s="411"/>
      <c r="Z272" s="411"/>
      <c r="AA272" s="411"/>
      <c r="AB272" s="411"/>
      <c r="AC272" s="411"/>
      <c r="AD272" s="411"/>
      <c r="AE272" s="411"/>
      <c r="AF272" s="411"/>
      <c r="AG272" s="411"/>
      <c r="AH272" s="411"/>
      <c r="AI272" s="411"/>
      <c r="AJ272" s="411"/>
      <c r="AK272" s="411"/>
      <c r="AL272" s="411"/>
      <c r="AM272" s="411"/>
      <c r="AN272" s="411"/>
      <c r="AO272" s="411"/>
      <c r="AP272" s="411"/>
      <c r="AQ272" s="411"/>
      <c r="AR272" s="411"/>
      <c r="AS272" s="411"/>
      <c r="AT272" s="411"/>
      <c r="AU272" s="411"/>
      <c r="AV272" s="411"/>
      <c r="AW272" s="411"/>
      <c r="AX272" s="411"/>
      <c r="AY272" s="411"/>
    </row>
    <row r="273" spans="1:51" hidden="1" x14ac:dyDescent="0.2">
      <c r="A273" s="410" t="s">
        <v>1431</v>
      </c>
      <c r="B273" s="411">
        <v>3</v>
      </c>
      <c r="C273" s="411">
        <v>2</v>
      </c>
      <c r="D273" s="411">
        <v>1</v>
      </c>
      <c r="E273" s="411"/>
      <c r="F273" s="411">
        <v>3</v>
      </c>
      <c r="G273" s="411"/>
      <c r="H273" s="411"/>
      <c r="I273" s="411"/>
      <c r="J273" s="411"/>
      <c r="K273" s="411"/>
      <c r="L273" s="411"/>
      <c r="M273" s="411"/>
      <c r="N273" s="411"/>
      <c r="O273" s="411"/>
      <c r="P273" s="411"/>
      <c r="Q273" s="411"/>
      <c r="R273" s="411"/>
      <c r="S273" s="411"/>
      <c r="T273" s="411"/>
      <c r="U273" s="411"/>
      <c r="V273" s="411"/>
      <c r="W273" s="411"/>
      <c r="X273" s="411"/>
      <c r="Y273" s="411"/>
      <c r="Z273" s="411"/>
      <c r="AA273" s="411"/>
      <c r="AB273" s="411"/>
      <c r="AC273" s="411"/>
      <c r="AD273" s="411"/>
      <c r="AE273" s="411"/>
      <c r="AF273" s="411"/>
      <c r="AG273" s="411"/>
      <c r="AH273" s="411"/>
      <c r="AI273" s="411"/>
      <c r="AJ273" s="411"/>
      <c r="AK273" s="411"/>
      <c r="AL273" s="411"/>
      <c r="AM273" s="411"/>
      <c r="AN273" s="411"/>
      <c r="AO273" s="411"/>
      <c r="AP273" s="411"/>
      <c r="AQ273" s="411"/>
      <c r="AR273" s="411"/>
      <c r="AS273" s="411"/>
      <c r="AT273" s="411"/>
      <c r="AU273" s="411"/>
      <c r="AV273" s="411"/>
      <c r="AW273" s="411"/>
      <c r="AX273" s="411"/>
      <c r="AY273" s="411"/>
    </row>
    <row r="274" spans="1:51" hidden="1" x14ac:dyDescent="0.2">
      <c r="A274" s="410" t="s">
        <v>1499</v>
      </c>
      <c r="B274" s="411">
        <v>6</v>
      </c>
      <c r="C274" s="411">
        <v>6</v>
      </c>
      <c r="D274" s="411">
        <v>0</v>
      </c>
      <c r="E274" s="411">
        <v>6</v>
      </c>
      <c r="F274" s="411">
        <v>0</v>
      </c>
      <c r="G274" s="411">
        <v>0</v>
      </c>
      <c r="H274" s="411"/>
      <c r="I274" s="411"/>
      <c r="J274" s="411"/>
      <c r="K274" s="411"/>
      <c r="L274" s="411"/>
      <c r="M274" s="411"/>
      <c r="N274" s="411"/>
      <c r="O274" s="411"/>
      <c r="P274" s="411"/>
      <c r="Q274" s="411"/>
      <c r="R274" s="411"/>
      <c r="S274" s="411"/>
      <c r="T274" s="411"/>
      <c r="U274" s="411"/>
      <c r="V274" s="411"/>
      <c r="W274" s="411"/>
      <c r="X274" s="411"/>
      <c r="Y274" s="411"/>
      <c r="Z274" s="411"/>
      <c r="AA274" s="411"/>
      <c r="AB274" s="411"/>
      <c r="AC274" s="411"/>
      <c r="AD274" s="411"/>
      <c r="AE274" s="411"/>
      <c r="AF274" s="411"/>
      <c r="AG274" s="411"/>
      <c r="AH274" s="411"/>
      <c r="AI274" s="411"/>
      <c r="AJ274" s="411"/>
      <c r="AK274" s="411"/>
      <c r="AL274" s="411"/>
      <c r="AM274" s="411"/>
      <c r="AN274" s="411"/>
      <c r="AO274" s="411"/>
      <c r="AP274" s="411"/>
      <c r="AQ274" s="411"/>
      <c r="AR274" s="411"/>
      <c r="AS274" s="411"/>
      <c r="AT274" s="411"/>
      <c r="AU274" s="411"/>
      <c r="AV274" s="411"/>
      <c r="AW274" s="411"/>
      <c r="AX274" s="411"/>
      <c r="AY274" s="411"/>
    </row>
    <row r="275" spans="1:51" hidden="1" x14ac:dyDescent="0.2">
      <c r="A275" s="410" t="s">
        <v>1372</v>
      </c>
      <c r="B275" s="411">
        <v>457</v>
      </c>
      <c r="C275" s="411">
        <v>0</v>
      </c>
      <c r="D275" s="411">
        <v>457</v>
      </c>
      <c r="E275" s="411">
        <v>0</v>
      </c>
      <c r="F275" s="411">
        <v>419</v>
      </c>
      <c r="G275" s="411">
        <v>0</v>
      </c>
      <c r="H275" s="411"/>
      <c r="I275" s="411"/>
      <c r="J275" s="411"/>
      <c r="K275" s="411"/>
      <c r="L275" s="411"/>
      <c r="M275" s="411"/>
      <c r="N275" s="411"/>
      <c r="O275" s="411"/>
      <c r="P275" s="411"/>
      <c r="Q275" s="411"/>
      <c r="R275" s="411"/>
      <c r="S275" s="411"/>
      <c r="T275" s="411"/>
      <c r="U275" s="411"/>
      <c r="V275" s="411"/>
      <c r="W275" s="411"/>
      <c r="X275" s="411"/>
      <c r="Y275" s="411"/>
      <c r="Z275" s="411"/>
      <c r="AA275" s="411"/>
      <c r="AB275" s="411"/>
      <c r="AC275" s="411"/>
      <c r="AD275" s="411"/>
      <c r="AE275" s="411"/>
      <c r="AF275" s="411"/>
      <c r="AG275" s="411"/>
      <c r="AH275" s="411"/>
      <c r="AI275" s="411"/>
      <c r="AJ275" s="411"/>
      <c r="AK275" s="411"/>
      <c r="AL275" s="411"/>
      <c r="AM275" s="411"/>
      <c r="AN275" s="411"/>
      <c r="AO275" s="411"/>
      <c r="AP275" s="411"/>
      <c r="AQ275" s="411"/>
      <c r="AR275" s="411"/>
      <c r="AS275" s="411"/>
      <c r="AT275" s="411"/>
      <c r="AU275" s="411"/>
      <c r="AV275" s="411"/>
      <c r="AW275" s="411"/>
      <c r="AX275" s="411"/>
      <c r="AY275" s="411"/>
    </row>
    <row r="276" spans="1:51" hidden="1" x14ac:dyDescent="0.2">
      <c r="A276" s="410" t="s">
        <v>1460</v>
      </c>
      <c r="B276" s="411">
        <v>23</v>
      </c>
      <c r="C276" s="411">
        <v>0</v>
      </c>
      <c r="D276" s="411">
        <v>23</v>
      </c>
      <c r="E276" s="411">
        <v>13</v>
      </c>
      <c r="F276" s="411">
        <v>6</v>
      </c>
      <c r="G276" s="411">
        <v>16</v>
      </c>
      <c r="H276" s="411"/>
      <c r="I276" s="411"/>
      <c r="J276" s="411"/>
      <c r="K276" s="411"/>
      <c r="L276" s="411"/>
      <c r="M276" s="411"/>
      <c r="N276" s="411"/>
      <c r="O276" s="411"/>
      <c r="P276" s="411"/>
      <c r="Q276" s="411"/>
      <c r="R276" s="411"/>
      <c r="S276" s="411"/>
      <c r="T276" s="411"/>
      <c r="U276" s="411"/>
      <c r="V276" s="411"/>
      <c r="W276" s="411"/>
      <c r="X276" s="411"/>
      <c r="Y276" s="411"/>
      <c r="Z276" s="411"/>
      <c r="AA276" s="411"/>
      <c r="AB276" s="411"/>
      <c r="AC276" s="411"/>
      <c r="AD276" s="411"/>
      <c r="AE276" s="411"/>
      <c r="AF276" s="411"/>
      <c r="AG276" s="411"/>
      <c r="AH276" s="411"/>
      <c r="AI276" s="411"/>
      <c r="AJ276" s="411"/>
      <c r="AK276" s="411"/>
      <c r="AL276" s="411"/>
      <c r="AM276" s="411"/>
      <c r="AN276" s="411"/>
      <c r="AO276" s="411"/>
      <c r="AP276" s="411"/>
      <c r="AQ276" s="411"/>
      <c r="AR276" s="411"/>
      <c r="AS276" s="411"/>
      <c r="AT276" s="411"/>
      <c r="AU276" s="411"/>
      <c r="AV276" s="411"/>
      <c r="AW276" s="411"/>
      <c r="AX276" s="411"/>
      <c r="AY276" s="411"/>
    </row>
    <row r="277" spans="1:51" hidden="1" x14ac:dyDescent="0.2">
      <c r="A277" s="410" t="s">
        <v>1468</v>
      </c>
      <c r="B277" s="411">
        <v>60</v>
      </c>
      <c r="C277" s="411"/>
      <c r="D277" s="411">
        <v>60</v>
      </c>
      <c r="E277" s="411">
        <v>22</v>
      </c>
      <c r="F277" s="411">
        <v>3</v>
      </c>
      <c r="G277" s="411">
        <v>86</v>
      </c>
      <c r="H277" s="411"/>
      <c r="I277" s="411"/>
      <c r="J277" s="411"/>
      <c r="K277" s="411"/>
      <c r="L277" s="411"/>
      <c r="M277" s="411"/>
      <c r="N277" s="411"/>
      <c r="O277" s="411"/>
      <c r="P277" s="411"/>
      <c r="Q277" s="411"/>
      <c r="R277" s="411"/>
      <c r="S277" s="411"/>
      <c r="T277" s="411"/>
      <c r="U277" s="411"/>
      <c r="V277" s="411"/>
      <c r="W277" s="411"/>
      <c r="X277" s="411"/>
      <c r="Y277" s="411"/>
      <c r="Z277" s="411"/>
      <c r="AA277" s="411"/>
      <c r="AB277" s="411"/>
      <c r="AC277" s="411"/>
      <c r="AD277" s="411"/>
      <c r="AE277" s="411"/>
      <c r="AF277" s="411"/>
      <c r="AG277" s="411"/>
      <c r="AH277" s="411"/>
      <c r="AI277" s="411"/>
      <c r="AJ277" s="411"/>
      <c r="AK277" s="411"/>
      <c r="AL277" s="411"/>
      <c r="AM277" s="411"/>
      <c r="AN277" s="411"/>
      <c r="AO277" s="411"/>
      <c r="AP277" s="411"/>
      <c r="AQ277" s="411"/>
      <c r="AR277" s="411"/>
      <c r="AS277" s="411"/>
      <c r="AT277" s="411"/>
      <c r="AU277" s="411"/>
      <c r="AV277" s="411"/>
      <c r="AW277" s="411"/>
      <c r="AX277" s="411"/>
      <c r="AY277" s="411"/>
    </row>
    <row r="278" spans="1:51" hidden="1" x14ac:dyDescent="0.2">
      <c r="A278" s="410" t="s">
        <v>1455</v>
      </c>
      <c r="B278" s="411">
        <v>54</v>
      </c>
      <c r="C278" s="411">
        <v>0</v>
      </c>
      <c r="D278" s="411">
        <v>54</v>
      </c>
      <c r="E278" s="411">
        <v>52</v>
      </c>
      <c r="F278" s="411">
        <v>1</v>
      </c>
      <c r="G278" s="411">
        <v>54</v>
      </c>
      <c r="H278" s="411"/>
      <c r="I278" s="411"/>
      <c r="J278" s="411"/>
      <c r="K278" s="411"/>
      <c r="L278" s="411"/>
      <c r="M278" s="411"/>
      <c r="N278" s="411"/>
      <c r="O278" s="411"/>
      <c r="P278" s="411"/>
      <c r="Q278" s="411"/>
      <c r="R278" s="411"/>
      <c r="S278" s="411"/>
      <c r="T278" s="411"/>
      <c r="U278" s="411"/>
      <c r="V278" s="411"/>
      <c r="W278" s="411"/>
      <c r="X278" s="411"/>
      <c r="Y278" s="411"/>
      <c r="Z278" s="411"/>
      <c r="AA278" s="411"/>
      <c r="AB278" s="411"/>
      <c r="AC278" s="411"/>
      <c r="AD278" s="411"/>
      <c r="AE278" s="411"/>
      <c r="AF278" s="411"/>
      <c r="AG278" s="411"/>
      <c r="AH278" s="411"/>
      <c r="AI278" s="411"/>
      <c r="AJ278" s="411"/>
      <c r="AK278" s="411"/>
      <c r="AL278" s="411"/>
      <c r="AM278" s="411"/>
      <c r="AN278" s="411"/>
      <c r="AO278" s="411"/>
      <c r="AP278" s="411"/>
      <c r="AQ278" s="411"/>
      <c r="AR278" s="411"/>
      <c r="AS278" s="411"/>
      <c r="AT278" s="411"/>
      <c r="AU278" s="411"/>
      <c r="AV278" s="411"/>
      <c r="AW278" s="411"/>
      <c r="AX278" s="411"/>
      <c r="AY278" s="411"/>
    </row>
    <row r="279" spans="1:51" hidden="1" x14ac:dyDescent="0.2">
      <c r="A279" s="410" t="s">
        <v>1490</v>
      </c>
      <c r="B279" s="411">
        <v>57</v>
      </c>
      <c r="C279" s="411">
        <v>0</v>
      </c>
      <c r="D279" s="411">
        <v>57</v>
      </c>
      <c r="E279" s="411">
        <v>47</v>
      </c>
      <c r="F279" s="411">
        <v>4</v>
      </c>
      <c r="G279" s="411">
        <v>34</v>
      </c>
      <c r="H279" s="411"/>
      <c r="I279" s="411"/>
      <c r="J279" s="411"/>
      <c r="K279" s="411"/>
      <c r="L279" s="411"/>
      <c r="M279" s="411"/>
      <c r="N279" s="411"/>
      <c r="O279" s="411"/>
      <c r="P279" s="411"/>
      <c r="Q279" s="411"/>
      <c r="R279" s="411"/>
      <c r="S279" s="411"/>
      <c r="T279" s="411"/>
      <c r="U279" s="411"/>
      <c r="V279" s="411"/>
      <c r="W279" s="411"/>
      <c r="X279" s="411"/>
      <c r="Y279" s="411"/>
      <c r="Z279" s="411"/>
      <c r="AA279" s="411"/>
      <c r="AB279" s="411"/>
      <c r="AC279" s="411"/>
      <c r="AD279" s="411"/>
      <c r="AE279" s="411"/>
      <c r="AF279" s="411"/>
      <c r="AG279" s="411"/>
      <c r="AH279" s="411"/>
      <c r="AI279" s="411"/>
      <c r="AJ279" s="411"/>
      <c r="AK279" s="411"/>
      <c r="AL279" s="411"/>
      <c r="AM279" s="411"/>
      <c r="AN279" s="411"/>
      <c r="AO279" s="411"/>
      <c r="AP279" s="411"/>
      <c r="AQ279" s="411"/>
      <c r="AR279" s="411"/>
      <c r="AS279" s="411"/>
      <c r="AT279" s="411"/>
      <c r="AU279" s="411"/>
      <c r="AV279" s="411"/>
      <c r="AW279" s="411"/>
      <c r="AX279" s="411"/>
      <c r="AY279" s="411"/>
    </row>
    <row r="280" spans="1:51" hidden="1" x14ac:dyDescent="0.2">
      <c r="A280" s="410" t="s">
        <v>1458</v>
      </c>
      <c r="B280" s="411">
        <v>29</v>
      </c>
      <c r="C280" s="411">
        <v>0</v>
      </c>
      <c r="D280" s="411">
        <v>29</v>
      </c>
      <c r="E280" s="411">
        <v>26</v>
      </c>
      <c r="F280" s="411">
        <v>1</v>
      </c>
      <c r="G280" s="411">
        <v>25</v>
      </c>
      <c r="H280" s="411"/>
      <c r="I280" s="411"/>
      <c r="J280" s="411"/>
      <c r="K280" s="411"/>
      <c r="L280" s="411"/>
      <c r="M280" s="411"/>
      <c r="N280" s="411"/>
      <c r="O280" s="411"/>
      <c r="P280" s="411"/>
      <c r="Q280" s="411"/>
      <c r="R280" s="411"/>
      <c r="S280" s="411"/>
      <c r="T280" s="411"/>
      <c r="U280" s="411"/>
      <c r="V280" s="411"/>
      <c r="W280" s="411"/>
      <c r="X280" s="411"/>
      <c r="Y280" s="411"/>
      <c r="Z280" s="411"/>
      <c r="AA280" s="411"/>
      <c r="AB280" s="411"/>
      <c r="AC280" s="411"/>
      <c r="AD280" s="411"/>
      <c r="AE280" s="411"/>
      <c r="AF280" s="411"/>
      <c r="AG280" s="411"/>
      <c r="AH280" s="411"/>
      <c r="AI280" s="411"/>
      <c r="AJ280" s="411"/>
      <c r="AK280" s="411"/>
      <c r="AL280" s="411"/>
      <c r="AM280" s="411"/>
      <c r="AN280" s="411"/>
      <c r="AO280" s="411"/>
      <c r="AP280" s="411"/>
      <c r="AQ280" s="411"/>
      <c r="AR280" s="411"/>
      <c r="AS280" s="411"/>
      <c r="AT280" s="411"/>
      <c r="AU280" s="411"/>
      <c r="AV280" s="411"/>
      <c r="AW280" s="411"/>
      <c r="AX280" s="411"/>
      <c r="AY280" s="411"/>
    </row>
    <row r="281" spans="1:51" hidden="1" x14ac:dyDescent="0.2">
      <c r="A281" s="410" t="s">
        <v>1491</v>
      </c>
      <c r="B281" s="411">
        <v>22</v>
      </c>
      <c r="C281" s="411"/>
      <c r="D281" s="411">
        <v>22</v>
      </c>
      <c r="E281" s="411">
        <v>15</v>
      </c>
      <c r="F281" s="411">
        <v>4</v>
      </c>
      <c r="G281" s="411">
        <v>13</v>
      </c>
      <c r="H281" s="411"/>
      <c r="I281" s="411"/>
      <c r="J281" s="411"/>
      <c r="K281" s="411"/>
      <c r="L281" s="411"/>
      <c r="M281" s="411"/>
      <c r="N281" s="411"/>
      <c r="O281" s="411"/>
      <c r="P281" s="411"/>
      <c r="Q281" s="411"/>
      <c r="R281" s="411"/>
      <c r="S281" s="411"/>
      <c r="T281" s="411"/>
      <c r="U281" s="411"/>
      <c r="V281" s="411"/>
      <c r="W281" s="411"/>
      <c r="X281" s="411"/>
      <c r="Y281" s="411"/>
      <c r="Z281" s="411"/>
      <c r="AA281" s="411"/>
      <c r="AB281" s="411"/>
      <c r="AC281" s="411"/>
      <c r="AD281" s="411"/>
      <c r="AE281" s="411"/>
      <c r="AF281" s="411"/>
      <c r="AG281" s="411"/>
      <c r="AH281" s="411"/>
      <c r="AI281" s="411"/>
      <c r="AJ281" s="411"/>
      <c r="AK281" s="411"/>
      <c r="AL281" s="411"/>
      <c r="AM281" s="411"/>
      <c r="AN281" s="411"/>
      <c r="AO281" s="411"/>
      <c r="AP281" s="411"/>
      <c r="AQ281" s="411"/>
      <c r="AR281" s="411"/>
      <c r="AS281" s="411"/>
      <c r="AT281" s="411"/>
      <c r="AU281" s="411"/>
      <c r="AV281" s="411"/>
      <c r="AW281" s="411"/>
      <c r="AX281" s="411"/>
      <c r="AY281" s="411"/>
    </row>
    <row r="282" spans="1:51" hidden="1" x14ac:dyDescent="0.2">
      <c r="A282" s="410" t="s">
        <v>1545</v>
      </c>
      <c r="B282" s="411">
        <v>3</v>
      </c>
      <c r="C282" s="411"/>
      <c r="D282" s="411">
        <v>3</v>
      </c>
      <c r="E282" s="411">
        <v>3</v>
      </c>
      <c r="F282" s="411"/>
      <c r="G282" s="411"/>
      <c r="H282" s="411"/>
      <c r="I282" s="411"/>
      <c r="J282" s="411"/>
      <c r="K282" s="411"/>
      <c r="L282" s="411"/>
      <c r="M282" s="411"/>
      <c r="N282" s="411"/>
      <c r="O282" s="411"/>
      <c r="P282" s="411"/>
      <c r="Q282" s="411"/>
      <c r="R282" s="411"/>
      <c r="S282" s="411"/>
      <c r="T282" s="411"/>
      <c r="U282" s="411"/>
      <c r="V282" s="411"/>
      <c r="W282" s="411"/>
      <c r="X282" s="411"/>
      <c r="Y282" s="411"/>
      <c r="Z282" s="411"/>
      <c r="AA282" s="411"/>
      <c r="AB282" s="411"/>
      <c r="AC282" s="411"/>
      <c r="AD282" s="411"/>
      <c r="AE282" s="411"/>
      <c r="AF282" s="411"/>
      <c r="AG282" s="411"/>
      <c r="AH282" s="411"/>
      <c r="AI282" s="411"/>
      <c r="AJ282" s="411"/>
      <c r="AK282" s="411"/>
      <c r="AL282" s="411"/>
      <c r="AM282" s="411"/>
      <c r="AN282" s="411"/>
      <c r="AO282" s="411"/>
      <c r="AP282" s="411"/>
      <c r="AQ282" s="411"/>
      <c r="AR282" s="411"/>
      <c r="AS282" s="411"/>
      <c r="AT282" s="411"/>
      <c r="AU282" s="411"/>
      <c r="AV282" s="411"/>
      <c r="AW282" s="411"/>
      <c r="AX282" s="411"/>
      <c r="AY282" s="411"/>
    </row>
    <row r="283" spans="1:51" hidden="1" x14ac:dyDescent="0.2">
      <c r="A283" s="410" t="s">
        <v>1546</v>
      </c>
      <c r="B283" s="411">
        <v>1</v>
      </c>
      <c r="C283" s="411">
        <v>0</v>
      </c>
      <c r="D283" s="411">
        <v>1</v>
      </c>
      <c r="E283" s="411">
        <v>1</v>
      </c>
      <c r="F283" s="411">
        <v>0</v>
      </c>
      <c r="G283" s="411">
        <v>0</v>
      </c>
      <c r="H283" s="411"/>
      <c r="I283" s="411"/>
      <c r="J283" s="411"/>
      <c r="K283" s="411"/>
      <c r="L283" s="411"/>
      <c r="M283" s="411"/>
      <c r="N283" s="411"/>
      <c r="O283" s="411"/>
      <c r="P283" s="411"/>
      <c r="Q283" s="411"/>
      <c r="R283" s="411"/>
      <c r="S283" s="411"/>
      <c r="T283" s="411"/>
      <c r="U283" s="411"/>
      <c r="V283" s="411"/>
      <c r="W283" s="411"/>
      <c r="X283" s="411"/>
      <c r="Y283" s="411"/>
      <c r="Z283" s="411"/>
      <c r="AA283" s="411"/>
      <c r="AB283" s="411"/>
      <c r="AC283" s="411"/>
      <c r="AD283" s="411"/>
      <c r="AE283" s="411"/>
      <c r="AF283" s="411"/>
      <c r="AG283" s="411"/>
      <c r="AH283" s="411"/>
      <c r="AI283" s="411"/>
      <c r="AJ283" s="411"/>
      <c r="AK283" s="411"/>
      <c r="AL283" s="411"/>
      <c r="AM283" s="411"/>
      <c r="AN283" s="411"/>
      <c r="AO283" s="411"/>
      <c r="AP283" s="411"/>
      <c r="AQ283" s="411"/>
      <c r="AR283" s="411"/>
      <c r="AS283" s="411"/>
      <c r="AT283" s="411"/>
      <c r="AU283" s="411"/>
      <c r="AV283" s="411"/>
      <c r="AW283" s="411"/>
      <c r="AX283" s="411"/>
      <c r="AY283" s="411"/>
    </row>
    <row r="284" spans="1:51" hidden="1" x14ac:dyDescent="0.2">
      <c r="A284" s="410" t="s">
        <v>1526</v>
      </c>
      <c r="B284" s="411">
        <v>2</v>
      </c>
      <c r="C284" s="411">
        <v>2</v>
      </c>
      <c r="D284" s="411"/>
      <c r="E284" s="411">
        <v>2</v>
      </c>
      <c r="F284" s="411"/>
      <c r="G284" s="411"/>
      <c r="H284" s="411"/>
      <c r="I284" s="411"/>
      <c r="J284" s="411"/>
      <c r="K284" s="411"/>
      <c r="L284" s="411"/>
      <c r="M284" s="411"/>
      <c r="N284" s="411"/>
      <c r="O284" s="411"/>
      <c r="P284" s="411"/>
      <c r="Q284" s="411"/>
      <c r="R284" s="411"/>
      <c r="S284" s="411"/>
      <c r="T284" s="411"/>
      <c r="U284" s="411"/>
      <c r="V284" s="411"/>
      <c r="W284" s="411"/>
      <c r="X284" s="411"/>
      <c r="Y284" s="411"/>
      <c r="Z284" s="411"/>
      <c r="AA284" s="411"/>
      <c r="AB284" s="411"/>
      <c r="AC284" s="411"/>
      <c r="AD284" s="411"/>
      <c r="AE284" s="411"/>
      <c r="AF284" s="411"/>
      <c r="AG284" s="411"/>
      <c r="AH284" s="411"/>
      <c r="AI284" s="411"/>
      <c r="AJ284" s="411"/>
      <c r="AK284" s="411"/>
      <c r="AL284" s="411"/>
      <c r="AM284" s="411"/>
      <c r="AN284" s="411"/>
      <c r="AO284" s="411"/>
      <c r="AP284" s="411"/>
      <c r="AQ284" s="411"/>
      <c r="AR284" s="411"/>
      <c r="AS284" s="411"/>
      <c r="AT284" s="411"/>
      <c r="AU284" s="411"/>
      <c r="AV284" s="411"/>
      <c r="AW284" s="411"/>
      <c r="AX284" s="411"/>
      <c r="AY284" s="411"/>
    </row>
    <row r="285" spans="1:51" hidden="1" x14ac:dyDescent="0.2">
      <c r="A285" s="410" t="s">
        <v>1461</v>
      </c>
      <c r="B285" s="411">
        <v>87</v>
      </c>
      <c r="C285" s="411">
        <v>28</v>
      </c>
      <c r="D285" s="411">
        <v>59</v>
      </c>
      <c r="E285" s="411">
        <v>59</v>
      </c>
      <c r="F285" s="411">
        <v>28</v>
      </c>
      <c r="G285" s="411">
        <v>6</v>
      </c>
      <c r="H285" s="411"/>
      <c r="I285" s="411"/>
      <c r="J285" s="411"/>
      <c r="K285" s="411"/>
      <c r="L285" s="411"/>
      <c r="M285" s="411"/>
      <c r="N285" s="411"/>
      <c r="O285" s="411"/>
      <c r="P285" s="411"/>
      <c r="Q285" s="411"/>
      <c r="R285" s="411"/>
      <c r="S285" s="411"/>
      <c r="T285" s="411"/>
      <c r="U285" s="411"/>
      <c r="V285" s="411"/>
      <c r="W285" s="411"/>
      <c r="X285" s="411"/>
      <c r="Y285" s="411"/>
      <c r="Z285" s="411"/>
      <c r="AA285" s="411"/>
      <c r="AB285" s="411"/>
      <c r="AC285" s="411"/>
      <c r="AD285" s="411"/>
      <c r="AE285" s="411"/>
      <c r="AF285" s="411"/>
      <c r="AG285" s="411"/>
      <c r="AH285" s="411"/>
      <c r="AI285" s="411"/>
      <c r="AJ285" s="411"/>
      <c r="AK285" s="411"/>
      <c r="AL285" s="411"/>
      <c r="AM285" s="411"/>
      <c r="AN285" s="411"/>
      <c r="AO285" s="411"/>
      <c r="AP285" s="411"/>
      <c r="AQ285" s="411"/>
      <c r="AR285" s="411"/>
      <c r="AS285" s="411"/>
      <c r="AT285" s="411"/>
      <c r="AU285" s="411"/>
      <c r="AV285" s="411"/>
      <c r="AW285" s="411"/>
      <c r="AX285" s="411"/>
      <c r="AY285" s="411"/>
    </row>
    <row r="286" spans="1:51" hidden="1" x14ac:dyDescent="0.2">
      <c r="A286" s="410" t="s">
        <v>1344</v>
      </c>
      <c r="B286" s="411">
        <v>486</v>
      </c>
      <c r="C286" s="411">
        <v>400</v>
      </c>
      <c r="D286" s="411">
        <v>86</v>
      </c>
      <c r="E286" s="411">
        <v>163</v>
      </c>
      <c r="F286" s="411">
        <v>257</v>
      </c>
      <c r="G286" s="411">
        <v>0</v>
      </c>
      <c r="H286" s="411"/>
      <c r="I286" s="411"/>
      <c r="J286" s="411"/>
      <c r="K286" s="411"/>
      <c r="L286" s="411"/>
      <c r="M286" s="411"/>
      <c r="N286" s="411"/>
      <c r="O286" s="411"/>
      <c r="P286" s="411"/>
      <c r="Q286" s="411"/>
      <c r="R286" s="411"/>
      <c r="S286" s="411"/>
      <c r="T286" s="411"/>
      <c r="U286" s="411"/>
      <c r="V286" s="411"/>
      <c r="W286" s="411"/>
      <c r="X286" s="411"/>
      <c r="Y286" s="411"/>
      <c r="Z286" s="411"/>
      <c r="AA286" s="411"/>
      <c r="AB286" s="411"/>
      <c r="AC286" s="411"/>
      <c r="AD286" s="411"/>
      <c r="AE286" s="411"/>
      <c r="AF286" s="411"/>
      <c r="AG286" s="411"/>
      <c r="AH286" s="411"/>
      <c r="AI286" s="411"/>
      <c r="AJ286" s="411"/>
      <c r="AK286" s="411"/>
      <c r="AL286" s="411"/>
      <c r="AM286" s="411"/>
      <c r="AN286" s="411"/>
      <c r="AO286" s="411"/>
      <c r="AP286" s="411"/>
      <c r="AQ286" s="411"/>
      <c r="AR286" s="411"/>
      <c r="AS286" s="411"/>
      <c r="AT286" s="411"/>
      <c r="AU286" s="411"/>
      <c r="AV286" s="411"/>
      <c r="AW286" s="411"/>
      <c r="AX286" s="411"/>
      <c r="AY286" s="411"/>
    </row>
    <row r="287" spans="1:51" hidden="1" x14ac:dyDescent="0.2">
      <c r="A287" s="410" t="s">
        <v>1387</v>
      </c>
      <c r="B287" s="411">
        <v>1614</v>
      </c>
      <c r="C287" s="411">
        <v>1302</v>
      </c>
      <c r="D287" s="411">
        <v>312</v>
      </c>
      <c r="E287" s="411">
        <v>878</v>
      </c>
      <c r="F287" s="411">
        <v>416</v>
      </c>
      <c r="G287" s="411">
        <v>16</v>
      </c>
      <c r="H287" s="411"/>
      <c r="I287" s="411"/>
      <c r="J287" s="411"/>
      <c r="K287" s="411"/>
      <c r="L287" s="411"/>
      <c r="M287" s="411"/>
      <c r="N287" s="411"/>
      <c r="O287" s="411"/>
      <c r="P287" s="411"/>
      <c r="Q287" s="411"/>
      <c r="R287" s="411"/>
      <c r="S287" s="411"/>
      <c r="T287" s="411"/>
      <c r="U287" s="411"/>
      <c r="V287" s="411"/>
      <c r="W287" s="411"/>
      <c r="X287" s="411"/>
      <c r="Y287" s="411"/>
      <c r="Z287" s="411"/>
      <c r="AA287" s="411"/>
      <c r="AB287" s="411"/>
      <c r="AC287" s="411"/>
      <c r="AD287" s="411"/>
      <c r="AE287" s="411"/>
      <c r="AF287" s="411"/>
      <c r="AG287" s="411"/>
      <c r="AH287" s="411"/>
      <c r="AI287" s="411"/>
      <c r="AJ287" s="411"/>
      <c r="AK287" s="411"/>
      <c r="AL287" s="411"/>
      <c r="AM287" s="411"/>
      <c r="AN287" s="411"/>
      <c r="AO287" s="411"/>
      <c r="AP287" s="411"/>
      <c r="AQ287" s="411"/>
      <c r="AR287" s="411"/>
      <c r="AS287" s="411"/>
      <c r="AT287" s="411"/>
      <c r="AU287" s="411"/>
      <c r="AV287" s="411"/>
      <c r="AW287" s="411"/>
      <c r="AX287" s="411"/>
      <c r="AY287" s="411"/>
    </row>
    <row r="288" spans="1:51" hidden="1" x14ac:dyDescent="0.2">
      <c r="A288" s="410" t="s">
        <v>1462</v>
      </c>
      <c r="B288" s="411">
        <v>90</v>
      </c>
      <c r="C288" s="411"/>
      <c r="D288" s="411">
        <v>90</v>
      </c>
      <c r="E288" s="411">
        <v>81</v>
      </c>
      <c r="F288" s="411">
        <v>8</v>
      </c>
      <c r="G288" s="411">
        <v>41</v>
      </c>
      <c r="H288" s="411"/>
      <c r="I288" s="411"/>
      <c r="J288" s="411"/>
      <c r="K288" s="411"/>
      <c r="L288" s="411"/>
      <c r="M288" s="411"/>
      <c r="N288" s="411"/>
      <c r="O288" s="411"/>
      <c r="P288" s="411"/>
      <c r="Q288" s="411"/>
      <c r="R288" s="411"/>
      <c r="S288" s="411"/>
      <c r="T288" s="411"/>
      <c r="U288" s="411"/>
      <c r="V288" s="411"/>
      <c r="W288" s="411"/>
      <c r="X288" s="411"/>
      <c r="Y288" s="411"/>
      <c r="Z288" s="411"/>
      <c r="AA288" s="411"/>
      <c r="AB288" s="411"/>
      <c r="AC288" s="411"/>
      <c r="AD288" s="411"/>
      <c r="AE288" s="411"/>
      <c r="AF288" s="411"/>
      <c r="AG288" s="411"/>
      <c r="AH288" s="411"/>
      <c r="AI288" s="411"/>
      <c r="AJ288" s="411"/>
      <c r="AK288" s="411"/>
      <c r="AL288" s="411"/>
      <c r="AM288" s="411"/>
      <c r="AN288" s="411"/>
      <c r="AO288" s="411"/>
      <c r="AP288" s="411"/>
      <c r="AQ288" s="411"/>
      <c r="AR288" s="411"/>
      <c r="AS288" s="411"/>
      <c r="AT288" s="411"/>
      <c r="AU288" s="411"/>
      <c r="AV288" s="411"/>
      <c r="AW288" s="411"/>
      <c r="AX288" s="411"/>
      <c r="AY288" s="411"/>
    </row>
    <row r="289" spans="1:51" hidden="1" x14ac:dyDescent="0.2">
      <c r="A289" s="410" t="s">
        <v>1456</v>
      </c>
      <c r="B289" s="411">
        <v>95</v>
      </c>
      <c r="C289" s="411">
        <v>60</v>
      </c>
      <c r="D289" s="411">
        <v>35</v>
      </c>
      <c r="E289" s="411">
        <v>81</v>
      </c>
      <c r="F289" s="411">
        <v>0</v>
      </c>
      <c r="G289" s="411">
        <v>14</v>
      </c>
      <c r="H289" s="411"/>
      <c r="I289" s="411"/>
      <c r="J289" s="411"/>
      <c r="K289" s="411"/>
      <c r="L289" s="411"/>
      <c r="M289" s="411"/>
      <c r="N289" s="411"/>
      <c r="O289" s="411"/>
      <c r="P289" s="411"/>
      <c r="Q289" s="411"/>
      <c r="R289" s="411"/>
      <c r="S289" s="411"/>
      <c r="T289" s="411"/>
      <c r="U289" s="411"/>
      <c r="V289" s="411"/>
      <c r="W289" s="411"/>
      <c r="X289" s="411"/>
      <c r="Y289" s="411"/>
      <c r="Z289" s="411"/>
      <c r="AA289" s="411"/>
      <c r="AB289" s="411"/>
      <c r="AC289" s="411"/>
      <c r="AD289" s="411"/>
      <c r="AE289" s="411"/>
      <c r="AF289" s="411"/>
      <c r="AG289" s="411"/>
      <c r="AH289" s="411"/>
      <c r="AI289" s="411"/>
      <c r="AJ289" s="411"/>
      <c r="AK289" s="411"/>
      <c r="AL289" s="411"/>
      <c r="AM289" s="411"/>
      <c r="AN289" s="411"/>
      <c r="AO289" s="411"/>
      <c r="AP289" s="411"/>
      <c r="AQ289" s="411"/>
      <c r="AR289" s="411"/>
      <c r="AS289" s="411"/>
      <c r="AT289" s="411"/>
      <c r="AU289" s="411"/>
      <c r="AV289" s="411"/>
      <c r="AW289" s="411"/>
      <c r="AX289" s="411"/>
      <c r="AY289" s="411"/>
    </row>
    <row r="290" spans="1:51" hidden="1" x14ac:dyDescent="0.2">
      <c r="A290" s="410" t="s">
        <v>1457</v>
      </c>
      <c r="B290" s="411">
        <v>106</v>
      </c>
      <c r="C290" s="411">
        <v>2</v>
      </c>
      <c r="D290" s="411">
        <v>104</v>
      </c>
      <c r="E290" s="411">
        <v>57</v>
      </c>
      <c r="F290" s="411">
        <v>32</v>
      </c>
      <c r="G290" s="411">
        <v>51</v>
      </c>
      <c r="H290" s="411"/>
      <c r="I290" s="411"/>
      <c r="J290" s="411"/>
      <c r="K290" s="411"/>
      <c r="L290" s="411"/>
      <c r="M290" s="411"/>
      <c r="N290" s="411"/>
      <c r="O290" s="411"/>
      <c r="P290" s="411"/>
      <c r="Q290" s="411"/>
      <c r="R290" s="411"/>
      <c r="S290" s="411"/>
      <c r="T290" s="411"/>
      <c r="U290" s="411"/>
      <c r="V290" s="411"/>
      <c r="W290" s="411"/>
      <c r="X290" s="411"/>
      <c r="Y290" s="411"/>
      <c r="Z290" s="411"/>
      <c r="AA290" s="411"/>
      <c r="AB290" s="411"/>
      <c r="AC290" s="411"/>
      <c r="AD290" s="411"/>
      <c r="AE290" s="411"/>
      <c r="AF290" s="411"/>
      <c r="AG290" s="411"/>
      <c r="AH290" s="411"/>
      <c r="AI290" s="411"/>
      <c r="AJ290" s="411"/>
      <c r="AK290" s="411"/>
      <c r="AL290" s="411"/>
      <c r="AM290" s="411"/>
      <c r="AN290" s="411"/>
      <c r="AO290" s="411"/>
      <c r="AP290" s="411"/>
      <c r="AQ290" s="411"/>
      <c r="AR290" s="411"/>
      <c r="AS290" s="411"/>
      <c r="AT290" s="411"/>
      <c r="AU290" s="411"/>
      <c r="AV290" s="411"/>
      <c r="AW290" s="411"/>
      <c r="AX290" s="411"/>
      <c r="AY290" s="411"/>
    </row>
    <row r="291" spans="1:51" hidden="1" x14ac:dyDescent="0.2">
      <c r="A291" s="410" t="s">
        <v>1498</v>
      </c>
      <c r="B291" s="411">
        <v>2</v>
      </c>
      <c r="C291" s="411"/>
      <c r="D291" s="411">
        <v>2</v>
      </c>
      <c r="E291" s="411">
        <v>2</v>
      </c>
      <c r="F291" s="411"/>
      <c r="G291" s="411">
        <v>0</v>
      </c>
      <c r="H291" s="411"/>
      <c r="I291" s="411"/>
      <c r="J291" s="411"/>
      <c r="K291" s="411"/>
      <c r="L291" s="411"/>
      <c r="M291" s="411"/>
      <c r="N291" s="411"/>
      <c r="O291" s="411"/>
      <c r="P291" s="411"/>
      <c r="Q291" s="411"/>
      <c r="R291" s="411"/>
      <c r="S291" s="411"/>
      <c r="T291" s="411"/>
      <c r="U291" s="411"/>
      <c r="V291" s="411"/>
      <c r="W291" s="411"/>
      <c r="X291" s="411"/>
      <c r="Y291" s="411"/>
      <c r="Z291" s="411"/>
      <c r="AA291" s="411"/>
      <c r="AB291" s="411"/>
      <c r="AC291" s="411"/>
      <c r="AD291" s="411"/>
      <c r="AE291" s="411"/>
      <c r="AF291" s="411"/>
      <c r="AG291" s="411"/>
      <c r="AH291" s="411"/>
      <c r="AI291" s="411"/>
      <c r="AJ291" s="411"/>
      <c r="AK291" s="411"/>
      <c r="AL291" s="411"/>
      <c r="AM291" s="411"/>
      <c r="AN291" s="411"/>
      <c r="AO291" s="411"/>
      <c r="AP291" s="411"/>
      <c r="AQ291" s="411"/>
      <c r="AR291" s="411"/>
      <c r="AS291" s="411"/>
      <c r="AT291" s="411"/>
      <c r="AU291" s="411"/>
      <c r="AV291" s="411"/>
      <c r="AW291" s="411"/>
      <c r="AX291" s="411"/>
      <c r="AY291" s="411"/>
    </row>
    <row r="292" spans="1:51" hidden="1" x14ac:dyDescent="0.2">
      <c r="A292" s="410" t="s">
        <v>1345</v>
      </c>
      <c r="B292" s="411">
        <v>27</v>
      </c>
      <c r="C292" s="411">
        <v>22</v>
      </c>
      <c r="D292" s="411">
        <v>5</v>
      </c>
      <c r="E292" s="411">
        <v>8</v>
      </c>
      <c r="F292" s="411">
        <v>14</v>
      </c>
      <c r="G292" s="411"/>
      <c r="H292" s="411"/>
      <c r="I292" s="411"/>
      <c r="J292" s="411"/>
      <c r="K292" s="411"/>
      <c r="L292" s="411"/>
      <c r="M292" s="411"/>
      <c r="N292" s="411"/>
      <c r="O292" s="411"/>
      <c r="P292" s="411"/>
      <c r="Q292" s="411"/>
      <c r="R292" s="411"/>
      <c r="S292" s="411"/>
      <c r="T292" s="411"/>
      <c r="U292" s="411"/>
      <c r="V292" s="411"/>
      <c r="W292" s="411"/>
      <c r="X292" s="411"/>
      <c r="Y292" s="411"/>
      <c r="Z292" s="411"/>
      <c r="AA292" s="411"/>
      <c r="AB292" s="411"/>
      <c r="AC292" s="411"/>
      <c r="AD292" s="411"/>
      <c r="AE292" s="411"/>
      <c r="AF292" s="411"/>
      <c r="AG292" s="411"/>
      <c r="AH292" s="411"/>
      <c r="AI292" s="411"/>
      <c r="AJ292" s="411"/>
      <c r="AK292" s="411"/>
      <c r="AL292" s="411"/>
      <c r="AM292" s="411"/>
      <c r="AN292" s="411"/>
      <c r="AO292" s="411"/>
      <c r="AP292" s="411"/>
      <c r="AQ292" s="411"/>
      <c r="AR292" s="411"/>
      <c r="AS292" s="411"/>
      <c r="AT292" s="411"/>
      <c r="AU292" s="411"/>
      <c r="AV292" s="411"/>
      <c r="AW292" s="411"/>
      <c r="AX292" s="411"/>
      <c r="AY292" s="411"/>
    </row>
    <row r="293" spans="1:51" hidden="1" x14ac:dyDescent="0.2">
      <c r="A293" s="410" t="s">
        <v>1448</v>
      </c>
      <c r="B293" s="411">
        <v>5</v>
      </c>
      <c r="C293" s="411">
        <v>5</v>
      </c>
      <c r="D293" s="411">
        <v>0</v>
      </c>
      <c r="E293" s="411">
        <v>3</v>
      </c>
      <c r="F293" s="411">
        <v>0</v>
      </c>
      <c r="G293" s="411">
        <v>0</v>
      </c>
      <c r="H293" s="411"/>
      <c r="I293" s="411"/>
      <c r="J293" s="411"/>
      <c r="K293" s="411"/>
      <c r="L293" s="411"/>
      <c r="M293" s="411"/>
      <c r="N293" s="411"/>
      <c r="O293" s="411"/>
      <c r="P293" s="411"/>
      <c r="Q293" s="411"/>
      <c r="R293" s="411"/>
      <c r="S293" s="411"/>
      <c r="T293" s="411"/>
      <c r="U293" s="411"/>
      <c r="V293" s="411"/>
      <c r="W293" s="411"/>
      <c r="X293" s="411"/>
      <c r="Y293" s="411"/>
      <c r="Z293" s="411"/>
      <c r="AA293" s="411"/>
      <c r="AB293" s="411"/>
      <c r="AC293" s="411"/>
      <c r="AD293" s="411"/>
      <c r="AE293" s="411"/>
      <c r="AF293" s="411"/>
      <c r="AG293" s="411"/>
      <c r="AH293" s="411"/>
      <c r="AI293" s="411"/>
      <c r="AJ293" s="411"/>
      <c r="AK293" s="411"/>
      <c r="AL293" s="411"/>
      <c r="AM293" s="411"/>
      <c r="AN293" s="411"/>
      <c r="AO293" s="411"/>
      <c r="AP293" s="411"/>
      <c r="AQ293" s="411"/>
      <c r="AR293" s="411"/>
      <c r="AS293" s="411"/>
      <c r="AT293" s="411"/>
      <c r="AU293" s="411"/>
      <c r="AV293" s="411"/>
      <c r="AW293" s="411"/>
      <c r="AX293" s="411"/>
      <c r="AY293" s="411"/>
    </row>
    <row r="294" spans="1:51" hidden="1" x14ac:dyDescent="0.2">
      <c r="A294" s="410" t="s">
        <v>1413</v>
      </c>
      <c r="B294" s="411">
        <v>27</v>
      </c>
      <c r="C294" s="411">
        <v>4</v>
      </c>
      <c r="D294" s="411">
        <v>23</v>
      </c>
      <c r="E294" s="411">
        <v>2</v>
      </c>
      <c r="F294" s="411"/>
      <c r="G294" s="411"/>
      <c r="H294" s="411"/>
      <c r="I294" s="411"/>
      <c r="J294" s="411"/>
      <c r="K294" s="411"/>
      <c r="L294" s="411"/>
      <c r="M294" s="411"/>
      <c r="N294" s="411"/>
      <c r="O294" s="411"/>
      <c r="P294" s="411"/>
      <c r="Q294" s="411"/>
      <c r="R294" s="411"/>
      <c r="S294" s="411"/>
      <c r="T294" s="411"/>
      <c r="U294" s="411"/>
      <c r="V294" s="411"/>
      <c r="W294" s="411"/>
      <c r="X294" s="411"/>
      <c r="Y294" s="411"/>
      <c r="Z294" s="411"/>
      <c r="AA294" s="411"/>
      <c r="AB294" s="411"/>
      <c r="AC294" s="411"/>
      <c r="AD294" s="411"/>
      <c r="AE294" s="411"/>
      <c r="AF294" s="411"/>
      <c r="AG294" s="411"/>
      <c r="AH294" s="411"/>
      <c r="AI294" s="411"/>
      <c r="AJ294" s="411"/>
      <c r="AK294" s="411"/>
      <c r="AL294" s="411"/>
      <c r="AM294" s="411"/>
      <c r="AN294" s="411"/>
      <c r="AO294" s="411"/>
      <c r="AP294" s="411"/>
      <c r="AQ294" s="411"/>
      <c r="AR294" s="411"/>
      <c r="AS294" s="411"/>
      <c r="AT294" s="411"/>
      <c r="AU294" s="411"/>
      <c r="AV294" s="411"/>
      <c r="AW294" s="411"/>
      <c r="AX294" s="411"/>
      <c r="AY294" s="411"/>
    </row>
    <row r="295" spans="1:51" hidden="1" x14ac:dyDescent="0.2">
      <c r="A295" s="410" t="s">
        <v>1277</v>
      </c>
      <c r="B295" s="411">
        <v>38981</v>
      </c>
      <c r="C295" s="411">
        <v>10129</v>
      </c>
      <c r="D295" s="411">
        <v>28852</v>
      </c>
      <c r="E295" s="411">
        <v>37</v>
      </c>
      <c r="F295" s="411">
        <v>36328</v>
      </c>
      <c r="G295" s="411">
        <v>10216</v>
      </c>
      <c r="H295" s="411"/>
      <c r="I295" s="411"/>
      <c r="J295" s="411"/>
      <c r="K295" s="411"/>
      <c r="L295" s="411"/>
      <c r="M295" s="411"/>
      <c r="N295" s="411"/>
      <c r="O295" s="411"/>
      <c r="P295" s="411"/>
      <c r="Q295" s="411"/>
      <c r="R295" s="411"/>
      <c r="S295" s="411"/>
      <c r="T295" s="411"/>
      <c r="U295" s="411"/>
      <c r="V295" s="411"/>
      <c r="W295" s="411"/>
      <c r="X295" s="411"/>
      <c r="Y295" s="411"/>
      <c r="Z295" s="411"/>
      <c r="AA295" s="411"/>
      <c r="AB295" s="411"/>
      <c r="AC295" s="411"/>
      <c r="AD295" s="411"/>
      <c r="AE295" s="411"/>
      <c r="AF295" s="411"/>
      <c r="AG295" s="411"/>
      <c r="AH295" s="411"/>
      <c r="AI295" s="411"/>
      <c r="AJ295" s="411"/>
      <c r="AK295" s="411"/>
      <c r="AL295" s="411"/>
      <c r="AM295" s="411"/>
      <c r="AN295" s="411"/>
      <c r="AO295" s="411"/>
      <c r="AP295" s="411"/>
      <c r="AQ295" s="411"/>
      <c r="AR295" s="411"/>
      <c r="AS295" s="411"/>
      <c r="AT295" s="411"/>
      <c r="AU295" s="411"/>
      <c r="AV295" s="411"/>
      <c r="AW295" s="411"/>
      <c r="AX295" s="411"/>
      <c r="AY295" s="411"/>
    </row>
    <row r="296" spans="1:51" hidden="1" x14ac:dyDescent="0.2">
      <c r="A296" s="410" t="s">
        <v>1386</v>
      </c>
      <c r="B296" s="411">
        <v>15296</v>
      </c>
      <c r="C296" s="411">
        <v>1721</v>
      </c>
      <c r="D296" s="411">
        <v>13575</v>
      </c>
      <c r="E296" s="411">
        <v>1</v>
      </c>
      <c r="F296" s="411">
        <v>14998</v>
      </c>
      <c r="G296" s="411">
        <v>179</v>
      </c>
      <c r="H296" s="411"/>
      <c r="I296" s="411"/>
      <c r="J296" s="411"/>
      <c r="K296" s="411"/>
      <c r="L296" s="411"/>
      <c r="M296" s="411"/>
      <c r="N296" s="411"/>
      <c r="O296" s="411"/>
      <c r="P296" s="411"/>
      <c r="Q296" s="411"/>
      <c r="R296" s="411"/>
      <c r="S296" s="411"/>
      <c r="T296" s="411"/>
      <c r="U296" s="411"/>
      <c r="V296" s="411"/>
      <c r="W296" s="411"/>
      <c r="X296" s="411"/>
      <c r="Y296" s="411"/>
      <c r="Z296" s="411"/>
      <c r="AA296" s="411"/>
      <c r="AB296" s="411"/>
      <c r="AC296" s="411"/>
      <c r="AD296" s="411"/>
      <c r="AE296" s="411"/>
      <c r="AF296" s="411"/>
      <c r="AG296" s="411"/>
      <c r="AH296" s="411"/>
      <c r="AI296" s="411"/>
      <c r="AJ296" s="411"/>
      <c r="AK296" s="411"/>
      <c r="AL296" s="411"/>
      <c r="AM296" s="411"/>
      <c r="AN296" s="411"/>
      <c r="AO296" s="411"/>
      <c r="AP296" s="411"/>
      <c r="AQ296" s="411"/>
      <c r="AR296" s="411"/>
      <c r="AS296" s="411"/>
      <c r="AT296" s="411"/>
      <c r="AU296" s="411"/>
      <c r="AV296" s="411"/>
      <c r="AW296" s="411"/>
      <c r="AX296" s="411"/>
      <c r="AY296" s="411"/>
    </row>
    <row r="297" spans="1:51" hidden="1" x14ac:dyDescent="0.2">
      <c r="A297" s="410" t="s">
        <v>1392</v>
      </c>
      <c r="B297" s="411">
        <v>403</v>
      </c>
      <c r="C297" s="411">
        <v>0</v>
      </c>
      <c r="D297" s="411">
        <v>403</v>
      </c>
      <c r="E297" s="411">
        <v>0</v>
      </c>
      <c r="F297" s="411">
        <v>404</v>
      </c>
      <c r="G297" s="411">
        <v>0</v>
      </c>
      <c r="H297" s="411"/>
      <c r="I297" s="411"/>
      <c r="J297" s="411"/>
      <c r="K297" s="411"/>
      <c r="L297" s="411"/>
      <c r="M297" s="411"/>
      <c r="N297" s="411"/>
      <c r="O297" s="411"/>
      <c r="P297" s="411"/>
      <c r="Q297" s="411"/>
      <c r="R297" s="411"/>
      <c r="S297" s="411"/>
      <c r="T297" s="411"/>
      <c r="U297" s="411"/>
      <c r="V297" s="411"/>
      <c r="W297" s="411"/>
      <c r="X297" s="411"/>
      <c r="Y297" s="411"/>
      <c r="Z297" s="411"/>
      <c r="AA297" s="411"/>
      <c r="AB297" s="411"/>
      <c r="AC297" s="411"/>
      <c r="AD297" s="411"/>
      <c r="AE297" s="411"/>
      <c r="AF297" s="411"/>
      <c r="AG297" s="411"/>
      <c r="AH297" s="411"/>
      <c r="AI297" s="411"/>
      <c r="AJ297" s="411"/>
      <c r="AK297" s="411"/>
      <c r="AL297" s="411"/>
      <c r="AM297" s="411"/>
      <c r="AN297" s="411"/>
      <c r="AO297" s="411"/>
      <c r="AP297" s="411"/>
      <c r="AQ297" s="411"/>
      <c r="AR297" s="411"/>
      <c r="AS297" s="411"/>
      <c r="AT297" s="411"/>
      <c r="AU297" s="411"/>
      <c r="AV297" s="411"/>
      <c r="AW297" s="411"/>
      <c r="AX297" s="411"/>
      <c r="AY297" s="411"/>
    </row>
    <row r="298" spans="1:51" hidden="1" x14ac:dyDescent="0.2">
      <c r="A298" s="410" t="s">
        <v>1393</v>
      </c>
      <c r="B298" s="411">
        <v>706</v>
      </c>
      <c r="C298" s="411">
        <v>15</v>
      </c>
      <c r="D298" s="411">
        <v>691</v>
      </c>
      <c r="E298" s="411">
        <v>0</v>
      </c>
      <c r="F298" s="411">
        <v>662</v>
      </c>
      <c r="G298" s="411">
        <v>0</v>
      </c>
      <c r="H298" s="411"/>
      <c r="I298" s="411"/>
      <c r="J298" s="411"/>
      <c r="K298" s="411"/>
      <c r="L298" s="411"/>
      <c r="M298" s="411"/>
      <c r="N298" s="411"/>
      <c r="O298" s="411"/>
      <c r="P298" s="411"/>
      <c r="Q298" s="411"/>
      <c r="R298" s="411"/>
      <c r="S298" s="411"/>
      <c r="T298" s="411"/>
      <c r="U298" s="411"/>
      <c r="V298" s="411"/>
      <c r="W298" s="411"/>
      <c r="X298" s="411"/>
      <c r="Y298" s="411"/>
      <c r="Z298" s="411"/>
      <c r="AA298" s="411"/>
      <c r="AB298" s="411"/>
      <c r="AC298" s="411"/>
      <c r="AD298" s="411"/>
      <c r="AE298" s="411"/>
      <c r="AF298" s="411"/>
      <c r="AG298" s="411"/>
      <c r="AH298" s="411"/>
      <c r="AI298" s="411"/>
      <c r="AJ298" s="411"/>
      <c r="AK298" s="411"/>
      <c r="AL298" s="411"/>
      <c r="AM298" s="411"/>
      <c r="AN298" s="411"/>
      <c r="AO298" s="411"/>
      <c r="AP298" s="411"/>
      <c r="AQ298" s="411"/>
      <c r="AR298" s="411"/>
      <c r="AS298" s="411"/>
      <c r="AT298" s="411"/>
      <c r="AU298" s="411"/>
      <c r="AV298" s="411"/>
      <c r="AW298" s="411"/>
      <c r="AX298" s="411"/>
      <c r="AY298" s="411"/>
    </row>
    <row r="299" spans="1:51" hidden="1" x14ac:dyDescent="0.2">
      <c r="A299" s="410" t="s">
        <v>1497</v>
      </c>
      <c r="B299" s="411">
        <v>200</v>
      </c>
      <c r="C299" s="411">
        <v>0</v>
      </c>
      <c r="D299" s="411">
        <v>200</v>
      </c>
      <c r="E299" s="411">
        <v>0</v>
      </c>
      <c r="F299" s="411">
        <v>200</v>
      </c>
      <c r="G299" s="411">
        <v>0</v>
      </c>
      <c r="H299" s="411"/>
      <c r="I299" s="411"/>
      <c r="J299" s="411"/>
      <c r="K299" s="411"/>
      <c r="L299" s="411"/>
      <c r="M299" s="411"/>
      <c r="N299" s="411"/>
      <c r="O299" s="411"/>
      <c r="P299" s="411"/>
      <c r="Q299" s="411"/>
      <c r="R299" s="411"/>
      <c r="S299" s="411"/>
      <c r="T299" s="411"/>
      <c r="U299" s="411"/>
      <c r="V299" s="411"/>
      <c r="W299" s="411"/>
      <c r="X299" s="411"/>
      <c r="Y299" s="411"/>
      <c r="Z299" s="411"/>
      <c r="AA299" s="411"/>
      <c r="AB299" s="411"/>
      <c r="AC299" s="411"/>
      <c r="AD299" s="411"/>
      <c r="AE299" s="411"/>
      <c r="AF299" s="411"/>
      <c r="AG299" s="411"/>
      <c r="AH299" s="411"/>
      <c r="AI299" s="411"/>
      <c r="AJ299" s="411"/>
      <c r="AK299" s="411"/>
      <c r="AL299" s="411"/>
      <c r="AM299" s="411"/>
      <c r="AN299" s="411"/>
      <c r="AO299" s="411"/>
      <c r="AP299" s="411"/>
      <c r="AQ299" s="411"/>
      <c r="AR299" s="411"/>
      <c r="AS299" s="411"/>
      <c r="AT299" s="411"/>
      <c r="AU299" s="411"/>
      <c r="AV299" s="411"/>
      <c r="AW299" s="411"/>
      <c r="AX299" s="411"/>
      <c r="AY299" s="411"/>
    </row>
    <row r="300" spans="1:51" hidden="1" x14ac:dyDescent="0.2">
      <c r="A300" s="410" t="s">
        <v>1343</v>
      </c>
      <c r="B300" s="411">
        <v>6487</v>
      </c>
      <c r="C300" s="411">
        <v>5989</v>
      </c>
      <c r="D300" s="411">
        <v>498</v>
      </c>
      <c r="E300" s="411">
        <v>72</v>
      </c>
      <c r="F300" s="411">
        <v>6366</v>
      </c>
      <c r="G300" s="411">
        <v>6</v>
      </c>
      <c r="H300" s="411"/>
      <c r="I300" s="411"/>
      <c r="J300" s="411"/>
      <c r="K300" s="411"/>
      <c r="L300" s="411"/>
      <c r="M300" s="411"/>
      <c r="N300" s="411"/>
      <c r="O300" s="411"/>
      <c r="P300" s="411"/>
      <c r="Q300" s="411"/>
      <c r="R300" s="411"/>
      <c r="S300" s="411"/>
      <c r="T300" s="411"/>
      <c r="U300" s="411"/>
      <c r="V300" s="411"/>
      <c r="W300" s="411"/>
      <c r="X300" s="411"/>
      <c r="Y300" s="411"/>
      <c r="Z300" s="411"/>
      <c r="AA300" s="411"/>
      <c r="AB300" s="411"/>
      <c r="AC300" s="411"/>
      <c r="AD300" s="411"/>
      <c r="AE300" s="411"/>
      <c r="AF300" s="411"/>
      <c r="AG300" s="411"/>
      <c r="AH300" s="411"/>
      <c r="AI300" s="411"/>
      <c r="AJ300" s="411"/>
      <c r="AK300" s="411"/>
      <c r="AL300" s="411"/>
      <c r="AM300" s="411"/>
      <c r="AN300" s="411"/>
      <c r="AO300" s="411"/>
      <c r="AP300" s="411"/>
      <c r="AQ300" s="411"/>
      <c r="AR300" s="411"/>
      <c r="AS300" s="411"/>
      <c r="AT300" s="411"/>
      <c r="AU300" s="411"/>
      <c r="AV300" s="411"/>
      <c r="AW300" s="411"/>
      <c r="AX300" s="411"/>
      <c r="AY300" s="411"/>
    </row>
    <row r="301" spans="1:51" hidden="1" x14ac:dyDescent="0.2">
      <c r="A301" s="410" t="s">
        <v>1518</v>
      </c>
      <c r="B301" s="411"/>
      <c r="C301" s="411"/>
      <c r="D301" s="411">
        <v>65</v>
      </c>
      <c r="E301" s="411"/>
      <c r="F301" s="411">
        <v>65</v>
      </c>
      <c r="G301" s="411"/>
      <c r="H301" s="411"/>
      <c r="I301" s="411"/>
      <c r="J301" s="411"/>
      <c r="K301" s="411"/>
      <c r="L301" s="411"/>
      <c r="M301" s="411"/>
      <c r="N301" s="411"/>
      <c r="O301" s="411"/>
      <c r="P301" s="411"/>
      <c r="Q301" s="411"/>
      <c r="R301" s="411"/>
      <c r="S301" s="411"/>
      <c r="T301" s="411"/>
      <c r="U301" s="411"/>
      <c r="V301" s="411"/>
      <c r="W301" s="411"/>
      <c r="X301" s="411"/>
      <c r="Y301" s="411"/>
      <c r="Z301" s="411"/>
      <c r="AA301" s="411"/>
      <c r="AB301" s="411"/>
      <c r="AC301" s="411"/>
      <c r="AD301" s="411"/>
      <c r="AE301" s="411"/>
      <c r="AF301" s="411"/>
      <c r="AG301" s="411"/>
      <c r="AH301" s="411"/>
      <c r="AI301" s="411"/>
      <c r="AJ301" s="411"/>
      <c r="AK301" s="411"/>
      <c r="AL301" s="411"/>
      <c r="AM301" s="411"/>
      <c r="AN301" s="411"/>
      <c r="AO301" s="411"/>
      <c r="AP301" s="411"/>
      <c r="AQ301" s="411"/>
      <c r="AR301" s="411"/>
      <c r="AS301" s="411"/>
      <c r="AT301" s="411"/>
      <c r="AU301" s="411"/>
      <c r="AV301" s="411"/>
      <c r="AW301" s="411"/>
      <c r="AX301" s="411"/>
      <c r="AY301" s="411"/>
    </row>
    <row r="302" spans="1:51" hidden="1" x14ac:dyDescent="0.2">
      <c r="A302" s="410" t="s">
        <v>1519</v>
      </c>
      <c r="B302" s="411"/>
      <c r="C302" s="411"/>
      <c r="D302" s="411">
        <v>1</v>
      </c>
      <c r="E302" s="411"/>
      <c r="F302" s="411">
        <v>1</v>
      </c>
      <c r="G302" s="411"/>
      <c r="H302" s="411"/>
      <c r="I302" s="411"/>
      <c r="J302" s="411"/>
      <c r="K302" s="411"/>
      <c r="L302" s="411"/>
      <c r="M302" s="411"/>
      <c r="N302" s="411"/>
      <c r="O302" s="411"/>
      <c r="P302" s="411"/>
      <c r="Q302" s="411"/>
      <c r="R302" s="411"/>
      <c r="S302" s="411"/>
      <c r="T302" s="411"/>
      <c r="U302" s="411"/>
      <c r="V302" s="411"/>
      <c r="W302" s="411"/>
      <c r="X302" s="411"/>
      <c r="Y302" s="411"/>
      <c r="Z302" s="411"/>
      <c r="AA302" s="411"/>
      <c r="AB302" s="411"/>
      <c r="AC302" s="411"/>
      <c r="AD302" s="411"/>
      <c r="AE302" s="411"/>
      <c r="AF302" s="411"/>
      <c r="AG302" s="411"/>
      <c r="AH302" s="411"/>
      <c r="AI302" s="411"/>
      <c r="AJ302" s="411"/>
      <c r="AK302" s="411"/>
      <c r="AL302" s="411"/>
      <c r="AM302" s="411"/>
      <c r="AN302" s="411"/>
      <c r="AO302" s="411"/>
      <c r="AP302" s="411"/>
      <c r="AQ302" s="411"/>
      <c r="AR302" s="411"/>
      <c r="AS302" s="411"/>
      <c r="AT302" s="411"/>
      <c r="AU302" s="411"/>
      <c r="AV302" s="411"/>
      <c r="AW302" s="411"/>
      <c r="AX302" s="411"/>
      <c r="AY302" s="411"/>
    </row>
    <row r="303" spans="1:51" hidden="1" x14ac:dyDescent="0.2">
      <c r="A303" s="410" t="s">
        <v>1520</v>
      </c>
      <c r="B303" s="411"/>
      <c r="C303" s="411"/>
      <c r="D303" s="411">
        <v>99</v>
      </c>
      <c r="E303" s="411"/>
      <c r="F303" s="411">
        <v>99</v>
      </c>
      <c r="G303" s="411"/>
      <c r="H303" s="411"/>
      <c r="I303" s="411"/>
      <c r="J303" s="411"/>
      <c r="K303" s="411"/>
      <c r="L303" s="411"/>
      <c r="M303" s="411"/>
      <c r="N303" s="411"/>
      <c r="O303" s="411"/>
      <c r="P303" s="411"/>
      <c r="Q303" s="411"/>
      <c r="R303" s="411"/>
      <c r="S303" s="411"/>
      <c r="T303" s="411"/>
      <c r="U303" s="411"/>
      <c r="V303" s="411"/>
      <c r="W303" s="411"/>
      <c r="X303" s="411"/>
      <c r="Y303" s="411"/>
      <c r="Z303" s="411"/>
      <c r="AA303" s="411"/>
      <c r="AB303" s="411"/>
      <c r="AC303" s="411"/>
      <c r="AD303" s="411"/>
      <c r="AE303" s="411"/>
      <c r="AF303" s="411"/>
      <c r="AG303" s="411"/>
      <c r="AH303" s="411"/>
      <c r="AI303" s="411"/>
      <c r="AJ303" s="411"/>
      <c r="AK303" s="411"/>
      <c r="AL303" s="411"/>
      <c r="AM303" s="411"/>
      <c r="AN303" s="411"/>
      <c r="AO303" s="411"/>
      <c r="AP303" s="411"/>
      <c r="AQ303" s="411"/>
      <c r="AR303" s="411"/>
      <c r="AS303" s="411"/>
      <c r="AT303" s="411"/>
      <c r="AU303" s="411"/>
      <c r="AV303" s="411"/>
      <c r="AW303" s="411"/>
      <c r="AX303" s="411"/>
      <c r="AY303" s="411"/>
    </row>
    <row r="304" spans="1:51" hidden="1" x14ac:dyDescent="0.2">
      <c r="A304" s="410" t="s">
        <v>1342</v>
      </c>
      <c r="B304" s="411">
        <v>9875</v>
      </c>
      <c r="C304" s="411">
        <v>1549</v>
      </c>
      <c r="D304" s="411">
        <v>8326</v>
      </c>
      <c r="E304" s="411">
        <v>0</v>
      </c>
      <c r="F304" s="411">
        <v>9171</v>
      </c>
      <c r="G304" s="411"/>
      <c r="H304" s="411"/>
      <c r="I304" s="411"/>
      <c r="J304" s="411"/>
      <c r="K304" s="411"/>
      <c r="L304" s="411"/>
      <c r="M304" s="411"/>
      <c r="N304" s="411"/>
      <c r="O304" s="411"/>
      <c r="P304" s="411"/>
      <c r="Q304" s="411"/>
      <c r="R304" s="411"/>
      <c r="S304" s="411"/>
      <c r="T304" s="411"/>
      <c r="U304" s="411"/>
      <c r="V304" s="411"/>
      <c r="W304" s="411"/>
      <c r="X304" s="411"/>
      <c r="Y304" s="411"/>
      <c r="Z304" s="411"/>
      <c r="AA304" s="411"/>
      <c r="AB304" s="411"/>
      <c r="AC304" s="411"/>
      <c r="AD304" s="411"/>
      <c r="AE304" s="411"/>
      <c r="AF304" s="411"/>
      <c r="AG304" s="411"/>
      <c r="AH304" s="411"/>
      <c r="AI304" s="411"/>
      <c r="AJ304" s="411"/>
      <c r="AK304" s="411"/>
      <c r="AL304" s="411"/>
      <c r="AM304" s="411"/>
      <c r="AN304" s="411"/>
      <c r="AO304" s="411"/>
      <c r="AP304" s="411"/>
      <c r="AQ304" s="411"/>
      <c r="AR304" s="411"/>
      <c r="AS304" s="411"/>
      <c r="AT304" s="411"/>
      <c r="AU304" s="411"/>
      <c r="AV304" s="411"/>
      <c r="AW304" s="411"/>
      <c r="AX304" s="411"/>
      <c r="AY304" s="411"/>
    </row>
    <row r="305" spans="1:51" hidden="1" x14ac:dyDescent="0.2">
      <c r="A305" s="410" t="s">
        <v>1432</v>
      </c>
      <c r="B305" s="411">
        <v>60</v>
      </c>
      <c r="C305" s="411">
        <v>43</v>
      </c>
      <c r="D305" s="411">
        <v>17</v>
      </c>
      <c r="E305" s="411"/>
      <c r="F305" s="411">
        <v>60</v>
      </c>
      <c r="G305" s="411"/>
      <c r="H305" s="411"/>
      <c r="I305" s="411"/>
      <c r="J305" s="411"/>
      <c r="K305" s="411"/>
      <c r="L305" s="411"/>
      <c r="M305" s="411"/>
      <c r="N305" s="411"/>
      <c r="O305" s="411"/>
      <c r="P305" s="411"/>
      <c r="Q305" s="411"/>
      <c r="R305" s="411"/>
      <c r="S305" s="411"/>
      <c r="T305" s="411"/>
      <c r="U305" s="411"/>
      <c r="V305" s="411"/>
      <c r="W305" s="411"/>
      <c r="X305" s="411"/>
      <c r="Y305" s="411"/>
      <c r="Z305" s="411"/>
      <c r="AA305" s="411"/>
      <c r="AB305" s="411"/>
      <c r="AC305" s="411"/>
      <c r="AD305" s="411"/>
      <c r="AE305" s="411"/>
      <c r="AF305" s="411"/>
      <c r="AG305" s="411"/>
      <c r="AH305" s="411"/>
      <c r="AI305" s="411"/>
      <c r="AJ305" s="411"/>
      <c r="AK305" s="411"/>
      <c r="AL305" s="411"/>
      <c r="AM305" s="411"/>
      <c r="AN305" s="411"/>
      <c r="AO305" s="411"/>
      <c r="AP305" s="411"/>
      <c r="AQ305" s="411"/>
      <c r="AR305" s="411"/>
      <c r="AS305" s="411"/>
      <c r="AT305" s="411"/>
      <c r="AU305" s="411"/>
      <c r="AV305" s="411"/>
      <c r="AW305" s="411"/>
      <c r="AX305" s="411"/>
      <c r="AY305" s="411"/>
    </row>
    <row r="306" spans="1:51" hidden="1" x14ac:dyDescent="0.2">
      <c r="A306" s="410" t="s">
        <v>1549</v>
      </c>
      <c r="B306" s="411">
        <v>1</v>
      </c>
      <c r="C306" s="411">
        <v>1</v>
      </c>
      <c r="D306" s="411"/>
      <c r="E306" s="411"/>
      <c r="F306" s="411">
        <v>1</v>
      </c>
      <c r="G306" s="411"/>
      <c r="H306" s="411"/>
      <c r="I306" s="411"/>
      <c r="J306" s="411"/>
      <c r="K306" s="411"/>
      <c r="L306" s="411"/>
      <c r="M306" s="411"/>
      <c r="N306" s="411"/>
      <c r="O306" s="411"/>
      <c r="P306" s="411"/>
      <c r="Q306" s="411"/>
      <c r="R306" s="411"/>
      <c r="S306" s="411"/>
      <c r="T306" s="411"/>
      <c r="U306" s="411"/>
      <c r="V306" s="411"/>
      <c r="W306" s="411"/>
      <c r="X306" s="411"/>
      <c r="Y306" s="411"/>
      <c r="Z306" s="411"/>
      <c r="AA306" s="411"/>
      <c r="AB306" s="411"/>
      <c r="AC306" s="411"/>
      <c r="AD306" s="411"/>
      <c r="AE306" s="411"/>
      <c r="AF306" s="411"/>
      <c r="AG306" s="411"/>
      <c r="AH306" s="411"/>
      <c r="AI306" s="411"/>
      <c r="AJ306" s="411"/>
      <c r="AK306" s="411"/>
      <c r="AL306" s="411"/>
      <c r="AM306" s="411"/>
      <c r="AN306" s="411"/>
      <c r="AO306" s="411"/>
      <c r="AP306" s="411"/>
      <c r="AQ306" s="411"/>
      <c r="AR306" s="411"/>
      <c r="AS306" s="411"/>
      <c r="AT306" s="411"/>
      <c r="AU306" s="411"/>
      <c r="AV306" s="411"/>
      <c r="AW306" s="411"/>
      <c r="AX306" s="411"/>
      <c r="AY306" s="411"/>
    </row>
    <row r="307" spans="1:51" hidden="1" x14ac:dyDescent="0.2">
      <c r="A307" s="410" t="s">
        <v>1278</v>
      </c>
      <c r="B307" s="411">
        <v>558</v>
      </c>
      <c r="C307" s="411">
        <v>406</v>
      </c>
      <c r="D307" s="411">
        <v>152</v>
      </c>
      <c r="E307" s="411">
        <v>1</v>
      </c>
      <c r="F307" s="411">
        <v>534</v>
      </c>
      <c r="G307" s="411">
        <v>0</v>
      </c>
      <c r="H307" s="411"/>
      <c r="I307" s="411"/>
      <c r="J307" s="411"/>
      <c r="K307" s="411"/>
      <c r="L307" s="411"/>
      <c r="M307" s="411"/>
      <c r="N307" s="411"/>
      <c r="O307" s="411"/>
      <c r="P307" s="411"/>
      <c r="Q307" s="411"/>
      <c r="R307" s="411"/>
      <c r="S307" s="411"/>
      <c r="T307" s="411"/>
      <c r="U307" s="411"/>
      <c r="V307" s="411"/>
      <c r="W307" s="411"/>
      <c r="X307" s="411"/>
      <c r="Y307" s="411"/>
      <c r="Z307" s="411"/>
      <c r="AA307" s="411"/>
      <c r="AB307" s="411"/>
      <c r="AC307" s="411"/>
      <c r="AD307" s="411"/>
      <c r="AE307" s="411"/>
      <c r="AF307" s="411"/>
      <c r="AG307" s="411"/>
      <c r="AH307" s="411"/>
      <c r="AI307" s="411"/>
      <c r="AJ307" s="411"/>
      <c r="AK307" s="411"/>
      <c r="AL307" s="411"/>
      <c r="AM307" s="411"/>
      <c r="AN307" s="411"/>
      <c r="AO307" s="411"/>
      <c r="AP307" s="411"/>
      <c r="AQ307" s="411"/>
      <c r="AR307" s="411"/>
      <c r="AS307" s="411"/>
      <c r="AT307" s="411"/>
      <c r="AU307" s="411"/>
      <c r="AV307" s="411"/>
      <c r="AW307" s="411"/>
      <c r="AX307" s="411"/>
      <c r="AY307" s="411"/>
    </row>
    <row r="308" spans="1:51" hidden="1" x14ac:dyDescent="0.2">
      <c r="A308" s="410" t="s">
        <v>1433</v>
      </c>
      <c r="B308" s="411">
        <v>216</v>
      </c>
      <c r="C308" s="411">
        <v>126</v>
      </c>
      <c r="D308" s="411">
        <v>90</v>
      </c>
      <c r="E308" s="411">
        <v>2</v>
      </c>
      <c r="F308" s="411">
        <v>213</v>
      </c>
      <c r="G308" s="411"/>
      <c r="H308" s="411"/>
      <c r="I308" s="411"/>
      <c r="J308" s="411"/>
      <c r="K308" s="411"/>
      <c r="L308" s="411"/>
      <c r="M308" s="411"/>
      <c r="N308" s="411"/>
      <c r="O308" s="411"/>
      <c r="P308" s="411"/>
      <c r="Q308" s="411"/>
      <c r="R308" s="411"/>
      <c r="S308" s="411"/>
      <c r="T308" s="411"/>
      <c r="U308" s="411"/>
      <c r="V308" s="411"/>
      <c r="W308" s="411"/>
      <c r="X308" s="411"/>
      <c r="Y308" s="411"/>
      <c r="Z308" s="411"/>
      <c r="AA308" s="411"/>
      <c r="AB308" s="411"/>
      <c r="AC308" s="411"/>
      <c r="AD308" s="411"/>
      <c r="AE308" s="411"/>
      <c r="AF308" s="411"/>
      <c r="AG308" s="411"/>
      <c r="AH308" s="411"/>
      <c r="AI308" s="411"/>
      <c r="AJ308" s="411"/>
      <c r="AK308" s="411"/>
      <c r="AL308" s="411"/>
      <c r="AM308" s="411"/>
      <c r="AN308" s="411"/>
      <c r="AO308" s="411"/>
      <c r="AP308" s="411"/>
      <c r="AQ308" s="411"/>
      <c r="AR308" s="411"/>
      <c r="AS308" s="411"/>
      <c r="AT308" s="411"/>
      <c r="AU308" s="411"/>
      <c r="AV308" s="411"/>
      <c r="AW308" s="411"/>
      <c r="AX308" s="411"/>
      <c r="AY308" s="411"/>
    </row>
    <row r="309" spans="1:51" hidden="1" x14ac:dyDescent="0.2">
      <c r="A309" s="410" t="s">
        <v>1279</v>
      </c>
      <c r="B309" s="411">
        <v>576</v>
      </c>
      <c r="C309" s="411">
        <v>0</v>
      </c>
      <c r="D309" s="411">
        <v>576</v>
      </c>
      <c r="E309" s="411">
        <v>0</v>
      </c>
      <c r="F309" s="411">
        <v>536</v>
      </c>
      <c r="G309" s="411">
        <v>0</v>
      </c>
      <c r="H309" s="411"/>
      <c r="I309" s="411"/>
      <c r="J309" s="411"/>
      <c r="K309" s="411"/>
      <c r="L309" s="411"/>
      <c r="M309" s="411"/>
      <c r="N309" s="411"/>
      <c r="O309" s="411"/>
      <c r="P309" s="411"/>
      <c r="Q309" s="411"/>
      <c r="R309" s="411"/>
      <c r="S309" s="411"/>
      <c r="T309" s="411"/>
      <c r="U309" s="411"/>
      <c r="V309" s="411"/>
      <c r="W309" s="411"/>
      <c r="X309" s="411"/>
      <c r="Y309" s="411"/>
      <c r="Z309" s="411"/>
      <c r="AA309" s="411"/>
      <c r="AB309" s="411"/>
      <c r="AC309" s="411"/>
      <c r="AD309" s="411"/>
      <c r="AE309" s="411"/>
      <c r="AF309" s="411"/>
      <c r="AG309" s="411"/>
      <c r="AH309" s="411"/>
      <c r="AI309" s="411"/>
      <c r="AJ309" s="411"/>
      <c r="AK309" s="411"/>
      <c r="AL309" s="411"/>
      <c r="AM309" s="411"/>
      <c r="AN309" s="411"/>
      <c r="AO309" s="411"/>
      <c r="AP309" s="411"/>
      <c r="AQ309" s="411"/>
      <c r="AR309" s="411"/>
      <c r="AS309" s="411"/>
      <c r="AT309" s="411"/>
      <c r="AU309" s="411"/>
      <c r="AV309" s="411"/>
      <c r="AW309" s="411"/>
      <c r="AX309" s="411"/>
      <c r="AY309" s="411"/>
    </row>
    <row r="310" spans="1:51" hidden="1" x14ac:dyDescent="0.2">
      <c r="A310" s="410" t="s">
        <v>1479</v>
      </c>
      <c r="B310" s="411">
        <v>62</v>
      </c>
      <c r="C310" s="411">
        <v>62</v>
      </c>
      <c r="D310" s="411"/>
      <c r="E310" s="411"/>
      <c r="F310" s="411">
        <v>62</v>
      </c>
      <c r="G310" s="411"/>
      <c r="H310" s="411"/>
      <c r="I310" s="411"/>
      <c r="J310" s="411"/>
      <c r="K310" s="411"/>
      <c r="L310" s="411"/>
      <c r="M310" s="411"/>
      <c r="N310" s="411"/>
      <c r="O310" s="411"/>
      <c r="P310" s="411"/>
      <c r="Q310" s="411"/>
      <c r="R310" s="411"/>
      <c r="S310" s="411"/>
      <c r="T310" s="411"/>
      <c r="U310" s="411"/>
      <c r="V310" s="411"/>
      <c r="W310" s="411"/>
      <c r="X310" s="411"/>
      <c r="Y310" s="411"/>
      <c r="Z310" s="411"/>
      <c r="AA310" s="411"/>
      <c r="AB310" s="411"/>
      <c r="AC310" s="411"/>
      <c r="AD310" s="411"/>
      <c r="AE310" s="411"/>
      <c r="AF310" s="411"/>
      <c r="AG310" s="411"/>
      <c r="AH310" s="411"/>
      <c r="AI310" s="411"/>
      <c r="AJ310" s="411"/>
      <c r="AK310" s="411"/>
      <c r="AL310" s="411"/>
      <c r="AM310" s="411"/>
      <c r="AN310" s="411"/>
      <c r="AO310" s="411"/>
      <c r="AP310" s="411"/>
      <c r="AQ310" s="411"/>
      <c r="AR310" s="411"/>
      <c r="AS310" s="411"/>
      <c r="AT310" s="411"/>
      <c r="AU310" s="411"/>
      <c r="AV310" s="411"/>
      <c r="AW310" s="411"/>
      <c r="AX310" s="411"/>
      <c r="AY310" s="411"/>
    </row>
    <row r="311" spans="1:51" hidden="1" x14ac:dyDescent="0.2">
      <c r="A311" s="410" t="s">
        <v>1548</v>
      </c>
      <c r="B311" s="411">
        <v>10</v>
      </c>
      <c r="C311" s="411">
        <v>10</v>
      </c>
      <c r="D311" s="411"/>
      <c r="E311" s="411"/>
      <c r="F311" s="411">
        <v>10</v>
      </c>
      <c r="G311" s="411"/>
      <c r="H311" s="411"/>
      <c r="I311" s="411"/>
      <c r="J311" s="411"/>
      <c r="K311" s="411"/>
      <c r="L311" s="411"/>
      <c r="M311" s="411"/>
      <c r="N311" s="411"/>
      <c r="O311" s="411"/>
      <c r="P311" s="411"/>
      <c r="Q311" s="411"/>
      <c r="R311" s="411"/>
      <c r="S311" s="411"/>
      <c r="T311" s="411"/>
      <c r="U311" s="411"/>
      <c r="V311" s="411"/>
      <c r="W311" s="411"/>
      <c r="X311" s="411"/>
      <c r="Y311" s="411"/>
      <c r="Z311" s="411"/>
      <c r="AA311" s="411"/>
      <c r="AB311" s="411"/>
      <c r="AC311" s="411"/>
      <c r="AD311" s="411"/>
      <c r="AE311" s="411"/>
      <c r="AF311" s="411"/>
      <c r="AG311" s="411"/>
      <c r="AH311" s="411"/>
      <c r="AI311" s="411"/>
      <c r="AJ311" s="411"/>
      <c r="AK311" s="411"/>
      <c r="AL311" s="411"/>
      <c r="AM311" s="411"/>
      <c r="AN311" s="411"/>
      <c r="AO311" s="411"/>
      <c r="AP311" s="411"/>
      <c r="AQ311" s="411"/>
      <c r="AR311" s="411"/>
      <c r="AS311" s="411"/>
      <c r="AT311" s="411"/>
      <c r="AU311" s="411"/>
      <c r="AV311" s="411"/>
      <c r="AW311" s="411"/>
      <c r="AX311" s="411"/>
      <c r="AY311" s="411"/>
    </row>
    <row r="312" spans="1:51" hidden="1" x14ac:dyDescent="0.2">
      <c r="A312" s="410" t="s">
        <v>1478</v>
      </c>
      <c r="B312" s="411">
        <v>131</v>
      </c>
      <c r="C312" s="411">
        <v>131</v>
      </c>
      <c r="D312" s="411"/>
      <c r="E312" s="411"/>
      <c r="F312" s="411">
        <v>131</v>
      </c>
      <c r="G312" s="411"/>
      <c r="H312" s="411"/>
      <c r="I312" s="411"/>
      <c r="J312" s="411"/>
      <c r="K312" s="411"/>
      <c r="L312" s="411"/>
      <c r="M312" s="411"/>
      <c r="N312" s="411"/>
      <c r="O312" s="411"/>
      <c r="P312" s="411"/>
      <c r="Q312" s="411"/>
      <c r="R312" s="411"/>
      <c r="S312" s="411"/>
      <c r="T312" s="411"/>
      <c r="U312" s="411"/>
      <c r="V312" s="411"/>
      <c r="W312" s="411"/>
      <c r="X312" s="411"/>
      <c r="Y312" s="411"/>
      <c r="Z312" s="411"/>
      <c r="AA312" s="411"/>
      <c r="AB312" s="411"/>
      <c r="AC312" s="411"/>
      <c r="AD312" s="411"/>
      <c r="AE312" s="411"/>
      <c r="AF312" s="411"/>
      <c r="AG312" s="411"/>
      <c r="AH312" s="411"/>
      <c r="AI312" s="411"/>
      <c r="AJ312" s="411"/>
      <c r="AK312" s="411"/>
      <c r="AL312" s="411"/>
      <c r="AM312" s="411"/>
      <c r="AN312" s="411"/>
      <c r="AO312" s="411"/>
      <c r="AP312" s="411"/>
      <c r="AQ312" s="411"/>
      <c r="AR312" s="411"/>
      <c r="AS312" s="411"/>
      <c r="AT312" s="411"/>
      <c r="AU312" s="411"/>
      <c r="AV312" s="411"/>
      <c r="AW312" s="411"/>
      <c r="AX312" s="411"/>
      <c r="AY312" s="411"/>
    </row>
    <row r="313" spans="1:51" hidden="1" x14ac:dyDescent="0.2">
      <c r="A313" s="410" t="s">
        <v>1477</v>
      </c>
      <c r="B313" s="411">
        <v>6</v>
      </c>
      <c r="C313" s="411">
        <v>6</v>
      </c>
      <c r="D313" s="411"/>
      <c r="E313" s="411"/>
      <c r="F313" s="411">
        <v>6</v>
      </c>
      <c r="G313" s="411"/>
      <c r="H313" s="411"/>
      <c r="I313" s="411"/>
      <c r="J313" s="411"/>
      <c r="K313" s="411"/>
      <c r="L313" s="411"/>
      <c r="M313" s="411"/>
      <c r="N313" s="411"/>
      <c r="O313" s="411"/>
      <c r="P313" s="411"/>
      <c r="Q313" s="411"/>
      <c r="R313" s="411"/>
      <c r="S313" s="411"/>
      <c r="T313" s="411"/>
      <c r="U313" s="411"/>
      <c r="V313" s="411"/>
      <c r="W313" s="411"/>
      <c r="X313" s="411"/>
      <c r="Y313" s="411"/>
      <c r="Z313" s="411"/>
      <c r="AA313" s="411"/>
      <c r="AB313" s="411"/>
      <c r="AC313" s="411"/>
      <c r="AD313" s="411"/>
      <c r="AE313" s="411"/>
      <c r="AF313" s="411"/>
      <c r="AG313" s="411"/>
      <c r="AH313" s="411"/>
      <c r="AI313" s="411"/>
      <c r="AJ313" s="411"/>
      <c r="AK313" s="411"/>
      <c r="AL313" s="411"/>
      <c r="AM313" s="411"/>
      <c r="AN313" s="411"/>
      <c r="AO313" s="411"/>
      <c r="AP313" s="411"/>
      <c r="AQ313" s="411"/>
      <c r="AR313" s="411"/>
      <c r="AS313" s="411"/>
      <c r="AT313" s="411"/>
      <c r="AU313" s="411"/>
      <c r="AV313" s="411"/>
      <c r="AW313" s="411"/>
      <c r="AX313" s="411"/>
      <c r="AY313" s="411"/>
    </row>
    <row r="314" spans="1:51" hidden="1" x14ac:dyDescent="0.2">
      <c r="A314" s="410" t="s">
        <v>1480</v>
      </c>
      <c r="B314" s="411">
        <v>732</v>
      </c>
      <c r="C314" s="411">
        <v>732</v>
      </c>
      <c r="D314" s="411"/>
      <c r="E314" s="411"/>
      <c r="F314" s="411">
        <v>732</v>
      </c>
      <c r="G314" s="411"/>
      <c r="H314" s="411"/>
      <c r="I314" s="411"/>
      <c r="J314" s="411"/>
      <c r="K314" s="411"/>
      <c r="L314" s="411"/>
      <c r="M314" s="411"/>
      <c r="N314" s="411"/>
      <c r="O314" s="411"/>
      <c r="P314" s="411"/>
      <c r="Q314" s="411"/>
      <c r="R314" s="411"/>
      <c r="S314" s="411"/>
      <c r="T314" s="411"/>
      <c r="U314" s="411"/>
      <c r="V314" s="411"/>
      <c r="W314" s="411"/>
      <c r="X314" s="411"/>
      <c r="Y314" s="411"/>
      <c r="Z314" s="411"/>
      <c r="AA314" s="411"/>
      <c r="AB314" s="411"/>
      <c r="AC314" s="411"/>
      <c r="AD314" s="411"/>
      <c r="AE314" s="411"/>
      <c r="AF314" s="411"/>
      <c r="AG314" s="411"/>
      <c r="AH314" s="411"/>
      <c r="AI314" s="411"/>
      <c r="AJ314" s="411"/>
      <c r="AK314" s="411"/>
      <c r="AL314" s="411"/>
      <c r="AM314" s="411"/>
      <c r="AN314" s="411"/>
      <c r="AO314" s="411"/>
      <c r="AP314" s="411"/>
      <c r="AQ314" s="411"/>
      <c r="AR314" s="411"/>
      <c r="AS314" s="411"/>
      <c r="AT314" s="411"/>
      <c r="AU314" s="411"/>
      <c r="AV314" s="411"/>
      <c r="AW314" s="411"/>
      <c r="AX314" s="411"/>
      <c r="AY314" s="411"/>
    </row>
    <row r="315" spans="1:51" hidden="1" x14ac:dyDescent="0.2">
      <c r="A315" s="410" t="s">
        <v>1563</v>
      </c>
      <c r="B315" s="411">
        <v>2037585</v>
      </c>
      <c r="C315" s="411">
        <v>261407</v>
      </c>
      <c r="D315" s="411">
        <v>1146909</v>
      </c>
      <c r="E315" s="411">
        <v>725067</v>
      </c>
      <c r="F315" s="411">
        <v>394654</v>
      </c>
      <c r="G315" s="411">
        <v>12524</v>
      </c>
      <c r="H315" s="411">
        <v>1199</v>
      </c>
      <c r="I315" s="411"/>
      <c r="J315" s="411"/>
      <c r="K315" s="411"/>
      <c r="L315" s="411"/>
      <c r="M315" s="411"/>
      <c r="N315" s="411"/>
      <c r="O315" s="411"/>
      <c r="P315" s="411"/>
      <c r="Q315" s="411"/>
      <c r="R315" s="411"/>
      <c r="S315" s="411"/>
      <c r="T315" s="411"/>
      <c r="U315" s="411"/>
      <c r="V315" s="411"/>
      <c r="W315" s="411"/>
      <c r="X315" s="411"/>
      <c r="Y315" s="411"/>
      <c r="Z315" s="411"/>
      <c r="AA315" s="411"/>
      <c r="AB315" s="411"/>
      <c r="AC315" s="411"/>
      <c r="AD315" s="411"/>
      <c r="AE315" s="411"/>
      <c r="AF315" s="411"/>
      <c r="AG315" s="411"/>
      <c r="AH315" s="411"/>
      <c r="AI315" s="411"/>
      <c r="AJ315" s="411"/>
      <c r="AK315" s="411"/>
      <c r="AL315" s="411"/>
      <c r="AM315" s="411"/>
      <c r="AN315" s="411"/>
      <c r="AO315" s="411"/>
      <c r="AP315" s="411"/>
      <c r="AQ315" s="411"/>
      <c r="AR315" s="411"/>
      <c r="AS315" s="411"/>
      <c r="AT315" s="411"/>
      <c r="AU315" s="411"/>
      <c r="AV315" s="411"/>
      <c r="AW315" s="411"/>
      <c r="AX315" s="411"/>
      <c r="AY315" s="4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NOMBRE</vt:lpstr>
      <vt:lpstr>BM18</vt:lpstr>
      <vt:lpstr>BM18A</vt:lpstr>
      <vt:lpstr>Filtro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Herman Jorquera</cp:lastModifiedBy>
  <cp:lastPrinted>2017-02-03T19:30:02Z</cp:lastPrinted>
  <dcterms:created xsi:type="dcterms:W3CDTF">2007-01-29T23:37:08Z</dcterms:created>
  <dcterms:modified xsi:type="dcterms:W3CDTF">2023-08-04T20:25:10Z</dcterms:modified>
</cp:coreProperties>
</file>