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 codeName="{564CA151-5A5B-428A-3C10-775976492406}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dayra.campos\Desktop\Consolidado 05\"/>
    </mc:Choice>
  </mc:AlternateContent>
  <xr:revisionPtr revIDLastSave="0" documentId="13_ncr:1_{302B6C94-C218-4B87-8635-F1180024ED8B}" xr6:coauthVersionLast="45" xr6:coauthVersionMax="45" xr10:uidLastSave="{00000000-0000-0000-0000-000000000000}"/>
  <bookViews>
    <workbookView xWindow="-120" yWindow="-120" windowWidth="29040" windowHeight="15840" tabRatio="765" firstSheet="1" activeTab="3" xr2:uid="{00000000-000D-0000-FFFF-FFFF00000000}"/>
  </bookViews>
  <sheets>
    <sheet name="NOMBRE" sheetId="1" state="hidden" r:id="rId1"/>
    <sheet name="BM18" sheetId="16" r:id="rId2"/>
    <sheet name="BM18A" sheetId="19" r:id="rId3"/>
    <sheet name="Filtro" sheetId="23" r:id="rId4"/>
    <sheet name="BBDD" sheetId="22" state="hidden" r:id="rId5"/>
  </sheets>
  <externalReferences>
    <externalReference r:id="rId6"/>
    <externalReference r:id="rId7"/>
  </externalReferences>
  <definedNames>
    <definedName name="SERIEBM_06_8" localSheetId="4" hidden="1">BBDD!$A$1:$BE$4452</definedName>
    <definedName name="Z_BEFC15B6_B1B6_4991_889C_1D838D99FFD7_.wvu.Cols" localSheetId="0" hidden="1">NOMBRE!$Y:$AF</definedName>
  </definedNames>
  <calcPr calcId="181029"/>
  <customWorkbookViews>
    <customWorkbookView name="Veronica Andrea Flores Nunez - Vista personalizada" guid="{BEFC15B6-B1B6-4991-889C-1D838D99FFD7}" mergeInterval="0" personalView="1" maximized="1" xWindow="-8" yWindow="-8" windowWidth="1870" windowHeight="1096" tabRatio="765" activeSheetId="4"/>
  </customWorkbookViews>
  <pivotCaches>
    <pivotCache cacheId="0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23" i="19" l="1"/>
  <c r="I637" i="19"/>
  <c r="H637" i="19"/>
  <c r="G637" i="19"/>
  <c r="F637" i="19"/>
  <c r="E637" i="19"/>
  <c r="D637" i="19"/>
  <c r="I636" i="19"/>
  <c r="H636" i="19"/>
  <c r="G636" i="19"/>
  <c r="F636" i="19"/>
  <c r="E636" i="19"/>
  <c r="D636" i="19"/>
  <c r="I635" i="19"/>
  <c r="H635" i="19"/>
  <c r="G635" i="19"/>
  <c r="F635" i="19"/>
  <c r="E635" i="19"/>
  <c r="D635" i="19"/>
  <c r="I634" i="19"/>
  <c r="H634" i="19"/>
  <c r="G634" i="19"/>
  <c r="F634" i="19"/>
  <c r="E634" i="19"/>
  <c r="D634" i="19"/>
  <c r="I633" i="19"/>
  <c r="H633" i="19"/>
  <c r="G633" i="19"/>
  <c r="F633" i="19"/>
  <c r="E633" i="19"/>
  <c r="D633" i="19"/>
  <c r="I632" i="19"/>
  <c r="H632" i="19"/>
  <c r="G632" i="19"/>
  <c r="F632" i="19"/>
  <c r="E632" i="19"/>
  <c r="D632" i="19"/>
  <c r="I631" i="19"/>
  <c r="H631" i="19"/>
  <c r="G631" i="19"/>
  <c r="F631" i="19"/>
  <c r="E631" i="19"/>
  <c r="D631" i="19"/>
  <c r="I630" i="19"/>
  <c r="H630" i="19"/>
  <c r="G630" i="19"/>
  <c r="F630" i="19"/>
  <c r="E630" i="19"/>
  <c r="D630" i="19"/>
  <c r="I629" i="19"/>
  <c r="H629" i="19"/>
  <c r="G629" i="19"/>
  <c r="F629" i="19"/>
  <c r="E629" i="19"/>
  <c r="D629" i="19"/>
  <c r="I628" i="19"/>
  <c r="H628" i="19"/>
  <c r="G628" i="19"/>
  <c r="F628" i="19"/>
  <c r="E628" i="19"/>
  <c r="D628" i="19"/>
  <c r="I627" i="19"/>
  <c r="H627" i="19"/>
  <c r="G627" i="19"/>
  <c r="F627" i="19"/>
  <c r="E627" i="19"/>
  <c r="D627" i="19"/>
  <c r="I626" i="19"/>
  <c r="H626" i="19"/>
  <c r="G626" i="19"/>
  <c r="F626" i="19"/>
  <c r="E626" i="19"/>
  <c r="D626" i="19"/>
  <c r="I625" i="19"/>
  <c r="H625" i="19"/>
  <c r="G625" i="19"/>
  <c r="F625" i="19"/>
  <c r="E625" i="19"/>
  <c r="D625" i="19"/>
  <c r="I624" i="19"/>
  <c r="H624" i="19"/>
  <c r="G624" i="19"/>
  <c r="F624" i="19"/>
  <c r="E624" i="19"/>
  <c r="D624" i="19"/>
  <c r="G618" i="19"/>
  <c r="F618" i="19"/>
  <c r="E618" i="19"/>
  <c r="D618" i="19"/>
  <c r="G617" i="19"/>
  <c r="F617" i="19"/>
  <c r="E617" i="19"/>
  <c r="D617" i="19"/>
  <c r="I612" i="19"/>
  <c r="H612" i="19"/>
  <c r="G612" i="19"/>
  <c r="F612" i="19"/>
  <c r="E612" i="19"/>
  <c r="D612" i="19"/>
  <c r="I611" i="19"/>
  <c r="H611" i="19"/>
  <c r="G611" i="19"/>
  <c r="F611" i="19"/>
  <c r="E611" i="19"/>
  <c r="D611" i="19"/>
  <c r="I610" i="19"/>
  <c r="H610" i="19"/>
  <c r="G610" i="19"/>
  <c r="F610" i="19"/>
  <c r="E610" i="19"/>
  <c r="D610" i="19"/>
  <c r="I609" i="19"/>
  <c r="H609" i="19"/>
  <c r="G609" i="19"/>
  <c r="F609" i="19"/>
  <c r="E609" i="19"/>
  <c r="D609" i="19"/>
  <c r="I608" i="19"/>
  <c r="H608" i="19"/>
  <c r="G608" i="19"/>
  <c r="F608" i="19"/>
  <c r="E608" i="19"/>
  <c r="D608" i="19"/>
  <c r="I607" i="19"/>
  <c r="H607" i="19"/>
  <c r="G607" i="19"/>
  <c r="F607" i="19"/>
  <c r="E607" i="19"/>
  <c r="D607" i="19"/>
  <c r="I606" i="19"/>
  <c r="H606" i="19"/>
  <c r="G606" i="19"/>
  <c r="F606" i="19"/>
  <c r="E606" i="19"/>
  <c r="D606" i="19"/>
  <c r="I605" i="19"/>
  <c r="H605" i="19"/>
  <c r="G605" i="19"/>
  <c r="F605" i="19"/>
  <c r="E605" i="19"/>
  <c r="D605" i="19"/>
  <c r="I604" i="19"/>
  <c r="H604" i="19"/>
  <c r="G604" i="19"/>
  <c r="F604" i="19"/>
  <c r="E604" i="19"/>
  <c r="D604" i="19"/>
  <c r="I603" i="19"/>
  <c r="H603" i="19"/>
  <c r="G603" i="19"/>
  <c r="F603" i="19"/>
  <c r="E603" i="19"/>
  <c r="D603" i="19"/>
  <c r="I602" i="19"/>
  <c r="H602" i="19"/>
  <c r="G602" i="19"/>
  <c r="F602" i="19"/>
  <c r="E602" i="19"/>
  <c r="D602" i="19"/>
  <c r="I601" i="19"/>
  <c r="H601" i="19"/>
  <c r="G601" i="19"/>
  <c r="F601" i="19"/>
  <c r="E601" i="19"/>
  <c r="D601" i="19"/>
  <c r="I600" i="19"/>
  <c r="H600" i="19"/>
  <c r="G600" i="19"/>
  <c r="F600" i="19"/>
  <c r="E600" i="19"/>
  <c r="D600" i="19"/>
  <c r="I599" i="19"/>
  <c r="H599" i="19"/>
  <c r="G599" i="19"/>
  <c r="F599" i="19"/>
  <c r="E599" i="19"/>
  <c r="D599" i="19"/>
  <c r="I598" i="19"/>
  <c r="H598" i="19"/>
  <c r="G598" i="19"/>
  <c r="F598" i="19"/>
  <c r="E598" i="19"/>
  <c r="D598" i="19"/>
  <c r="I597" i="19"/>
  <c r="H597" i="19"/>
  <c r="G597" i="19"/>
  <c r="F597" i="19"/>
  <c r="E597" i="19"/>
  <c r="D597" i="19"/>
  <c r="I596" i="19"/>
  <c r="H596" i="19"/>
  <c r="G596" i="19"/>
  <c r="F596" i="19"/>
  <c r="E596" i="19"/>
  <c r="D596" i="19"/>
  <c r="I595" i="19"/>
  <c r="H595" i="19"/>
  <c r="G595" i="19"/>
  <c r="F595" i="19"/>
  <c r="E595" i="19"/>
  <c r="D595" i="19"/>
  <c r="I591" i="19"/>
  <c r="H591" i="19"/>
  <c r="G591" i="19"/>
  <c r="F591" i="19"/>
  <c r="E591" i="19"/>
  <c r="D591" i="19"/>
  <c r="I590" i="19"/>
  <c r="H590" i="19"/>
  <c r="G590" i="19"/>
  <c r="F590" i="19"/>
  <c r="E590" i="19"/>
  <c r="D590" i="19"/>
  <c r="I589" i="19"/>
  <c r="H589" i="19"/>
  <c r="G589" i="19"/>
  <c r="F589" i="19"/>
  <c r="E589" i="19"/>
  <c r="D589" i="19"/>
  <c r="I588" i="19"/>
  <c r="H588" i="19"/>
  <c r="G588" i="19"/>
  <c r="F588" i="19"/>
  <c r="E588" i="19"/>
  <c r="D588" i="19"/>
  <c r="I587" i="19"/>
  <c r="H587" i="19"/>
  <c r="G587" i="19"/>
  <c r="F587" i="19"/>
  <c r="E587" i="19"/>
  <c r="D587" i="19"/>
  <c r="I586" i="19"/>
  <c r="H586" i="19"/>
  <c r="G586" i="19"/>
  <c r="F586" i="19"/>
  <c r="E586" i="19"/>
  <c r="D586" i="19"/>
  <c r="I585" i="19"/>
  <c r="H585" i="19"/>
  <c r="G585" i="19"/>
  <c r="F585" i="19"/>
  <c r="E585" i="19"/>
  <c r="D585" i="19"/>
  <c r="I584" i="19"/>
  <c r="H584" i="19"/>
  <c r="G584" i="19"/>
  <c r="F584" i="19"/>
  <c r="E584" i="19"/>
  <c r="D584" i="19"/>
  <c r="I583" i="19"/>
  <c r="H583" i="19"/>
  <c r="G583" i="19"/>
  <c r="F583" i="19"/>
  <c r="E583" i="19"/>
  <c r="D583" i="19"/>
  <c r="I582" i="19"/>
  <c r="H582" i="19"/>
  <c r="G582" i="19"/>
  <c r="F582" i="19"/>
  <c r="E582" i="19"/>
  <c r="D582" i="19"/>
  <c r="I581" i="19"/>
  <c r="H581" i="19"/>
  <c r="G581" i="19"/>
  <c r="F581" i="19"/>
  <c r="E581" i="19"/>
  <c r="D581" i="19"/>
  <c r="I580" i="19"/>
  <c r="H580" i="19"/>
  <c r="G580" i="19"/>
  <c r="F580" i="19"/>
  <c r="E580" i="19"/>
  <c r="D580" i="19"/>
  <c r="I579" i="19"/>
  <c r="H579" i="19"/>
  <c r="G579" i="19"/>
  <c r="F579" i="19"/>
  <c r="E579" i="19"/>
  <c r="D579" i="19"/>
  <c r="I578" i="19"/>
  <c r="H578" i="19"/>
  <c r="G578" i="19"/>
  <c r="F578" i="19"/>
  <c r="E578" i="19"/>
  <c r="D578" i="19"/>
  <c r="I577" i="19"/>
  <c r="H577" i="19"/>
  <c r="G577" i="19"/>
  <c r="F577" i="19"/>
  <c r="E577" i="19"/>
  <c r="D577" i="19"/>
  <c r="I576" i="19"/>
  <c r="H576" i="19"/>
  <c r="G576" i="19"/>
  <c r="F576" i="19"/>
  <c r="E576" i="19"/>
  <c r="D576" i="19"/>
  <c r="I575" i="19"/>
  <c r="H575" i="19"/>
  <c r="G575" i="19"/>
  <c r="F575" i="19"/>
  <c r="E575" i="19"/>
  <c r="D575" i="19"/>
  <c r="I574" i="19"/>
  <c r="H574" i="19"/>
  <c r="G574" i="19"/>
  <c r="F574" i="19"/>
  <c r="E574" i="19"/>
  <c r="D574" i="19"/>
  <c r="I573" i="19"/>
  <c r="H573" i="19"/>
  <c r="G573" i="19"/>
  <c r="F573" i="19"/>
  <c r="E573" i="19"/>
  <c r="D573" i="19"/>
  <c r="I572" i="19"/>
  <c r="H572" i="19"/>
  <c r="G572" i="19"/>
  <c r="F572" i="19"/>
  <c r="E572" i="19"/>
  <c r="D572" i="19"/>
  <c r="I571" i="19"/>
  <c r="H571" i="19"/>
  <c r="G571" i="19"/>
  <c r="F571" i="19"/>
  <c r="E571" i="19"/>
  <c r="D571" i="19"/>
  <c r="I570" i="19"/>
  <c r="H570" i="19"/>
  <c r="G570" i="19"/>
  <c r="F570" i="19"/>
  <c r="E570" i="19"/>
  <c r="D570" i="19"/>
  <c r="I569" i="19"/>
  <c r="H569" i="19"/>
  <c r="G569" i="19"/>
  <c r="F569" i="19"/>
  <c r="E569" i="19"/>
  <c r="D569" i="19"/>
  <c r="I568" i="19"/>
  <c r="H568" i="19"/>
  <c r="G568" i="19"/>
  <c r="F568" i="19"/>
  <c r="E568" i="19"/>
  <c r="D568" i="19"/>
  <c r="I564" i="19"/>
  <c r="H564" i="19"/>
  <c r="G564" i="19"/>
  <c r="F564" i="19"/>
  <c r="E564" i="19"/>
  <c r="D564" i="19"/>
  <c r="I563" i="19"/>
  <c r="H563" i="19"/>
  <c r="G563" i="19"/>
  <c r="F563" i="19"/>
  <c r="E563" i="19"/>
  <c r="D563" i="19"/>
  <c r="I562" i="19"/>
  <c r="H562" i="19"/>
  <c r="G562" i="19"/>
  <c r="F562" i="19"/>
  <c r="E562" i="19"/>
  <c r="D562" i="19"/>
  <c r="I561" i="19"/>
  <c r="H561" i="19"/>
  <c r="G561" i="19"/>
  <c r="F561" i="19"/>
  <c r="E561" i="19"/>
  <c r="D561" i="19"/>
  <c r="I560" i="19"/>
  <c r="H560" i="19"/>
  <c r="G560" i="19"/>
  <c r="F560" i="19"/>
  <c r="E560" i="19"/>
  <c r="D560" i="19"/>
  <c r="I559" i="19"/>
  <c r="H559" i="19"/>
  <c r="G559" i="19"/>
  <c r="F559" i="19"/>
  <c r="E559" i="19"/>
  <c r="D559" i="19"/>
  <c r="I558" i="19"/>
  <c r="H558" i="19"/>
  <c r="G558" i="19"/>
  <c r="F558" i="19"/>
  <c r="E558" i="19"/>
  <c r="D558" i="19"/>
  <c r="I555" i="19"/>
  <c r="H555" i="19"/>
  <c r="G555" i="19"/>
  <c r="F555" i="19"/>
  <c r="E555" i="19"/>
  <c r="D555" i="19"/>
  <c r="I551" i="19"/>
  <c r="H551" i="19"/>
  <c r="G551" i="19"/>
  <c r="F551" i="19"/>
  <c r="E551" i="19"/>
  <c r="D551" i="19"/>
  <c r="I550" i="19"/>
  <c r="H550" i="19"/>
  <c r="G550" i="19"/>
  <c r="F550" i="19"/>
  <c r="E550" i="19"/>
  <c r="D550" i="19"/>
  <c r="I546" i="19"/>
  <c r="H546" i="19"/>
  <c r="G546" i="19"/>
  <c r="F546" i="19"/>
  <c r="E546" i="19"/>
  <c r="D546" i="19"/>
  <c r="I545" i="19"/>
  <c r="H545" i="19"/>
  <c r="G545" i="19"/>
  <c r="F545" i="19"/>
  <c r="E545" i="19"/>
  <c r="D545" i="19"/>
  <c r="I544" i="19"/>
  <c r="H544" i="19"/>
  <c r="G544" i="19"/>
  <c r="F544" i="19"/>
  <c r="E544" i="19"/>
  <c r="D544" i="19"/>
  <c r="I533" i="19"/>
  <c r="H533" i="19"/>
  <c r="G533" i="19"/>
  <c r="F533" i="19"/>
  <c r="E533" i="19"/>
  <c r="D533" i="19"/>
  <c r="I532" i="19"/>
  <c r="H532" i="19"/>
  <c r="G532" i="19"/>
  <c r="F532" i="19"/>
  <c r="E532" i="19"/>
  <c r="D532" i="19"/>
  <c r="I531" i="19"/>
  <c r="H531" i="19"/>
  <c r="G531" i="19"/>
  <c r="F531" i="19"/>
  <c r="E531" i="19"/>
  <c r="D531" i="19"/>
  <c r="I530" i="19"/>
  <c r="H530" i="19"/>
  <c r="G530" i="19"/>
  <c r="F530" i="19"/>
  <c r="E530" i="19"/>
  <c r="D530" i="19"/>
  <c r="I526" i="19"/>
  <c r="H526" i="19"/>
  <c r="G526" i="19"/>
  <c r="F526" i="19"/>
  <c r="E526" i="19"/>
  <c r="D526" i="19"/>
  <c r="I525" i="19"/>
  <c r="H525" i="19"/>
  <c r="G525" i="19"/>
  <c r="F525" i="19"/>
  <c r="E525" i="19"/>
  <c r="D525" i="19"/>
  <c r="I524" i="19"/>
  <c r="H524" i="19"/>
  <c r="G524" i="19"/>
  <c r="F524" i="19"/>
  <c r="E524" i="19"/>
  <c r="D524" i="19"/>
  <c r="I523" i="19"/>
  <c r="H523" i="19"/>
  <c r="G523" i="19"/>
  <c r="F523" i="19"/>
  <c r="E523" i="19"/>
  <c r="D523" i="19"/>
  <c r="I519" i="19"/>
  <c r="H519" i="19"/>
  <c r="G519" i="19"/>
  <c r="F519" i="19"/>
  <c r="E519" i="19"/>
  <c r="D519" i="19"/>
  <c r="I518" i="19"/>
  <c r="H518" i="19"/>
  <c r="G518" i="19"/>
  <c r="F518" i="19"/>
  <c r="E518" i="19"/>
  <c r="D518" i="19"/>
  <c r="I514" i="19"/>
  <c r="H514" i="19"/>
  <c r="G514" i="19"/>
  <c r="F514" i="19"/>
  <c r="E514" i="19"/>
  <c r="D514" i="19"/>
  <c r="I513" i="19"/>
  <c r="H513" i="19"/>
  <c r="G513" i="19"/>
  <c r="F513" i="19"/>
  <c r="E513" i="19"/>
  <c r="D513" i="19"/>
  <c r="I512" i="19"/>
  <c r="H512" i="19"/>
  <c r="G512" i="19"/>
  <c r="F512" i="19"/>
  <c r="E512" i="19"/>
  <c r="D512" i="19"/>
  <c r="I511" i="19"/>
  <c r="H511" i="19"/>
  <c r="G511" i="19"/>
  <c r="F511" i="19"/>
  <c r="E511" i="19"/>
  <c r="D511" i="19"/>
  <c r="I510" i="19"/>
  <c r="H510" i="19"/>
  <c r="G510" i="19"/>
  <c r="F510" i="19"/>
  <c r="E510" i="19"/>
  <c r="D510" i="19"/>
  <c r="I509" i="19"/>
  <c r="H509" i="19"/>
  <c r="G509" i="19"/>
  <c r="F509" i="19"/>
  <c r="E509" i="19"/>
  <c r="D509" i="19"/>
  <c r="I505" i="19"/>
  <c r="H505" i="19"/>
  <c r="G505" i="19"/>
  <c r="F505" i="19"/>
  <c r="E505" i="19"/>
  <c r="D505" i="19"/>
  <c r="I504" i="19"/>
  <c r="H504" i="19"/>
  <c r="G504" i="19"/>
  <c r="F504" i="19"/>
  <c r="E504" i="19"/>
  <c r="D504" i="19"/>
  <c r="I503" i="19"/>
  <c r="H503" i="19"/>
  <c r="G503" i="19"/>
  <c r="F503" i="19"/>
  <c r="E503" i="19"/>
  <c r="D503" i="19"/>
  <c r="I502" i="19"/>
  <c r="H502" i="19"/>
  <c r="G502" i="19"/>
  <c r="F502" i="19"/>
  <c r="E502" i="19"/>
  <c r="D502" i="19"/>
  <c r="I501" i="19"/>
  <c r="H501" i="19"/>
  <c r="G501" i="19"/>
  <c r="F501" i="19"/>
  <c r="E501" i="19"/>
  <c r="D501" i="19"/>
  <c r="I500" i="19"/>
  <c r="H500" i="19"/>
  <c r="G500" i="19"/>
  <c r="F500" i="19"/>
  <c r="E500" i="19"/>
  <c r="D500" i="19"/>
  <c r="I499" i="19"/>
  <c r="H499" i="19"/>
  <c r="G499" i="19"/>
  <c r="F499" i="19"/>
  <c r="E499" i="19"/>
  <c r="D499" i="19"/>
  <c r="I498" i="19"/>
  <c r="H498" i="19"/>
  <c r="G498" i="19"/>
  <c r="F498" i="19"/>
  <c r="E498" i="19"/>
  <c r="D498" i="19"/>
  <c r="I497" i="19"/>
  <c r="H497" i="19"/>
  <c r="G497" i="19"/>
  <c r="F497" i="19"/>
  <c r="E497" i="19"/>
  <c r="D497" i="19"/>
  <c r="I496" i="19"/>
  <c r="H496" i="19"/>
  <c r="G496" i="19"/>
  <c r="F496" i="19"/>
  <c r="E496" i="19"/>
  <c r="D496" i="19"/>
  <c r="I495" i="19"/>
  <c r="H495" i="19"/>
  <c r="G495" i="19"/>
  <c r="F495" i="19"/>
  <c r="E495" i="19"/>
  <c r="D495" i="19"/>
  <c r="I492" i="19"/>
  <c r="H492" i="19"/>
  <c r="G492" i="19"/>
  <c r="F492" i="19"/>
  <c r="E492" i="19"/>
  <c r="D492" i="19"/>
  <c r="G486" i="19"/>
  <c r="F486" i="19"/>
  <c r="E486" i="19"/>
  <c r="D486" i="19"/>
  <c r="G485" i="19"/>
  <c r="F485" i="19"/>
  <c r="E485" i="19"/>
  <c r="D485" i="19"/>
  <c r="G484" i="19"/>
  <c r="F484" i="19"/>
  <c r="E484" i="19"/>
  <c r="D484" i="19"/>
  <c r="G483" i="19"/>
  <c r="F483" i="19"/>
  <c r="E483" i="19"/>
  <c r="D483" i="19"/>
  <c r="G482" i="19"/>
  <c r="F482" i="19"/>
  <c r="E482" i="19"/>
  <c r="D482" i="19"/>
  <c r="G481" i="19"/>
  <c r="F481" i="19"/>
  <c r="E481" i="19"/>
  <c r="D481" i="19"/>
  <c r="G480" i="19"/>
  <c r="F480" i="19"/>
  <c r="E480" i="19"/>
  <c r="D480" i="19"/>
  <c r="G479" i="19"/>
  <c r="F479" i="19"/>
  <c r="E479" i="19"/>
  <c r="D479" i="19"/>
  <c r="G478" i="19"/>
  <c r="F478" i="19"/>
  <c r="E478" i="19"/>
  <c r="D478" i="19"/>
  <c r="G477" i="19"/>
  <c r="F477" i="19"/>
  <c r="E477" i="19"/>
  <c r="D477" i="19"/>
  <c r="G476" i="19"/>
  <c r="F476" i="19"/>
  <c r="E476" i="19"/>
  <c r="D476" i="19"/>
  <c r="G475" i="19"/>
  <c r="F475" i="19"/>
  <c r="E475" i="19"/>
  <c r="D475" i="19"/>
  <c r="G474" i="19"/>
  <c r="F474" i="19"/>
  <c r="E474" i="19"/>
  <c r="D474" i="19"/>
  <c r="G473" i="19"/>
  <c r="F473" i="19"/>
  <c r="E473" i="19"/>
  <c r="D473" i="19"/>
  <c r="G472" i="19"/>
  <c r="F472" i="19"/>
  <c r="E472" i="19"/>
  <c r="D472" i="19"/>
  <c r="G471" i="19"/>
  <c r="F471" i="19"/>
  <c r="E471" i="19"/>
  <c r="D471" i="19"/>
  <c r="G470" i="19"/>
  <c r="F470" i="19"/>
  <c r="E470" i="19"/>
  <c r="D470" i="19"/>
  <c r="G469" i="19"/>
  <c r="F469" i="19"/>
  <c r="E469" i="19"/>
  <c r="D469" i="19"/>
  <c r="G468" i="19"/>
  <c r="F468" i="19"/>
  <c r="E468" i="19"/>
  <c r="D468" i="19"/>
  <c r="G467" i="19"/>
  <c r="F467" i="19"/>
  <c r="E467" i="19"/>
  <c r="D467" i="19"/>
  <c r="G466" i="19"/>
  <c r="F466" i="19"/>
  <c r="E466" i="19"/>
  <c r="D466" i="19"/>
  <c r="G465" i="19"/>
  <c r="F465" i="19"/>
  <c r="E465" i="19"/>
  <c r="D465" i="19"/>
  <c r="G464" i="19"/>
  <c r="F464" i="19"/>
  <c r="E464" i="19"/>
  <c r="D464" i="19"/>
  <c r="G463" i="19"/>
  <c r="F463" i="19"/>
  <c r="E463" i="19"/>
  <c r="D463" i="19"/>
  <c r="G462" i="19"/>
  <c r="F462" i="19"/>
  <c r="E462" i="19"/>
  <c r="D462" i="19"/>
  <c r="G461" i="19"/>
  <c r="F461" i="19"/>
  <c r="E461" i="19"/>
  <c r="D461" i="19"/>
  <c r="G460" i="19"/>
  <c r="F460" i="19"/>
  <c r="E460" i="19"/>
  <c r="D460" i="19"/>
  <c r="G459" i="19"/>
  <c r="F459" i="19"/>
  <c r="E459" i="19"/>
  <c r="D459" i="19"/>
  <c r="G458" i="19"/>
  <c r="F458" i="19"/>
  <c r="E458" i="19"/>
  <c r="D458" i="19"/>
  <c r="G457" i="19"/>
  <c r="F457" i="19"/>
  <c r="E457" i="19"/>
  <c r="D457" i="19"/>
  <c r="G456" i="19"/>
  <c r="F456" i="19"/>
  <c r="E456" i="19"/>
  <c r="D456" i="19"/>
  <c r="G455" i="19"/>
  <c r="F455" i="19"/>
  <c r="E455" i="19"/>
  <c r="D455" i="19"/>
  <c r="G454" i="19"/>
  <c r="F454" i="19"/>
  <c r="E454" i="19"/>
  <c r="D454" i="19"/>
  <c r="G453" i="19"/>
  <c r="F453" i="19"/>
  <c r="E453" i="19"/>
  <c r="D453" i="19"/>
  <c r="G452" i="19"/>
  <c r="F452" i="19"/>
  <c r="E452" i="19"/>
  <c r="D452" i="19"/>
  <c r="G451" i="19"/>
  <c r="F451" i="19"/>
  <c r="E451" i="19"/>
  <c r="D451" i="19"/>
  <c r="G450" i="19"/>
  <c r="F450" i="19"/>
  <c r="E450" i="19"/>
  <c r="D450" i="19"/>
  <c r="G449" i="19"/>
  <c r="F449" i="19"/>
  <c r="E449" i="19"/>
  <c r="D449" i="19"/>
  <c r="G448" i="19"/>
  <c r="F448" i="19"/>
  <c r="E448" i="19"/>
  <c r="D448" i="19"/>
  <c r="G447" i="19"/>
  <c r="F447" i="19"/>
  <c r="E447" i="19"/>
  <c r="D447" i="19"/>
  <c r="G446" i="19"/>
  <c r="F446" i="19"/>
  <c r="E446" i="19"/>
  <c r="D446" i="19"/>
  <c r="G445" i="19"/>
  <c r="F445" i="19"/>
  <c r="E445" i="19"/>
  <c r="D445" i="19"/>
  <c r="G444" i="19"/>
  <c r="F444" i="19"/>
  <c r="E444" i="19"/>
  <c r="D444" i="19"/>
  <c r="G443" i="19"/>
  <c r="F443" i="19"/>
  <c r="E443" i="19"/>
  <c r="D443" i="19"/>
  <c r="G442" i="19"/>
  <c r="F442" i="19"/>
  <c r="E442" i="19"/>
  <c r="D442" i="19"/>
  <c r="G441" i="19"/>
  <c r="F441" i="19"/>
  <c r="E441" i="19"/>
  <c r="D441" i="19"/>
  <c r="G440" i="19"/>
  <c r="F440" i="19"/>
  <c r="E440" i="19"/>
  <c r="D440" i="19"/>
  <c r="G439" i="19"/>
  <c r="F439" i="19"/>
  <c r="E439" i="19"/>
  <c r="D439" i="19"/>
  <c r="G438" i="19"/>
  <c r="F438" i="19"/>
  <c r="E438" i="19"/>
  <c r="D438" i="19"/>
  <c r="G437" i="19"/>
  <c r="F437" i="19"/>
  <c r="E437" i="19"/>
  <c r="D437" i="19"/>
  <c r="G436" i="19"/>
  <c r="F436" i="19"/>
  <c r="E436" i="19"/>
  <c r="D436" i="19"/>
  <c r="G435" i="19"/>
  <c r="F435" i="19"/>
  <c r="E435" i="19"/>
  <c r="D435" i="19"/>
  <c r="G434" i="19"/>
  <c r="F434" i="19"/>
  <c r="E434" i="19"/>
  <c r="D434" i="19"/>
  <c r="G433" i="19"/>
  <c r="F433" i="19"/>
  <c r="E433" i="19"/>
  <c r="D433" i="19"/>
  <c r="G432" i="19"/>
  <c r="F432" i="19"/>
  <c r="E432" i="19"/>
  <c r="D432" i="19"/>
  <c r="G431" i="19"/>
  <c r="F431" i="19"/>
  <c r="E431" i="19"/>
  <c r="D431" i="19"/>
  <c r="G430" i="19"/>
  <c r="F430" i="19"/>
  <c r="E430" i="19"/>
  <c r="D430" i="19"/>
  <c r="G429" i="19"/>
  <c r="F429" i="19"/>
  <c r="E429" i="19"/>
  <c r="D429" i="19"/>
  <c r="G428" i="19"/>
  <c r="F428" i="19"/>
  <c r="E428" i="19"/>
  <c r="D428" i="19"/>
  <c r="G427" i="19"/>
  <c r="F427" i="19"/>
  <c r="E427" i="19"/>
  <c r="D427" i="19"/>
  <c r="G426" i="19"/>
  <c r="F426" i="19"/>
  <c r="E426" i="19"/>
  <c r="D426" i="19"/>
  <c r="G425" i="19"/>
  <c r="F425" i="19"/>
  <c r="E425" i="19"/>
  <c r="D425" i="19"/>
  <c r="G424" i="19"/>
  <c r="F424" i="19"/>
  <c r="E424" i="19"/>
  <c r="D424" i="19"/>
  <c r="G423" i="19"/>
  <c r="F423" i="19"/>
  <c r="E423" i="19"/>
  <c r="D423" i="19"/>
  <c r="G422" i="19"/>
  <c r="F422" i="19"/>
  <c r="E422" i="19"/>
  <c r="D422" i="19"/>
  <c r="G421" i="19"/>
  <c r="F421" i="19"/>
  <c r="E421" i="19"/>
  <c r="D421" i="19"/>
  <c r="G420" i="19"/>
  <c r="F420" i="19"/>
  <c r="E420" i="19"/>
  <c r="D420" i="19"/>
  <c r="G419" i="19"/>
  <c r="F419" i="19"/>
  <c r="E419" i="19"/>
  <c r="D419" i="19"/>
  <c r="G418" i="19"/>
  <c r="F418" i="19"/>
  <c r="E418" i="19"/>
  <c r="D418" i="19"/>
  <c r="G417" i="19"/>
  <c r="F417" i="19"/>
  <c r="E417" i="19"/>
  <c r="D417" i="19"/>
  <c r="G416" i="19"/>
  <c r="F416" i="19"/>
  <c r="E416" i="19"/>
  <c r="D416" i="19"/>
  <c r="G415" i="19"/>
  <c r="F415" i="19"/>
  <c r="E415" i="19"/>
  <c r="D415" i="19"/>
  <c r="G414" i="19"/>
  <c r="F414" i="19"/>
  <c r="E414" i="19"/>
  <c r="D414" i="19"/>
  <c r="G413" i="19"/>
  <c r="F413" i="19"/>
  <c r="E413" i="19"/>
  <c r="D413" i="19"/>
  <c r="G412" i="19"/>
  <c r="F412" i="19"/>
  <c r="E412" i="19"/>
  <c r="D412" i="19"/>
  <c r="G411" i="19"/>
  <c r="F411" i="19"/>
  <c r="E411" i="19"/>
  <c r="D411" i="19"/>
  <c r="G410" i="19"/>
  <c r="F410" i="19"/>
  <c r="E410" i="19"/>
  <c r="D410" i="19"/>
  <c r="G409" i="19"/>
  <c r="F409" i="19"/>
  <c r="E409" i="19"/>
  <c r="D409" i="19"/>
  <c r="G408" i="19"/>
  <c r="F408" i="19"/>
  <c r="E408" i="19"/>
  <c r="D408" i="19"/>
  <c r="G407" i="19"/>
  <c r="F407" i="19"/>
  <c r="E407" i="19"/>
  <c r="D407" i="19"/>
  <c r="G406" i="19"/>
  <c r="F406" i="19"/>
  <c r="E406" i="19"/>
  <c r="D406" i="19"/>
  <c r="G405" i="19"/>
  <c r="F405" i="19"/>
  <c r="E405" i="19"/>
  <c r="D405" i="19"/>
  <c r="G404" i="19"/>
  <c r="F404" i="19"/>
  <c r="E404" i="19"/>
  <c r="D404" i="19"/>
  <c r="G399" i="19"/>
  <c r="F399" i="19"/>
  <c r="E399" i="19"/>
  <c r="D399" i="19"/>
  <c r="G398" i="19"/>
  <c r="F398" i="19"/>
  <c r="E398" i="19"/>
  <c r="D398" i="19"/>
  <c r="G397" i="19"/>
  <c r="F397" i="19"/>
  <c r="E397" i="19"/>
  <c r="D397" i="19"/>
  <c r="G396" i="19"/>
  <c r="F396" i="19"/>
  <c r="E396" i="19"/>
  <c r="D396" i="19"/>
  <c r="G395" i="19"/>
  <c r="F395" i="19"/>
  <c r="E395" i="19"/>
  <c r="D395" i="19"/>
  <c r="G394" i="19"/>
  <c r="F394" i="19"/>
  <c r="E394" i="19"/>
  <c r="D394" i="19"/>
  <c r="G393" i="19"/>
  <c r="F393" i="19"/>
  <c r="E393" i="19"/>
  <c r="D393" i="19"/>
  <c r="G392" i="19"/>
  <c r="F392" i="19"/>
  <c r="E392" i="19"/>
  <c r="D392" i="19"/>
  <c r="G391" i="19"/>
  <c r="F391" i="19"/>
  <c r="E391" i="19"/>
  <c r="D391" i="19"/>
  <c r="G390" i="19"/>
  <c r="F390" i="19"/>
  <c r="E390" i="19"/>
  <c r="D390" i="19"/>
  <c r="G389" i="19"/>
  <c r="F389" i="19"/>
  <c r="E389" i="19"/>
  <c r="D389" i="19"/>
  <c r="G388" i="19"/>
  <c r="F388" i="19"/>
  <c r="E388" i="19"/>
  <c r="D388" i="19"/>
  <c r="G387" i="19"/>
  <c r="F387" i="19"/>
  <c r="E387" i="19"/>
  <c r="D387" i="19"/>
  <c r="G386" i="19"/>
  <c r="F386" i="19"/>
  <c r="E386" i="19"/>
  <c r="D386" i="19"/>
  <c r="G385" i="19"/>
  <c r="F385" i="19"/>
  <c r="E385" i="19"/>
  <c r="D385" i="19"/>
  <c r="G384" i="19"/>
  <c r="F384" i="19"/>
  <c r="E384" i="19"/>
  <c r="D384" i="19"/>
  <c r="G383" i="19"/>
  <c r="F383" i="19"/>
  <c r="E383" i="19"/>
  <c r="D383" i="19"/>
  <c r="G382" i="19"/>
  <c r="F382" i="19"/>
  <c r="E382" i="19"/>
  <c r="D382" i="19"/>
  <c r="G381" i="19"/>
  <c r="F381" i="19"/>
  <c r="E381" i="19"/>
  <c r="D381" i="19"/>
  <c r="G380" i="19"/>
  <c r="F380" i="19"/>
  <c r="E380" i="19"/>
  <c r="D380" i="19"/>
  <c r="G379" i="19"/>
  <c r="F379" i="19"/>
  <c r="E379" i="19"/>
  <c r="D379" i="19"/>
  <c r="G378" i="19"/>
  <c r="F378" i="19"/>
  <c r="E378" i="19"/>
  <c r="D378" i="19"/>
  <c r="G377" i="19"/>
  <c r="F377" i="19"/>
  <c r="E377" i="19"/>
  <c r="D377" i="19"/>
  <c r="G376" i="19"/>
  <c r="F376" i="19"/>
  <c r="E376" i="19"/>
  <c r="D376" i="19"/>
  <c r="G375" i="19"/>
  <c r="F375" i="19"/>
  <c r="E375" i="19"/>
  <c r="D375" i="19"/>
  <c r="G374" i="19"/>
  <c r="F374" i="19"/>
  <c r="E374" i="19"/>
  <c r="D374" i="19"/>
  <c r="G373" i="19"/>
  <c r="F373" i="19"/>
  <c r="E373" i="19"/>
  <c r="D373" i="19"/>
  <c r="G372" i="19"/>
  <c r="F372" i="19"/>
  <c r="E372" i="19"/>
  <c r="D372" i="19"/>
  <c r="G371" i="19"/>
  <c r="F371" i="19"/>
  <c r="E371" i="19"/>
  <c r="D371" i="19"/>
  <c r="G370" i="19"/>
  <c r="F370" i="19"/>
  <c r="E370" i="19"/>
  <c r="D370" i="19"/>
  <c r="G366" i="19"/>
  <c r="F366" i="19"/>
  <c r="E366" i="19"/>
  <c r="D366" i="19"/>
  <c r="G365" i="19"/>
  <c r="F365" i="19"/>
  <c r="E365" i="19"/>
  <c r="D365" i="19"/>
  <c r="G364" i="19"/>
  <c r="F364" i="19"/>
  <c r="E364" i="19"/>
  <c r="D364" i="19"/>
  <c r="G363" i="19"/>
  <c r="F363" i="19"/>
  <c r="E363" i="19"/>
  <c r="D363" i="19"/>
  <c r="G362" i="19"/>
  <c r="F362" i="19"/>
  <c r="E362" i="19"/>
  <c r="D362" i="19"/>
  <c r="G361" i="19"/>
  <c r="F361" i="19"/>
  <c r="E361" i="19"/>
  <c r="D361" i="19"/>
  <c r="G360" i="19"/>
  <c r="F360" i="19"/>
  <c r="E360" i="19"/>
  <c r="D360" i="19"/>
  <c r="G359" i="19"/>
  <c r="F359" i="19"/>
  <c r="E359" i="19"/>
  <c r="D359" i="19"/>
  <c r="G358" i="19"/>
  <c r="F358" i="19"/>
  <c r="E358" i="19"/>
  <c r="D358" i="19"/>
  <c r="G357" i="19"/>
  <c r="F357" i="19"/>
  <c r="E357" i="19"/>
  <c r="D357" i="19"/>
  <c r="G356" i="19"/>
  <c r="F356" i="19"/>
  <c r="E356" i="19"/>
  <c r="D356" i="19"/>
  <c r="G355" i="19"/>
  <c r="F355" i="19"/>
  <c r="E355" i="19"/>
  <c r="D355" i="19"/>
  <c r="G354" i="19"/>
  <c r="F354" i="19"/>
  <c r="E354" i="19"/>
  <c r="D354" i="19"/>
  <c r="G353" i="19"/>
  <c r="F353" i="19"/>
  <c r="E353" i="19"/>
  <c r="D353" i="19"/>
  <c r="G352" i="19"/>
  <c r="F352" i="19"/>
  <c r="E352" i="19"/>
  <c r="D352" i="19"/>
  <c r="G351" i="19"/>
  <c r="F351" i="19"/>
  <c r="E351" i="19"/>
  <c r="D351" i="19"/>
  <c r="G350" i="19"/>
  <c r="F350" i="19"/>
  <c r="E350" i="19"/>
  <c r="D350" i="19"/>
  <c r="G349" i="19"/>
  <c r="F349" i="19"/>
  <c r="E349" i="19"/>
  <c r="D349" i="19"/>
  <c r="G348" i="19"/>
  <c r="F348" i="19"/>
  <c r="E348" i="19"/>
  <c r="D348" i="19"/>
  <c r="G347" i="19"/>
  <c r="F347" i="19"/>
  <c r="E347" i="19"/>
  <c r="D347" i="19"/>
  <c r="G346" i="19"/>
  <c r="F346" i="19"/>
  <c r="E346" i="19"/>
  <c r="D346" i="19"/>
  <c r="G345" i="19"/>
  <c r="F345" i="19"/>
  <c r="E345" i="19"/>
  <c r="D345" i="19"/>
  <c r="G344" i="19"/>
  <c r="F344" i="19"/>
  <c r="E344" i="19"/>
  <c r="D344" i="19"/>
  <c r="G343" i="19"/>
  <c r="F343" i="19"/>
  <c r="E343" i="19"/>
  <c r="D343" i="19"/>
  <c r="G342" i="19"/>
  <c r="F342" i="19"/>
  <c r="E342" i="19"/>
  <c r="D342" i="19"/>
  <c r="G341" i="19"/>
  <c r="F341" i="19"/>
  <c r="E341" i="19"/>
  <c r="D341" i="19"/>
  <c r="G340" i="19"/>
  <c r="F340" i="19"/>
  <c r="E340" i="19"/>
  <c r="D340" i="19"/>
  <c r="G339" i="19"/>
  <c r="F339" i="19"/>
  <c r="E339" i="19"/>
  <c r="D339" i="19"/>
  <c r="G338" i="19"/>
  <c r="F338" i="19"/>
  <c r="E338" i="19"/>
  <c r="D338" i="19"/>
  <c r="G337" i="19"/>
  <c r="F337" i="19"/>
  <c r="E337" i="19"/>
  <c r="D337" i="19"/>
  <c r="G336" i="19"/>
  <c r="F336" i="19"/>
  <c r="E336" i="19"/>
  <c r="D336" i="19"/>
  <c r="G335" i="19"/>
  <c r="F335" i="19"/>
  <c r="E335" i="19"/>
  <c r="D335" i="19"/>
  <c r="G334" i="19"/>
  <c r="F334" i="19"/>
  <c r="E334" i="19"/>
  <c r="D334" i="19"/>
  <c r="G333" i="19"/>
  <c r="F333" i="19"/>
  <c r="E333" i="19"/>
  <c r="D333" i="19"/>
  <c r="G332" i="19"/>
  <c r="F332" i="19"/>
  <c r="E332" i="19"/>
  <c r="D332" i="19"/>
  <c r="G331" i="19"/>
  <c r="F331" i="19"/>
  <c r="E331" i="19"/>
  <c r="D331" i="19"/>
  <c r="G330" i="19"/>
  <c r="F330" i="19"/>
  <c r="E330" i="19"/>
  <c r="D330" i="19"/>
  <c r="G329" i="19"/>
  <c r="F329" i="19"/>
  <c r="E329" i="19"/>
  <c r="D329" i="19"/>
  <c r="G328" i="19"/>
  <c r="F328" i="19"/>
  <c r="E328" i="19"/>
  <c r="D328" i="19"/>
  <c r="G327" i="19"/>
  <c r="F327" i="19"/>
  <c r="E327" i="19"/>
  <c r="D327" i="19"/>
  <c r="G326" i="19"/>
  <c r="F326" i="19"/>
  <c r="E326" i="19"/>
  <c r="D326" i="19"/>
  <c r="G325" i="19"/>
  <c r="F325" i="19"/>
  <c r="E325" i="19"/>
  <c r="D325" i="19"/>
  <c r="G324" i="19"/>
  <c r="F324" i="19"/>
  <c r="E324" i="19"/>
  <c r="D324" i="19"/>
  <c r="G323" i="19"/>
  <c r="F323" i="19"/>
  <c r="E323" i="19"/>
  <c r="G319" i="19"/>
  <c r="F319" i="19"/>
  <c r="E319" i="19"/>
  <c r="D319" i="19"/>
  <c r="G318" i="19"/>
  <c r="F318" i="19"/>
  <c r="E318" i="19"/>
  <c r="D318" i="19"/>
  <c r="G317" i="19"/>
  <c r="F317" i="19"/>
  <c r="E317" i="19"/>
  <c r="D317" i="19"/>
  <c r="G316" i="19"/>
  <c r="F316" i="19"/>
  <c r="E316" i="19"/>
  <c r="D316" i="19"/>
  <c r="G315" i="19"/>
  <c r="F315" i="19"/>
  <c r="E315" i="19"/>
  <c r="D315" i="19"/>
  <c r="G314" i="19"/>
  <c r="F314" i="19"/>
  <c r="E314" i="19"/>
  <c r="D314" i="19"/>
  <c r="G313" i="19"/>
  <c r="F313" i="19"/>
  <c r="E313" i="19"/>
  <c r="D313" i="19"/>
  <c r="G312" i="19"/>
  <c r="F312" i="19"/>
  <c r="E312" i="19"/>
  <c r="D312" i="19"/>
  <c r="G311" i="19"/>
  <c r="F311" i="19"/>
  <c r="E311" i="19"/>
  <c r="D311" i="19"/>
  <c r="G310" i="19"/>
  <c r="F310" i="19"/>
  <c r="E310" i="19"/>
  <c r="D310" i="19"/>
  <c r="G309" i="19"/>
  <c r="F309" i="19"/>
  <c r="E309" i="19"/>
  <c r="D309" i="19"/>
  <c r="G308" i="19"/>
  <c r="F308" i="19"/>
  <c r="E308" i="19"/>
  <c r="D308" i="19"/>
  <c r="G307" i="19"/>
  <c r="F307" i="19"/>
  <c r="E307" i="19"/>
  <c r="D307" i="19"/>
  <c r="G306" i="19"/>
  <c r="F306" i="19"/>
  <c r="E306" i="19"/>
  <c r="D306" i="19"/>
  <c r="G305" i="19"/>
  <c r="F305" i="19"/>
  <c r="E305" i="19"/>
  <c r="D305" i="19"/>
  <c r="G304" i="19"/>
  <c r="F304" i="19"/>
  <c r="E304" i="19"/>
  <c r="D304" i="19"/>
  <c r="G303" i="19"/>
  <c r="F303" i="19"/>
  <c r="E303" i="19"/>
  <c r="D303" i="19"/>
  <c r="G302" i="19"/>
  <c r="F302" i="19"/>
  <c r="E302" i="19"/>
  <c r="D302" i="19"/>
  <c r="G301" i="19"/>
  <c r="F301" i="19"/>
  <c r="E301" i="19"/>
  <c r="D301" i="19"/>
  <c r="G300" i="19"/>
  <c r="F300" i="19"/>
  <c r="E300" i="19"/>
  <c r="D300" i="19"/>
  <c r="G299" i="19"/>
  <c r="F299" i="19"/>
  <c r="E299" i="19"/>
  <c r="D299" i="19"/>
  <c r="G298" i="19"/>
  <c r="F298" i="19"/>
  <c r="E298" i="19"/>
  <c r="D298" i="19"/>
  <c r="G297" i="19"/>
  <c r="F297" i="19"/>
  <c r="E297" i="19"/>
  <c r="D297" i="19"/>
  <c r="G296" i="19"/>
  <c r="F296" i="19"/>
  <c r="E296" i="19"/>
  <c r="D296" i="19"/>
  <c r="G295" i="19"/>
  <c r="F295" i="19"/>
  <c r="E295" i="19"/>
  <c r="D295" i="19"/>
  <c r="G294" i="19"/>
  <c r="F294" i="19"/>
  <c r="E294" i="19"/>
  <c r="D294" i="19"/>
  <c r="G293" i="19"/>
  <c r="F293" i="19"/>
  <c r="E293" i="19"/>
  <c r="D293" i="19"/>
  <c r="G292" i="19"/>
  <c r="F292" i="19"/>
  <c r="E292" i="19"/>
  <c r="D292" i="19"/>
  <c r="G291" i="19"/>
  <c r="F291" i="19"/>
  <c r="E291" i="19"/>
  <c r="D291" i="19"/>
  <c r="G290" i="19"/>
  <c r="F290" i="19"/>
  <c r="E290" i="19"/>
  <c r="D290" i="19"/>
  <c r="G289" i="19"/>
  <c r="F289" i="19"/>
  <c r="E289" i="19"/>
  <c r="D289" i="19"/>
  <c r="G288" i="19"/>
  <c r="F288" i="19"/>
  <c r="E288" i="19"/>
  <c r="D288" i="19"/>
  <c r="G287" i="19"/>
  <c r="F287" i="19"/>
  <c r="E287" i="19"/>
  <c r="D287" i="19"/>
  <c r="G286" i="19"/>
  <c r="F286" i="19"/>
  <c r="E286" i="19"/>
  <c r="D286" i="19"/>
  <c r="G285" i="19"/>
  <c r="F285" i="19"/>
  <c r="E285" i="19"/>
  <c r="D285" i="19"/>
  <c r="G284" i="19"/>
  <c r="F284" i="19"/>
  <c r="E284" i="19"/>
  <c r="D284" i="19"/>
  <c r="G283" i="19"/>
  <c r="F283" i="19"/>
  <c r="E283" i="19"/>
  <c r="D283" i="19"/>
  <c r="G282" i="19"/>
  <c r="F282" i="19"/>
  <c r="E282" i="19"/>
  <c r="D282" i="19"/>
  <c r="G281" i="19"/>
  <c r="F281" i="19"/>
  <c r="E281" i="19"/>
  <c r="D281" i="19"/>
  <c r="G280" i="19"/>
  <c r="F280" i="19"/>
  <c r="E280" i="19"/>
  <c r="D280" i="19"/>
  <c r="G279" i="19"/>
  <c r="F279" i="19"/>
  <c r="E279" i="19"/>
  <c r="D279" i="19"/>
  <c r="G278" i="19"/>
  <c r="F278" i="19"/>
  <c r="E278" i="19"/>
  <c r="D278" i="19"/>
  <c r="G277" i="19"/>
  <c r="F277" i="19"/>
  <c r="E277" i="19"/>
  <c r="D277" i="19"/>
  <c r="G276" i="19"/>
  <c r="F276" i="19"/>
  <c r="E276" i="19"/>
  <c r="D276" i="19"/>
  <c r="G275" i="19"/>
  <c r="F275" i="19"/>
  <c r="E275" i="19"/>
  <c r="D275" i="19"/>
  <c r="G274" i="19"/>
  <c r="F274" i="19"/>
  <c r="E274" i="19"/>
  <c r="D274" i="19"/>
  <c r="G273" i="19"/>
  <c r="F273" i="19"/>
  <c r="E273" i="19"/>
  <c r="D273" i="19"/>
  <c r="G272" i="19"/>
  <c r="F272" i="19"/>
  <c r="E272" i="19"/>
  <c r="D272" i="19"/>
  <c r="G271" i="19"/>
  <c r="F271" i="19"/>
  <c r="E271" i="19"/>
  <c r="D271" i="19"/>
  <c r="G270" i="19"/>
  <c r="F270" i="19"/>
  <c r="E270" i="19"/>
  <c r="D270" i="19"/>
  <c r="G269" i="19"/>
  <c r="F269" i="19"/>
  <c r="E269" i="19"/>
  <c r="D269" i="19"/>
  <c r="G268" i="19"/>
  <c r="F268" i="19"/>
  <c r="E268" i="19"/>
  <c r="D268" i="19"/>
  <c r="G267" i="19"/>
  <c r="F267" i="19"/>
  <c r="E267" i="19"/>
  <c r="D267" i="19"/>
  <c r="G266" i="19"/>
  <c r="F266" i="19"/>
  <c r="E266" i="19"/>
  <c r="D266" i="19"/>
  <c r="G265" i="19"/>
  <c r="F265" i="19"/>
  <c r="E265" i="19"/>
  <c r="D265" i="19"/>
  <c r="G264" i="19"/>
  <c r="F264" i="19"/>
  <c r="E264" i="19"/>
  <c r="D264" i="19"/>
  <c r="G263" i="19"/>
  <c r="F263" i="19"/>
  <c r="E263" i="19"/>
  <c r="D263" i="19"/>
  <c r="G262" i="19"/>
  <c r="F262" i="19"/>
  <c r="E262" i="19"/>
  <c r="D262" i="19"/>
  <c r="G261" i="19"/>
  <c r="F261" i="19"/>
  <c r="E261" i="19"/>
  <c r="D261" i="19"/>
  <c r="G260" i="19"/>
  <c r="F260" i="19"/>
  <c r="E260" i="19"/>
  <c r="D260" i="19"/>
  <c r="G259" i="19"/>
  <c r="F259" i="19"/>
  <c r="E259" i="19"/>
  <c r="D259" i="19"/>
  <c r="G258" i="19"/>
  <c r="F258" i="19"/>
  <c r="E258" i="19"/>
  <c r="D258" i="19"/>
  <c r="G257" i="19"/>
  <c r="F257" i="19"/>
  <c r="E257" i="19"/>
  <c r="D257" i="19"/>
  <c r="G256" i="19"/>
  <c r="F256" i="19"/>
  <c r="E256" i="19"/>
  <c r="D256" i="19"/>
  <c r="G255" i="19"/>
  <c r="F255" i="19"/>
  <c r="E255" i="19"/>
  <c r="D255" i="19"/>
  <c r="G254" i="19"/>
  <c r="F254" i="19"/>
  <c r="E254" i="19"/>
  <c r="D254" i="19"/>
  <c r="G253" i="19"/>
  <c r="F253" i="19"/>
  <c r="E253" i="19"/>
  <c r="D253" i="19"/>
  <c r="G252" i="19"/>
  <c r="F252" i="19"/>
  <c r="E252" i="19"/>
  <c r="D252" i="19"/>
  <c r="G251" i="19"/>
  <c r="F251" i="19"/>
  <c r="E251" i="19"/>
  <c r="D251" i="19"/>
  <c r="G250" i="19"/>
  <c r="F250" i="19"/>
  <c r="E250" i="19"/>
  <c r="D250" i="19"/>
  <c r="G249" i="19"/>
  <c r="F249" i="19"/>
  <c r="E249" i="19"/>
  <c r="D249" i="19"/>
  <c r="G248" i="19"/>
  <c r="F248" i="19"/>
  <c r="E248" i="19"/>
  <c r="D248" i="19"/>
  <c r="G247" i="19"/>
  <c r="F247" i="19"/>
  <c r="E247" i="19"/>
  <c r="D247" i="19"/>
  <c r="G246" i="19"/>
  <c r="F246" i="19"/>
  <c r="E246" i="19"/>
  <c r="D246" i="19"/>
  <c r="G245" i="19"/>
  <c r="F245" i="19"/>
  <c r="E245" i="19"/>
  <c r="D245" i="19"/>
  <c r="G244" i="19"/>
  <c r="F244" i="19"/>
  <c r="E244" i="19"/>
  <c r="D244" i="19"/>
  <c r="G243" i="19"/>
  <c r="F243" i="19"/>
  <c r="E243" i="19"/>
  <c r="D243" i="19"/>
  <c r="G242" i="19"/>
  <c r="F242" i="19"/>
  <c r="E242" i="19"/>
  <c r="D242" i="19"/>
  <c r="G238" i="19"/>
  <c r="F238" i="19"/>
  <c r="E238" i="19"/>
  <c r="D238" i="19"/>
  <c r="G237" i="19"/>
  <c r="F237" i="19"/>
  <c r="E237" i="19"/>
  <c r="D237" i="19"/>
  <c r="G236" i="19"/>
  <c r="F236" i="19"/>
  <c r="E236" i="19"/>
  <c r="D236" i="19"/>
  <c r="G235" i="19"/>
  <c r="F235" i="19"/>
  <c r="E235" i="19"/>
  <c r="D235" i="19"/>
  <c r="G234" i="19"/>
  <c r="F234" i="19"/>
  <c r="E234" i="19"/>
  <c r="D234" i="19"/>
  <c r="G233" i="19"/>
  <c r="F233" i="19"/>
  <c r="E233" i="19"/>
  <c r="D233" i="19"/>
  <c r="G232" i="19"/>
  <c r="F232" i="19"/>
  <c r="E232" i="19"/>
  <c r="D232" i="19"/>
  <c r="G231" i="19"/>
  <c r="F231" i="19"/>
  <c r="E231" i="19"/>
  <c r="D231" i="19"/>
  <c r="G230" i="19"/>
  <c r="F230" i="19"/>
  <c r="E230" i="19"/>
  <c r="D230" i="19"/>
  <c r="G229" i="19"/>
  <c r="F229" i="19"/>
  <c r="E229" i="19"/>
  <c r="D229" i="19"/>
  <c r="G228" i="19"/>
  <c r="F228" i="19"/>
  <c r="E228" i="19"/>
  <c r="D228" i="19"/>
  <c r="G227" i="19"/>
  <c r="F227" i="19"/>
  <c r="E227" i="19"/>
  <c r="D227" i="19"/>
  <c r="G226" i="19"/>
  <c r="F226" i="19"/>
  <c r="E226" i="19"/>
  <c r="D226" i="19"/>
  <c r="G225" i="19"/>
  <c r="F225" i="19"/>
  <c r="E225" i="19"/>
  <c r="D225" i="19"/>
  <c r="G224" i="19"/>
  <c r="F224" i="19"/>
  <c r="E224" i="19"/>
  <c r="D224" i="19"/>
  <c r="G223" i="19"/>
  <c r="F223" i="19"/>
  <c r="E223" i="19"/>
  <c r="D223" i="19"/>
  <c r="G222" i="19"/>
  <c r="F222" i="19"/>
  <c r="E222" i="19"/>
  <c r="D222" i="19"/>
  <c r="G221" i="19"/>
  <c r="F221" i="19"/>
  <c r="E221" i="19"/>
  <c r="D221" i="19"/>
  <c r="G220" i="19"/>
  <c r="F220" i="19"/>
  <c r="E220" i="19"/>
  <c r="D220" i="19"/>
  <c r="G219" i="19"/>
  <c r="F219" i="19"/>
  <c r="E219" i="19"/>
  <c r="D219" i="19"/>
  <c r="G218" i="19"/>
  <c r="F218" i="19"/>
  <c r="E218" i="19"/>
  <c r="D218" i="19"/>
  <c r="G217" i="19"/>
  <c r="F217" i="19"/>
  <c r="E217" i="19"/>
  <c r="D217" i="19"/>
  <c r="G216" i="19"/>
  <c r="F216" i="19"/>
  <c r="E216" i="19"/>
  <c r="D216" i="19"/>
  <c r="G215" i="19"/>
  <c r="F215" i="19"/>
  <c r="E215" i="19"/>
  <c r="D215" i="19"/>
  <c r="G214" i="19"/>
  <c r="F214" i="19"/>
  <c r="E214" i="19"/>
  <c r="D214" i="19"/>
  <c r="G213" i="19"/>
  <c r="F213" i="19"/>
  <c r="E213" i="19"/>
  <c r="D213" i="19"/>
  <c r="G212" i="19"/>
  <c r="F212" i="19"/>
  <c r="E212" i="19"/>
  <c r="D212" i="19"/>
  <c r="G211" i="19"/>
  <c r="F211" i="19"/>
  <c r="E211" i="19"/>
  <c r="D211" i="19"/>
  <c r="G210" i="19"/>
  <c r="F210" i="19"/>
  <c r="E210" i="19"/>
  <c r="D210" i="19"/>
  <c r="G209" i="19"/>
  <c r="F209" i="19"/>
  <c r="E209" i="19"/>
  <c r="D209" i="19"/>
  <c r="G208" i="19"/>
  <c r="F208" i="19"/>
  <c r="E208" i="19"/>
  <c r="D208" i="19"/>
  <c r="G207" i="19"/>
  <c r="F207" i="19"/>
  <c r="E207" i="19"/>
  <c r="D207" i="19"/>
  <c r="G206" i="19"/>
  <c r="F206" i="19"/>
  <c r="E206" i="19"/>
  <c r="D206" i="19"/>
  <c r="G205" i="19"/>
  <c r="F205" i="19"/>
  <c r="E205" i="19"/>
  <c r="D205" i="19"/>
  <c r="G204" i="19"/>
  <c r="F204" i="19"/>
  <c r="E204" i="19"/>
  <c r="D204" i="19"/>
  <c r="G203" i="19"/>
  <c r="F203" i="19"/>
  <c r="E203" i="19"/>
  <c r="D203" i="19"/>
  <c r="G202" i="19"/>
  <c r="F202" i="19"/>
  <c r="E202" i="19"/>
  <c r="D202" i="19"/>
  <c r="G201" i="19"/>
  <c r="F201" i="19"/>
  <c r="E201" i="19"/>
  <c r="D201" i="19"/>
  <c r="G200" i="19"/>
  <c r="F200" i="19"/>
  <c r="E200" i="19"/>
  <c r="D200" i="19"/>
  <c r="G199" i="19"/>
  <c r="F199" i="19"/>
  <c r="E199" i="19"/>
  <c r="D199" i="19"/>
  <c r="G198" i="19"/>
  <c r="F198" i="19"/>
  <c r="E198" i="19"/>
  <c r="D198" i="19"/>
  <c r="G197" i="19"/>
  <c r="F197" i="19"/>
  <c r="E197" i="19"/>
  <c r="D197" i="19"/>
  <c r="G196" i="19"/>
  <c r="F196" i="19"/>
  <c r="E196" i="19"/>
  <c r="D196" i="19"/>
  <c r="G195" i="19"/>
  <c r="F195" i="19"/>
  <c r="E195" i="19"/>
  <c r="D195" i="19"/>
  <c r="G194" i="19"/>
  <c r="F194" i="19"/>
  <c r="E194" i="19"/>
  <c r="D194" i="19"/>
  <c r="G193" i="19"/>
  <c r="F193" i="19"/>
  <c r="E193" i="19"/>
  <c r="D193" i="19"/>
  <c r="G192" i="19"/>
  <c r="F192" i="19"/>
  <c r="E192" i="19"/>
  <c r="D192" i="19"/>
  <c r="G191" i="19"/>
  <c r="F191" i="19"/>
  <c r="E191" i="19"/>
  <c r="D191" i="19"/>
  <c r="G190" i="19"/>
  <c r="F190" i="19"/>
  <c r="E190" i="19"/>
  <c r="D190" i="19"/>
  <c r="G189" i="19"/>
  <c r="F189" i="19"/>
  <c r="E189" i="19"/>
  <c r="D189" i="19"/>
  <c r="G188" i="19"/>
  <c r="F188" i="19"/>
  <c r="E188" i="19"/>
  <c r="D188" i="19"/>
  <c r="G187" i="19"/>
  <c r="F187" i="19"/>
  <c r="E187" i="19"/>
  <c r="D187" i="19"/>
  <c r="G186" i="19"/>
  <c r="F186" i="19"/>
  <c r="E186" i="19"/>
  <c r="D186" i="19"/>
  <c r="G185" i="19"/>
  <c r="F185" i="19"/>
  <c r="E185" i="19"/>
  <c r="D185" i="19"/>
  <c r="G184" i="19"/>
  <c r="F184" i="19"/>
  <c r="E184" i="19"/>
  <c r="D184" i="19"/>
  <c r="G183" i="19"/>
  <c r="F183" i="19"/>
  <c r="E183" i="19"/>
  <c r="D183" i="19"/>
  <c r="G182" i="19"/>
  <c r="F182" i="19"/>
  <c r="E182" i="19"/>
  <c r="D182" i="19"/>
  <c r="D239" i="19" s="1"/>
  <c r="G178" i="19"/>
  <c r="F178" i="19"/>
  <c r="E178" i="19"/>
  <c r="D178" i="19"/>
  <c r="G177" i="19"/>
  <c r="F177" i="19"/>
  <c r="E177" i="19"/>
  <c r="D177" i="19"/>
  <c r="G176" i="19"/>
  <c r="F176" i="19"/>
  <c r="E176" i="19"/>
  <c r="D176" i="19"/>
  <c r="G175" i="19"/>
  <c r="F175" i="19"/>
  <c r="E175" i="19"/>
  <c r="D175" i="19"/>
  <c r="G174" i="19"/>
  <c r="F174" i="19"/>
  <c r="E174" i="19"/>
  <c r="D174" i="19"/>
  <c r="G173" i="19"/>
  <c r="F173" i="19"/>
  <c r="E173" i="19"/>
  <c r="D173" i="19"/>
  <c r="G169" i="19"/>
  <c r="F169" i="19"/>
  <c r="E169" i="19"/>
  <c r="D169" i="19"/>
  <c r="G168" i="19"/>
  <c r="F168" i="19"/>
  <c r="E168" i="19"/>
  <c r="D168" i="19"/>
  <c r="G167" i="19"/>
  <c r="F167" i="19"/>
  <c r="E167" i="19"/>
  <c r="D167" i="19"/>
  <c r="G166" i="19"/>
  <c r="F166" i="19"/>
  <c r="E166" i="19"/>
  <c r="D166" i="19"/>
  <c r="G165" i="19"/>
  <c r="F165" i="19"/>
  <c r="E165" i="19"/>
  <c r="D165" i="19"/>
  <c r="G164" i="19"/>
  <c r="F164" i="19"/>
  <c r="E164" i="19"/>
  <c r="D164" i="19"/>
  <c r="G163" i="19"/>
  <c r="F163" i="19"/>
  <c r="E163" i="19"/>
  <c r="D163" i="19"/>
  <c r="G162" i="19"/>
  <c r="F162" i="19"/>
  <c r="E162" i="19"/>
  <c r="D162" i="19"/>
  <c r="G161" i="19"/>
  <c r="F161" i="19"/>
  <c r="E161" i="19"/>
  <c r="D161" i="19"/>
  <c r="G160" i="19"/>
  <c r="F160" i="19"/>
  <c r="E160" i="19"/>
  <c r="D160" i="19"/>
  <c r="G159" i="19"/>
  <c r="F159" i="19"/>
  <c r="E159" i="19"/>
  <c r="D159" i="19"/>
  <c r="G158" i="19"/>
  <c r="F158" i="19"/>
  <c r="E158" i="19"/>
  <c r="D158" i="19"/>
  <c r="G157" i="19"/>
  <c r="F157" i="19"/>
  <c r="E157" i="19"/>
  <c r="D157" i="19"/>
  <c r="G156" i="19"/>
  <c r="F156" i="19"/>
  <c r="E156" i="19"/>
  <c r="D156" i="19"/>
  <c r="G155" i="19"/>
  <c r="F155" i="19"/>
  <c r="E155" i="19"/>
  <c r="D155" i="19"/>
  <c r="G154" i="19"/>
  <c r="F154" i="19"/>
  <c r="E154" i="19"/>
  <c r="D154" i="19"/>
  <c r="G153" i="19"/>
  <c r="F153" i="19"/>
  <c r="E153" i="19"/>
  <c r="D153" i="19"/>
  <c r="G152" i="19"/>
  <c r="F152" i="19"/>
  <c r="E152" i="19"/>
  <c r="D152" i="19"/>
  <c r="G151" i="19"/>
  <c r="F151" i="19"/>
  <c r="E151" i="19"/>
  <c r="D151" i="19"/>
  <c r="G150" i="19"/>
  <c r="F150" i="19"/>
  <c r="E150" i="19"/>
  <c r="D150" i="19"/>
  <c r="G149" i="19"/>
  <c r="F149" i="19"/>
  <c r="E149" i="19"/>
  <c r="D149" i="19"/>
  <c r="G148" i="19"/>
  <c r="F148" i="19"/>
  <c r="E148" i="19"/>
  <c r="D148" i="19"/>
  <c r="G147" i="19"/>
  <c r="F147" i="19"/>
  <c r="E147" i="19"/>
  <c r="D147" i="19"/>
  <c r="G146" i="19"/>
  <c r="F146" i="19"/>
  <c r="E146" i="19"/>
  <c r="D146" i="19"/>
  <c r="G145" i="19"/>
  <c r="F145" i="19"/>
  <c r="E145" i="19"/>
  <c r="D145" i="19"/>
  <c r="G144" i="19"/>
  <c r="F144" i="19"/>
  <c r="E144" i="19"/>
  <c r="D144" i="19"/>
  <c r="G143" i="19"/>
  <c r="F143" i="19"/>
  <c r="E143" i="19"/>
  <c r="D143" i="19"/>
  <c r="G142" i="19"/>
  <c r="F142" i="19"/>
  <c r="E142" i="19"/>
  <c r="D142" i="19"/>
  <c r="G141" i="19"/>
  <c r="F141" i="19"/>
  <c r="E141" i="19"/>
  <c r="D141" i="19"/>
  <c r="G140" i="19"/>
  <c r="F140" i="19"/>
  <c r="E140" i="19"/>
  <c r="D140" i="19"/>
  <c r="G139" i="19"/>
  <c r="F139" i="19"/>
  <c r="E139" i="19"/>
  <c r="D139" i="19"/>
  <c r="G138" i="19"/>
  <c r="F138" i="19"/>
  <c r="E138" i="19"/>
  <c r="D138" i="19"/>
  <c r="G137" i="19"/>
  <c r="F137" i="19"/>
  <c r="E137" i="19"/>
  <c r="D137" i="19"/>
  <c r="G136" i="19"/>
  <c r="F136" i="19"/>
  <c r="E136" i="19"/>
  <c r="D136" i="19"/>
  <c r="D97" i="19"/>
  <c r="G135" i="19"/>
  <c r="F135" i="19"/>
  <c r="E135" i="19"/>
  <c r="G134" i="19"/>
  <c r="F134" i="19"/>
  <c r="E134" i="19"/>
  <c r="G133" i="19"/>
  <c r="F133" i="19"/>
  <c r="E133" i="19"/>
  <c r="G132" i="19"/>
  <c r="F132" i="19"/>
  <c r="E132" i="19"/>
  <c r="G131" i="19"/>
  <c r="F131" i="19"/>
  <c r="E131" i="19"/>
  <c r="G130" i="19"/>
  <c r="F130" i="19"/>
  <c r="E130" i="19"/>
  <c r="G129" i="19"/>
  <c r="F129" i="19"/>
  <c r="E129" i="19"/>
  <c r="G128" i="19"/>
  <c r="F128" i="19"/>
  <c r="E128" i="19"/>
  <c r="G127" i="19"/>
  <c r="F127" i="19"/>
  <c r="E127" i="19"/>
  <c r="G126" i="19"/>
  <c r="F126" i="19"/>
  <c r="E126" i="19"/>
  <c r="G125" i="19"/>
  <c r="F125" i="19"/>
  <c r="E125" i="19"/>
  <c r="G124" i="19"/>
  <c r="F124" i="19"/>
  <c r="E124" i="19"/>
  <c r="G123" i="19"/>
  <c r="F123" i="19"/>
  <c r="E123" i="19"/>
  <c r="G122" i="19"/>
  <c r="F122" i="19"/>
  <c r="E122" i="19"/>
  <c r="G121" i="19"/>
  <c r="F121" i="19"/>
  <c r="E121" i="19"/>
  <c r="G120" i="19"/>
  <c r="F120" i="19"/>
  <c r="E120" i="19"/>
  <c r="G119" i="19"/>
  <c r="F119" i="19"/>
  <c r="E119" i="19"/>
  <c r="G118" i="19"/>
  <c r="F118" i="19"/>
  <c r="E118" i="19"/>
  <c r="G117" i="19"/>
  <c r="F117" i="19"/>
  <c r="E117" i="19"/>
  <c r="G116" i="19"/>
  <c r="F116" i="19"/>
  <c r="E116" i="19"/>
  <c r="G115" i="19"/>
  <c r="F115" i="19"/>
  <c r="E115" i="19"/>
  <c r="G114" i="19"/>
  <c r="F114" i="19"/>
  <c r="E114" i="19"/>
  <c r="G113" i="19"/>
  <c r="F113" i="19"/>
  <c r="E113" i="19"/>
  <c r="G112" i="19"/>
  <c r="F112" i="19"/>
  <c r="E112" i="19"/>
  <c r="G111" i="19"/>
  <c r="F111" i="19"/>
  <c r="E111" i="19"/>
  <c r="G110" i="19"/>
  <c r="F110" i="19"/>
  <c r="E110" i="19"/>
  <c r="G109" i="19"/>
  <c r="F109" i="19"/>
  <c r="E109" i="19"/>
  <c r="G108" i="19"/>
  <c r="F108" i="19"/>
  <c r="E108" i="19"/>
  <c r="G107" i="19"/>
  <c r="F107" i="19"/>
  <c r="E107" i="19"/>
  <c r="G106" i="19"/>
  <c r="F106" i="19"/>
  <c r="E106" i="19"/>
  <c r="G105" i="19"/>
  <c r="F105" i="19"/>
  <c r="E105" i="19"/>
  <c r="G104" i="19"/>
  <c r="F104" i="19"/>
  <c r="E104" i="19"/>
  <c r="G103" i="19"/>
  <c r="F103" i="19"/>
  <c r="E103" i="19"/>
  <c r="G102" i="19"/>
  <c r="F102" i="19"/>
  <c r="E102" i="19"/>
  <c r="G101" i="19"/>
  <c r="F101" i="19"/>
  <c r="E101" i="19"/>
  <c r="G97" i="19"/>
  <c r="F97" i="19"/>
  <c r="E97" i="19"/>
  <c r="G96" i="19"/>
  <c r="F96" i="19"/>
  <c r="E96" i="19"/>
  <c r="G95" i="19"/>
  <c r="F95" i="19"/>
  <c r="E95" i="19"/>
  <c r="G94" i="19"/>
  <c r="F94" i="19"/>
  <c r="E94" i="19"/>
  <c r="G93" i="19"/>
  <c r="F93" i="19"/>
  <c r="E93" i="19"/>
  <c r="G92" i="19"/>
  <c r="F92" i="19"/>
  <c r="E92" i="19"/>
  <c r="G91" i="19"/>
  <c r="F91" i="19"/>
  <c r="E91" i="19"/>
  <c r="G90" i="19"/>
  <c r="F90" i="19"/>
  <c r="E90" i="19"/>
  <c r="G89" i="19"/>
  <c r="F89" i="19"/>
  <c r="E89" i="19"/>
  <c r="G88" i="19"/>
  <c r="F88" i="19"/>
  <c r="E88" i="19"/>
  <c r="G87" i="19"/>
  <c r="F87" i="19"/>
  <c r="E87" i="19"/>
  <c r="G86" i="19"/>
  <c r="F86" i="19"/>
  <c r="E86" i="19"/>
  <c r="G85" i="19"/>
  <c r="F85" i="19"/>
  <c r="E85" i="19"/>
  <c r="G84" i="19"/>
  <c r="F84" i="19"/>
  <c r="E84" i="19"/>
  <c r="G83" i="19"/>
  <c r="F83" i="19"/>
  <c r="E83" i="19"/>
  <c r="G82" i="19"/>
  <c r="F82" i="19"/>
  <c r="E82" i="19"/>
  <c r="G81" i="19"/>
  <c r="F81" i="19"/>
  <c r="E81" i="19"/>
  <c r="G80" i="19"/>
  <c r="F80" i="19"/>
  <c r="E80" i="19"/>
  <c r="G79" i="19"/>
  <c r="F79" i="19"/>
  <c r="E79" i="19"/>
  <c r="G78" i="19"/>
  <c r="F78" i="19"/>
  <c r="E78" i="19"/>
  <c r="G77" i="19"/>
  <c r="F77" i="19"/>
  <c r="E77" i="19"/>
  <c r="G76" i="19"/>
  <c r="F76" i="19"/>
  <c r="E76" i="19"/>
  <c r="G75" i="19"/>
  <c r="F75" i="19"/>
  <c r="E75" i="19"/>
  <c r="G74" i="19"/>
  <c r="F74" i="19"/>
  <c r="E74" i="19"/>
  <c r="G73" i="19"/>
  <c r="F73" i="19"/>
  <c r="E73" i="19"/>
  <c r="G72" i="19"/>
  <c r="F72" i="19"/>
  <c r="E72" i="19"/>
  <c r="G71" i="19"/>
  <c r="F71" i="19"/>
  <c r="E71" i="19"/>
  <c r="G70" i="19"/>
  <c r="F70" i="19"/>
  <c r="E70" i="19"/>
  <c r="G69" i="19"/>
  <c r="F69" i="19"/>
  <c r="E69" i="19"/>
  <c r="G68" i="19"/>
  <c r="F68" i="19"/>
  <c r="E68" i="19"/>
  <c r="G67" i="19"/>
  <c r="F67" i="19"/>
  <c r="E67" i="19"/>
  <c r="G66" i="19"/>
  <c r="F66" i="19"/>
  <c r="E66" i="19"/>
  <c r="G65" i="19"/>
  <c r="F65" i="19"/>
  <c r="E65" i="19"/>
  <c r="G64" i="19"/>
  <c r="F64" i="19"/>
  <c r="E64" i="19"/>
  <c r="G63" i="19"/>
  <c r="F63" i="19"/>
  <c r="E63" i="19"/>
  <c r="G62" i="19"/>
  <c r="F62" i="19"/>
  <c r="E62" i="19"/>
  <c r="G61" i="19"/>
  <c r="F61" i="19"/>
  <c r="E61" i="19"/>
  <c r="G60" i="19"/>
  <c r="F60" i="19"/>
  <c r="E60" i="19"/>
  <c r="G59" i="19"/>
  <c r="F59" i="19"/>
  <c r="E59" i="19"/>
  <c r="G58" i="19"/>
  <c r="F58" i="19"/>
  <c r="E58" i="19"/>
  <c r="G57" i="19"/>
  <c r="F57" i="19"/>
  <c r="E57" i="19"/>
  <c r="G56" i="19"/>
  <c r="F56" i="19"/>
  <c r="E56" i="19"/>
  <c r="G55" i="19"/>
  <c r="F55" i="19"/>
  <c r="E55" i="19"/>
  <c r="G54" i="19"/>
  <c r="F54" i="19"/>
  <c r="E54" i="19"/>
  <c r="G53" i="19"/>
  <c r="F53" i="19"/>
  <c r="E53" i="19"/>
  <c r="G52" i="19"/>
  <c r="F52" i="19"/>
  <c r="E52" i="19"/>
  <c r="G51" i="19"/>
  <c r="F51" i="19"/>
  <c r="E51" i="19"/>
  <c r="G50" i="19"/>
  <c r="F50" i="19"/>
  <c r="E50" i="19"/>
  <c r="G49" i="19"/>
  <c r="F49" i="19"/>
  <c r="E49" i="19"/>
  <c r="G48" i="19"/>
  <c r="F48" i="19"/>
  <c r="E48" i="19"/>
  <c r="G47" i="19"/>
  <c r="F47" i="19"/>
  <c r="E47" i="19"/>
  <c r="G46" i="19"/>
  <c r="F46" i="19"/>
  <c r="E46" i="19"/>
  <c r="G45" i="19"/>
  <c r="F45" i="19"/>
  <c r="E45" i="19"/>
  <c r="G44" i="19"/>
  <c r="F44" i="19"/>
  <c r="E44" i="19"/>
  <c r="G43" i="19"/>
  <c r="F43" i="19"/>
  <c r="E43" i="19"/>
  <c r="G42" i="19"/>
  <c r="F42" i="19"/>
  <c r="E42" i="19"/>
  <c r="G41" i="19"/>
  <c r="F41" i="19"/>
  <c r="E41" i="19"/>
  <c r="G40" i="19"/>
  <c r="F40" i="19"/>
  <c r="E40" i="19"/>
  <c r="G39" i="19"/>
  <c r="F39" i="19"/>
  <c r="E39" i="19"/>
  <c r="G38" i="19"/>
  <c r="F38" i="19"/>
  <c r="E38" i="19"/>
  <c r="G37" i="19"/>
  <c r="F37" i="19"/>
  <c r="E37" i="19"/>
  <c r="G36" i="19"/>
  <c r="F36" i="19"/>
  <c r="E36" i="19"/>
  <c r="G35" i="19"/>
  <c r="F35" i="19"/>
  <c r="E35" i="19"/>
  <c r="G34" i="19"/>
  <c r="F34" i="19"/>
  <c r="E34" i="19"/>
  <c r="G33" i="19"/>
  <c r="F33" i="19"/>
  <c r="E33" i="19"/>
  <c r="G32" i="19"/>
  <c r="F32" i="19"/>
  <c r="E32" i="19"/>
  <c r="G31" i="19"/>
  <c r="F31" i="19"/>
  <c r="E31" i="19"/>
  <c r="G30" i="19"/>
  <c r="F30" i="19"/>
  <c r="E30" i="19"/>
  <c r="G29" i="19"/>
  <c r="F29" i="19"/>
  <c r="E29" i="19"/>
  <c r="G28" i="19"/>
  <c r="F28" i="19"/>
  <c r="E28" i="19"/>
  <c r="G27" i="19"/>
  <c r="F27" i="19"/>
  <c r="E27" i="19"/>
  <c r="G26" i="19"/>
  <c r="F26" i="19"/>
  <c r="E26" i="19"/>
  <c r="G25" i="19"/>
  <c r="F25" i="19"/>
  <c r="E25" i="19"/>
  <c r="G24" i="19"/>
  <c r="F24" i="19"/>
  <c r="E24" i="19"/>
  <c r="G23" i="19"/>
  <c r="F23" i="19"/>
  <c r="E23" i="19"/>
  <c r="G22" i="19"/>
  <c r="F22" i="19"/>
  <c r="E22" i="19"/>
  <c r="G21" i="19"/>
  <c r="F21" i="19"/>
  <c r="E21" i="19"/>
  <c r="G20" i="19"/>
  <c r="F20" i="19"/>
  <c r="E20" i="19"/>
  <c r="G19" i="19"/>
  <c r="F19" i="19"/>
  <c r="E19" i="19"/>
  <c r="G18" i="19"/>
  <c r="F18" i="19"/>
  <c r="E18" i="19"/>
  <c r="G17" i="19"/>
  <c r="F17" i="19"/>
  <c r="E17" i="19"/>
  <c r="G16" i="19"/>
  <c r="F16" i="19"/>
  <c r="E16" i="19"/>
  <c r="G15" i="19"/>
  <c r="F15" i="19"/>
  <c r="E15" i="19"/>
  <c r="G13" i="19"/>
  <c r="F13" i="19"/>
  <c r="G14" i="19"/>
  <c r="F14" i="19"/>
  <c r="E14" i="19"/>
  <c r="D13" i="19"/>
  <c r="D14" i="19"/>
  <c r="D135" i="19"/>
  <c r="D134" i="19"/>
  <c r="D133" i="19"/>
  <c r="D132" i="19"/>
  <c r="D131" i="19"/>
  <c r="D130" i="19"/>
  <c r="D129" i="19"/>
  <c r="D128" i="19"/>
  <c r="D127" i="19"/>
  <c r="D126" i="19"/>
  <c r="D125" i="19"/>
  <c r="D124" i="19"/>
  <c r="D123" i="19"/>
  <c r="D122" i="19"/>
  <c r="D121" i="19"/>
  <c r="D120" i="19"/>
  <c r="D119" i="19"/>
  <c r="D118" i="19"/>
  <c r="D117" i="19"/>
  <c r="D116" i="19"/>
  <c r="D115" i="19"/>
  <c r="D114" i="19"/>
  <c r="D113" i="19"/>
  <c r="D112" i="19"/>
  <c r="D111" i="19"/>
  <c r="D110" i="19"/>
  <c r="D109" i="19"/>
  <c r="D108" i="19"/>
  <c r="D107" i="19"/>
  <c r="D106" i="19"/>
  <c r="D105" i="19"/>
  <c r="D104" i="19"/>
  <c r="D103" i="19"/>
  <c r="D102" i="19"/>
  <c r="D101" i="19"/>
  <c r="D96" i="19"/>
  <c r="D95" i="19"/>
  <c r="D94" i="19"/>
  <c r="D93" i="19"/>
  <c r="D92" i="19"/>
  <c r="D91" i="19"/>
  <c r="D90" i="19"/>
  <c r="D89" i="19"/>
  <c r="D88" i="19"/>
  <c r="D87" i="19"/>
  <c r="D86" i="19"/>
  <c r="D85" i="19"/>
  <c r="D84" i="19"/>
  <c r="D83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D70" i="19"/>
  <c r="D69" i="19"/>
  <c r="D68" i="19"/>
  <c r="D67" i="19"/>
  <c r="D66" i="19"/>
  <c r="D65" i="19"/>
  <c r="D64" i="19"/>
  <c r="D63" i="19"/>
  <c r="D62" i="19"/>
  <c r="D61" i="19"/>
  <c r="D60" i="19"/>
  <c r="D59" i="19"/>
  <c r="D58" i="19"/>
  <c r="D57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E13" i="19"/>
  <c r="I113" i="16"/>
  <c r="H113" i="16"/>
  <c r="G113" i="16"/>
  <c r="F113" i="16"/>
  <c r="E113" i="16"/>
  <c r="D113" i="16"/>
  <c r="C113" i="16"/>
  <c r="I112" i="16"/>
  <c r="H112" i="16"/>
  <c r="G112" i="16"/>
  <c r="F112" i="16"/>
  <c r="E112" i="16"/>
  <c r="D112" i="16"/>
  <c r="C112" i="16"/>
  <c r="I111" i="16"/>
  <c r="H111" i="16"/>
  <c r="G111" i="16"/>
  <c r="F111" i="16"/>
  <c r="E111" i="16"/>
  <c r="D111" i="16"/>
  <c r="C111" i="16"/>
  <c r="I110" i="16"/>
  <c r="H110" i="16"/>
  <c r="G110" i="16"/>
  <c r="F110" i="16"/>
  <c r="E110" i="16"/>
  <c r="D110" i="16"/>
  <c r="C110" i="16"/>
  <c r="I109" i="16"/>
  <c r="H109" i="16"/>
  <c r="G109" i="16"/>
  <c r="F109" i="16"/>
  <c r="E109" i="16"/>
  <c r="D109" i="16"/>
  <c r="C109" i="16"/>
  <c r="I108" i="16"/>
  <c r="H108" i="16"/>
  <c r="G108" i="16"/>
  <c r="F108" i="16"/>
  <c r="E108" i="16"/>
  <c r="D108" i="16"/>
  <c r="C108" i="16"/>
  <c r="I107" i="16"/>
  <c r="H107" i="16"/>
  <c r="G107" i="16"/>
  <c r="F107" i="16"/>
  <c r="E107" i="16"/>
  <c r="D107" i="16"/>
  <c r="C107" i="16"/>
  <c r="I106" i="16"/>
  <c r="H106" i="16"/>
  <c r="G106" i="16"/>
  <c r="F106" i="16"/>
  <c r="E106" i="16"/>
  <c r="D106" i="16"/>
  <c r="C106" i="16"/>
  <c r="I105" i="16"/>
  <c r="H105" i="16"/>
  <c r="G105" i="16"/>
  <c r="F105" i="16"/>
  <c r="E105" i="16"/>
  <c r="D105" i="16"/>
  <c r="C105" i="16"/>
  <c r="I104" i="16"/>
  <c r="H104" i="16"/>
  <c r="G104" i="16"/>
  <c r="F104" i="16"/>
  <c r="E104" i="16"/>
  <c r="D104" i="16"/>
  <c r="C104" i="16"/>
  <c r="I103" i="16"/>
  <c r="H103" i="16"/>
  <c r="G103" i="16"/>
  <c r="F103" i="16"/>
  <c r="E103" i="16"/>
  <c r="D103" i="16"/>
  <c r="C103" i="16"/>
  <c r="I102" i="16"/>
  <c r="H102" i="16"/>
  <c r="G102" i="16"/>
  <c r="F102" i="16"/>
  <c r="E102" i="16"/>
  <c r="D102" i="16"/>
  <c r="C102" i="16"/>
  <c r="G98" i="16"/>
  <c r="F98" i="16"/>
  <c r="E98" i="16"/>
  <c r="D98" i="16"/>
  <c r="C98" i="16"/>
  <c r="E94" i="16"/>
  <c r="D94" i="16"/>
  <c r="E93" i="16"/>
  <c r="D93" i="16"/>
  <c r="E92" i="16"/>
  <c r="D92" i="16"/>
  <c r="I89" i="16"/>
  <c r="H89" i="16"/>
  <c r="G89" i="16"/>
  <c r="F89" i="16"/>
  <c r="E89" i="16"/>
  <c r="D89" i="16"/>
  <c r="C89" i="16"/>
  <c r="I88" i="16"/>
  <c r="H88" i="16"/>
  <c r="G88" i="16"/>
  <c r="F88" i="16"/>
  <c r="E88" i="16"/>
  <c r="D88" i="16"/>
  <c r="C88" i="16"/>
  <c r="I87" i="16"/>
  <c r="H87" i="16"/>
  <c r="G87" i="16"/>
  <c r="F87" i="16"/>
  <c r="E87" i="16"/>
  <c r="D87" i="16"/>
  <c r="C87" i="16"/>
  <c r="C83" i="16"/>
  <c r="E78" i="16"/>
  <c r="D78" i="16"/>
  <c r="C78" i="16"/>
  <c r="E77" i="16"/>
  <c r="D77" i="16"/>
  <c r="C77" i="16"/>
  <c r="E76" i="16"/>
  <c r="D76" i="16"/>
  <c r="C76" i="16"/>
  <c r="E75" i="16"/>
  <c r="D75" i="16"/>
  <c r="C75" i="16"/>
  <c r="E74" i="16"/>
  <c r="D74" i="16"/>
  <c r="C74" i="16"/>
  <c r="E73" i="16"/>
  <c r="D73" i="16"/>
  <c r="C73" i="16"/>
  <c r="E69" i="16"/>
  <c r="D69" i="16"/>
  <c r="C69" i="16"/>
  <c r="E68" i="16"/>
  <c r="D68" i="16"/>
  <c r="C68" i="16"/>
  <c r="F64" i="16"/>
  <c r="E64" i="16"/>
  <c r="D64" i="16"/>
  <c r="E58" i="16"/>
  <c r="D58" i="16"/>
  <c r="C58" i="16"/>
  <c r="E57" i="16"/>
  <c r="D57" i="16"/>
  <c r="C57" i="16"/>
  <c r="E56" i="16"/>
  <c r="D56" i="16"/>
  <c r="C56" i="16"/>
  <c r="E55" i="16"/>
  <c r="D55" i="16"/>
  <c r="C55" i="16"/>
  <c r="E54" i="16"/>
  <c r="D54" i="16"/>
  <c r="C54" i="16"/>
  <c r="E53" i="16"/>
  <c r="D53" i="16"/>
  <c r="C53" i="16"/>
  <c r="E52" i="16"/>
  <c r="D52" i="16"/>
  <c r="C52" i="16"/>
  <c r="E51" i="16"/>
  <c r="D51" i="16"/>
  <c r="C51" i="16"/>
  <c r="E50" i="16"/>
  <c r="D50" i="16"/>
  <c r="C50" i="16"/>
  <c r="E49" i="16"/>
  <c r="D49" i="16"/>
  <c r="C49" i="16"/>
  <c r="G43" i="16"/>
  <c r="F43" i="16"/>
  <c r="E43" i="16"/>
  <c r="G42" i="16"/>
  <c r="F42" i="16"/>
  <c r="E42" i="16"/>
  <c r="G41" i="16"/>
  <c r="F41" i="16"/>
  <c r="E41" i="16"/>
  <c r="G40" i="16"/>
  <c r="F40" i="16"/>
  <c r="E40" i="16"/>
  <c r="G39" i="16"/>
  <c r="F39" i="16"/>
  <c r="E39" i="16"/>
  <c r="G38" i="16"/>
  <c r="F38" i="16"/>
  <c r="E38" i="16"/>
  <c r="G37" i="16"/>
  <c r="F37" i="16"/>
  <c r="E37" i="16"/>
  <c r="G36" i="16"/>
  <c r="F36" i="16"/>
  <c r="E36" i="16"/>
  <c r="G35" i="16"/>
  <c r="F35" i="16"/>
  <c r="E35" i="16"/>
  <c r="G34" i="16"/>
  <c r="F34" i="16"/>
  <c r="E34" i="16"/>
  <c r="G33" i="16"/>
  <c r="F33" i="16"/>
  <c r="E33" i="16"/>
  <c r="G32" i="16"/>
  <c r="F32" i="16"/>
  <c r="E32" i="16"/>
  <c r="G31" i="16"/>
  <c r="F31" i="16"/>
  <c r="E31" i="16"/>
  <c r="G30" i="16"/>
  <c r="F30" i="16"/>
  <c r="E30" i="16"/>
  <c r="G29" i="16"/>
  <c r="F29" i="16"/>
  <c r="E29" i="16"/>
  <c r="G28" i="16"/>
  <c r="F28" i="16"/>
  <c r="E28" i="16"/>
  <c r="G27" i="16"/>
  <c r="F27" i="16"/>
  <c r="E27" i="16"/>
  <c r="G25" i="16"/>
  <c r="F25" i="16"/>
  <c r="E25" i="16"/>
  <c r="G24" i="16"/>
  <c r="F24" i="16"/>
  <c r="E24" i="16"/>
  <c r="G19" i="16"/>
  <c r="F19" i="16"/>
  <c r="E19" i="16"/>
  <c r="G18" i="16"/>
  <c r="F18" i="16"/>
  <c r="E18" i="16"/>
  <c r="F15" i="16"/>
  <c r="G16" i="16"/>
  <c r="F16" i="16"/>
  <c r="G15" i="16"/>
  <c r="E15" i="16"/>
  <c r="G14" i="16"/>
  <c r="F14" i="16"/>
  <c r="E14" i="16"/>
  <c r="E16" i="16"/>
  <c r="G527" i="19" l="1"/>
  <c r="G400" i="19"/>
  <c r="D179" i="19"/>
  <c r="D320" i="19"/>
  <c r="E367" i="19"/>
  <c r="I515" i="19"/>
  <c r="G552" i="19"/>
  <c r="E565" i="19"/>
  <c r="F400" i="19"/>
  <c r="D506" i="19"/>
  <c r="F520" i="19"/>
  <c r="H520" i="19"/>
  <c r="D592" i="19"/>
  <c r="H638" i="19"/>
  <c r="G520" i="19"/>
  <c r="I541" i="19"/>
  <c r="I552" i="19"/>
  <c r="E592" i="19"/>
  <c r="D547" i="19"/>
  <c r="I520" i="19"/>
  <c r="E547" i="19"/>
  <c r="F552" i="19"/>
  <c r="E552" i="19"/>
  <c r="I613" i="19"/>
  <c r="E619" i="19"/>
  <c r="E320" i="19"/>
  <c r="F367" i="19"/>
  <c r="D515" i="19"/>
  <c r="D541" i="19"/>
  <c r="H565" i="19"/>
  <c r="F592" i="19"/>
  <c r="F613" i="19"/>
  <c r="E98" i="19"/>
  <c r="G170" i="19"/>
  <c r="G506" i="19"/>
  <c r="E527" i="19"/>
  <c r="D367" i="19"/>
  <c r="D170" i="19"/>
  <c r="F565" i="19"/>
  <c r="G565" i="19"/>
  <c r="G320" i="19"/>
  <c r="D98" i="19"/>
  <c r="E170" i="19"/>
  <c r="E179" i="19"/>
  <c r="H506" i="19"/>
  <c r="F527" i="19"/>
  <c r="F541" i="19"/>
  <c r="F547" i="19"/>
  <c r="D619" i="19"/>
  <c r="F170" i="19"/>
  <c r="F179" i="19"/>
  <c r="F239" i="19"/>
  <c r="G367" i="19"/>
  <c r="I506" i="19"/>
  <c r="E506" i="19"/>
  <c r="G515" i="19"/>
  <c r="E515" i="19"/>
  <c r="I527" i="19"/>
  <c r="G541" i="19"/>
  <c r="E541" i="19"/>
  <c r="G547" i="19"/>
  <c r="I565" i="19"/>
  <c r="I592" i="19"/>
  <c r="G592" i="19"/>
  <c r="E613" i="19"/>
  <c r="G613" i="19"/>
  <c r="E638" i="19"/>
  <c r="G638" i="19"/>
  <c r="I638" i="19"/>
  <c r="F515" i="19"/>
  <c r="D552" i="19"/>
  <c r="D565" i="19"/>
  <c r="H613" i="19"/>
  <c r="F98" i="19"/>
  <c r="G179" i="19"/>
  <c r="G239" i="19"/>
  <c r="D400" i="19"/>
  <c r="H515" i="19"/>
  <c r="H541" i="19"/>
  <c r="H547" i="19"/>
  <c r="F619" i="19"/>
  <c r="F638" i="19"/>
  <c r="D613" i="19"/>
  <c r="F320" i="19"/>
  <c r="E239" i="19"/>
  <c r="F506" i="19"/>
  <c r="H527" i="19"/>
  <c r="H592" i="19"/>
  <c r="D638" i="19"/>
  <c r="G98" i="19"/>
  <c r="E400" i="19"/>
  <c r="E520" i="19"/>
  <c r="I547" i="19"/>
  <c r="G619" i="19"/>
  <c r="E4452" i="22"/>
  <c r="E4451" i="22"/>
  <c r="E4450" i="22"/>
  <c r="E4449" i="22"/>
  <c r="E4448" i="22"/>
  <c r="E4447" i="22"/>
  <c r="E4446" i="22"/>
  <c r="E4445" i="22"/>
  <c r="E4444" i="22"/>
  <c r="E4443" i="22"/>
  <c r="E4442" i="22"/>
  <c r="E4441" i="22"/>
  <c r="E4440" i="22"/>
  <c r="E4439" i="22"/>
  <c r="E4438" i="22"/>
  <c r="E4437" i="22"/>
  <c r="E4436" i="22"/>
  <c r="E4435" i="22"/>
  <c r="E4434" i="22"/>
  <c r="E4433" i="22"/>
  <c r="E4432" i="22"/>
  <c r="E4431" i="22"/>
  <c r="E4430" i="22"/>
  <c r="E4429" i="22"/>
  <c r="E4428" i="22"/>
  <c r="E4427" i="22"/>
  <c r="E4426" i="22"/>
  <c r="E4425" i="22"/>
  <c r="E4424" i="22"/>
  <c r="E4423" i="22"/>
  <c r="E4422" i="22"/>
  <c r="E4421" i="22"/>
  <c r="E4420" i="22"/>
  <c r="E4419" i="22"/>
  <c r="E4418" i="22"/>
  <c r="E4417" i="22"/>
  <c r="E4416" i="22"/>
  <c r="E4415" i="22"/>
  <c r="E4414" i="22"/>
  <c r="E4413" i="22"/>
  <c r="E4412" i="22"/>
  <c r="E4411" i="22"/>
  <c r="E4410" i="22"/>
  <c r="E4409" i="22"/>
  <c r="E4408" i="22"/>
  <c r="E4407" i="22"/>
  <c r="E4406" i="22"/>
  <c r="E4405" i="22"/>
  <c r="E4404" i="22"/>
  <c r="E4403" i="22"/>
  <c r="E4402" i="22"/>
  <c r="E4401" i="22"/>
  <c r="E4400" i="22"/>
  <c r="E4399" i="22"/>
  <c r="E4398" i="22"/>
  <c r="E4397" i="22"/>
  <c r="E4396" i="22"/>
  <c r="E4395" i="22"/>
  <c r="E4394" i="22"/>
  <c r="E4393" i="22"/>
  <c r="E4392" i="22"/>
  <c r="E4391" i="22"/>
  <c r="E4390" i="22"/>
  <c r="E4389" i="22"/>
  <c r="E4388" i="22"/>
  <c r="E4387" i="22"/>
  <c r="E4386" i="22"/>
  <c r="E4385" i="22"/>
  <c r="E4384" i="22"/>
  <c r="E4383" i="22"/>
  <c r="E4382" i="22"/>
  <c r="E4381" i="22"/>
  <c r="E4380" i="22"/>
  <c r="E4379" i="22"/>
  <c r="E4378" i="22"/>
  <c r="E4377" i="22"/>
  <c r="E4376" i="22"/>
  <c r="E4375" i="22"/>
  <c r="E4374" i="22"/>
  <c r="E4373" i="22"/>
  <c r="E4372" i="22"/>
  <c r="E4371" i="22"/>
  <c r="E4370" i="22"/>
  <c r="E4369" i="22"/>
  <c r="E4368" i="22"/>
  <c r="E4367" i="22"/>
  <c r="E4366" i="22"/>
  <c r="E4365" i="22"/>
  <c r="E4364" i="22"/>
  <c r="E4363" i="22"/>
  <c r="E4362" i="22"/>
  <c r="E4361" i="22"/>
  <c r="E4360" i="22"/>
  <c r="E4359" i="22"/>
  <c r="E4358" i="22"/>
  <c r="E4357" i="22"/>
  <c r="E4356" i="22"/>
  <c r="E4355" i="22"/>
  <c r="E4354" i="22"/>
  <c r="E4353" i="22"/>
  <c r="E4352" i="22"/>
  <c r="E4351" i="22"/>
  <c r="E4350" i="22"/>
  <c r="E4349" i="22"/>
  <c r="E4348" i="22"/>
  <c r="E4347" i="22"/>
  <c r="E4346" i="22"/>
  <c r="E4345" i="22"/>
  <c r="E4344" i="22"/>
  <c r="E4343" i="22"/>
  <c r="E4342" i="22"/>
  <c r="E4341" i="22"/>
  <c r="E4340" i="22"/>
  <c r="E4339" i="22"/>
  <c r="E4338" i="22"/>
  <c r="E4337" i="22"/>
  <c r="E4336" i="22"/>
  <c r="E4335" i="22"/>
  <c r="E4334" i="22"/>
  <c r="E4333" i="22"/>
  <c r="E4332" i="22"/>
  <c r="E4331" i="22"/>
  <c r="E4330" i="22"/>
  <c r="E4329" i="22"/>
  <c r="E4328" i="22"/>
  <c r="E4327" i="22"/>
  <c r="E4326" i="22"/>
  <c r="E4325" i="22"/>
  <c r="E4324" i="22"/>
  <c r="E4323" i="22"/>
  <c r="E4322" i="22"/>
  <c r="E4321" i="22"/>
  <c r="E4320" i="22"/>
  <c r="E4319" i="22"/>
  <c r="E4318" i="22"/>
  <c r="E4317" i="22"/>
  <c r="E4316" i="22"/>
  <c r="E4315" i="22"/>
  <c r="E4314" i="22"/>
  <c r="E4313" i="22"/>
  <c r="E4312" i="22"/>
  <c r="E4311" i="22"/>
  <c r="E4310" i="22"/>
  <c r="E4309" i="22"/>
  <c r="E4308" i="22"/>
  <c r="E4307" i="22"/>
  <c r="E4306" i="22"/>
  <c r="E4305" i="22"/>
  <c r="E4304" i="22"/>
  <c r="E4303" i="22"/>
  <c r="E4302" i="22"/>
  <c r="E4301" i="22"/>
  <c r="E4300" i="22"/>
  <c r="E4299" i="22"/>
  <c r="E4298" i="22"/>
  <c r="E4297" i="22"/>
  <c r="E4296" i="22"/>
  <c r="E4295" i="22"/>
  <c r="E4294" i="22"/>
  <c r="E4293" i="22"/>
  <c r="E4292" i="22"/>
  <c r="E4291" i="22"/>
  <c r="E4290" i="22"/>
  <c r="E4289" i="22"/>
  <c r="E4288" i="22"/>
  <c r="E4287" i="22"/>
  <c r="E4286" i="22"/>
  <c r="E4285" i="22"/>
  <c r="E4284" i="22"/>
  <c r="E4283" i="22"/>
  <c r="E4282" i="22"/>
  <c r="E4281" i="22"/>
  <c r="E4280" i="22"/>
  <c r="E4279" i="22"/>
  <c r="E4278" i="22"/>
  <c r="E4277" i="22"/>
  <c r="E4276" i="22"/>
  <c r="E4275" i="22"/>
  <c r="E4274" i="22"/>
  <c r="E4273" i="22"/>
  <c r="E4272" i="22"/>
  <c r="E4271" i="22"/>
  <c r="E4270" i="22"/>
  <c r="E4269" i="22"/>
  <c r="E4268" i="22"/>
  <c r="E4267" i="22"/>
  <c r="E4266" i="22"/>
  <c r="E4265" i="22"/>
  <c r="E4264" i="22"/>
  <c r="E4263" i="22"/>
  <c r="E4262" i="22"/>
  <c r="E4261" i="22"/>
  <c r="E4260" i="22"/>
  <c r="E4259" i="22"/>
  <c r="E4258" i="22"/>
  <c r="E4257" i="22"/>
  <c r="E4256" i="22"/>
  <c r="E4255" i="22"/>
  <c r="E4254" i="22"/>
  <c r="E4253" i="22"/>
  <c r="E4252" i="22"/>
  <c r="E4251" i="22"/>
  <c r="E4250" i="22"/>
  <c r="E4249" i="22"/>
  <c r="E4248" i="22"/>
  <c r="E4247" i="22"/>
  <c r="E4246" i="22"/>
  <c r="E4245" i="22"/>
  <c r="E4244" i="22"/>
  <c r="E4243" i="22"/>
  <c r="E4242" i="22"/>
  <c r="E4241" i="22"/>
  <c r="E4240" i="22"/>
  <c r="E4239" i="22"/>
  <c r="E4238" i="22"/>
  <c r="E4237" i="22"/>
  <c r="E4236" i="22"/>
  <c r="E4235" i="22"/>
  <c r="E4234" i="22"/>
  <c r="E4233" i="22"/>
  <c r="E4232" i="22"/>
  <c r="E4231" i="22"/>
  <c r="E4230" i="22"/>
  <c r="E4229" i="22"/>
  <c r="E4228" i="22"/>
  <c r="E4227" i="22"/>
  <c r="E4226" i="22"/>
  <c r="E4225" i="22"/>
  <c r="E4224" i="22"/>
  <c r="E4223" i="22"/>
  <c r="E4222" i="22"/>
  <c r="E4221" i="22"/>
  <c r="E4220" i="22"/>
  <c r="E4219" i="22"/>
  <c r="E4218" i="22"/>
  <c r="E4217" i="22"/>
  <c r="E4216" i="22"/>
  <c r="E4215" i="22"/>
  <c r="E4214" i="22"/>
  <c r="E4213" i="22"/>
  <c r="E4212" i="22"/>
  <c r="E4211" i="22"/>
  <c r="E4210" i="22"/>
  <c r="E4209" i="22"/>
  <c r="E4208" i="22"/>
  <c r="E4207" i="22"/>
  <c r="E4206" i="22"/>
  <c r="E4205" i="22"/>
  <c r="E4204" i="22"/>
  <c r="E4203" i="22"/>
  <c r="E4202" i="22"/>
  <c r="E4201" i="22"/>
  <c r="E4200" i="22"/>
  <c r="E4199" i="22"/>
  <c r="E4198" i="22"/>
  <c r="E4197" i="22"/>
  <c r="E4196" i="22"/>
  <c r="E4195" i="22"/>
  <c r="E4194" i="22"/>
  <c r="E4193" i="22"/>
  <c r="E4192" i="22"/>
  <c r="E4191" i="22"/>
  <c r="E4190" i="22"/>
  <c r="E4189" i="22"/>
  <c r="E4188" i="22"/>
  <c r="E4187" i="22"/>
  <c r="E4186" i="22"/>
  <c r="E4185" i="22"/>
  <c r="E4184" i="22"/>
  <c r="E4183" i="22"/>
  <c r="E4182" i="22"/>
  <c r="E4181" i="22"/>
  <c r="E4180" i="22"/>
  <c r="E4179" i="22"/>
  <c r="E4178" i="22"/>
  <c r="E4177" i="22"/>
  <c r="E4176" i="22"/>
  <c r="E4175" i="22"/>
  <c r="E4174" i="22"/>
  <c r="E4173" i="22"/>
  <c r="E4172" i="22"/>
  <c r="E4171" i="22"/>
  <c r="E4170" i="22"/>
  <c r="E4169" i="22"/>
  <c r="E4168" i="22"/>
  <c r="E4167" i="22"/>
  <c r="E4166" i="22"/>
  <c r="E4165" i="22"/>
  <c r="E4164" i="22"/>
  <c r="E4163" i="22"/>
  <c r="E4162" i="22"/>
  <c r="E4161" i="22"/>
  <c r="E4160" i="22"/>
  <c r="E4159" i="22"/>
  <c r="E4158" i="22"/>
  <c r="E4157" i="22"/>
  <c r="E4156" i="22"/>
  <c r="E4155" i="22"/>
  <c r="E4154" i="22"/>
  <c r="E4153" i="22"/>
  <c r="E4152" i="22"/>
  <c r="E4151" i="22"/>
  <c r="E4150" i="22"/>
  <c r="E4149" i="22"/>
  <c r="E4148" i="22"/>
  <c r="E4147" i="22"/>
  <c r="E4146" i="22"/>
  <c r="E4145" i="22"/>
  <c r="E4144" i="22"/>
  <c r="E4143" i="22"/>
  <c r="E4142" i="22"/>
  <c r="E4141" i="22"/>
  <c r="E4140" i="22"/>
  <c r="E4139" i="22"/>
  <c r="E4138" i="22"/>
  <c r="E4137" i="22"/>
  <c r="E4136" i="22"/>
  <c r="E4135" i="22"/>
  <c r="E4134" i="22"/>
  <c r="E4133" i="22"/>
  <c r="E4132" i="22"/>
  <c r="E4131" i="22"/>
  <c r="E4130" i="22"/>
  <c r="E4129" i="22"/>
  <c r="E4128" i="22"/>
  <c r="E4127" i="22"/>
  <c r="E4126" i="22"/>
  <c r="E4125" i="22"/>
  <c r="E4124" i="22"/>
  <c r="E4123" i="22"/>
  <c r="E4122" i="22"/>
  <c r="E4121" i="22"/>
  <c r="E4120" i="22"/>
  <c r="E4119" i="22"/>
  <c r="E4118" i="22"/>
  <c r="E4117" i="22"/>
  <c r="E4116" i="22"/>
  <c r="E4115" i="22"/>
  <c r="E4114" i="22"/>
  <c r="E4113" i="22"/>
  <c r="E4112" i="22"/>
  <c r="E4111" i="22"/>
  <c r="E4110" i="22"/>
  <c r="E4109" i="22"/>
  <c r="E4108" i="22"/>
  <c r="E4107" i="22"/>
  <c r="E4106" i="22"/>
  <c r="E4105" i="22"/>
  <c r="E4104" i="22"/>
  <c r="E4103" i="22"/>
  <c r="E4102" i="22"/>
  <c r="E4101" i="22"/>
  <c r="E4100" i="22"/>
  <c r="E4099" i="22"/>
  <c r="E4098" i="22"/>
  <c r="E4097" i="22"/>
  <c r="E4096" i="22"/>
  <c r="E4095" i="22"/>
  <c r="E4094" i="22"/>
  <c r="E4093" i="22"/>
  <c r="E4092" i="22"/>
  <c r="E4091" i="22"/>
  <c r="E4090" i="22"/>
  <c r="E4089" i="22"/>
  <c r="E4088" i="22"/>
  <c r="E4087" i="22"/>
  <c r="E4086" i="22"/>
  <c r="E4085" i="22"/>
  <c r="E4084" i="22"/>
  <c r="E4083" i="22"/>
  <c r="E4082" i="22"/>
  <c r="E4081" i="22"/>
  <c r="E4080" i="22"/>
  <c r="E4079" i="22"/>
  <c r="E4078" i="22"/>
  <c r="E4077" i="22"/>
  <c r="E4076" i="22"/>
  <c r="E4075" i="22"/>
  <c r="E4074" i="22"/>
  <c r="E4073" i="22"/>
  <c r="E4072" i="22"/>
  <c r="E4071" i="22"/>
  <c r="E4070" i="22"/>
  <c r="E4069" i="22"/>
  <c r="E4068" i="22"/>
  <c r="E4067" i="22"/>
  <c r="E4066" i="22"/>
  <c r="E4065" i="22"/>
  <c r="E4064" i="22"/>
  <c r="E4063" i="22"/>
  <c r="E4062" i="22"/>
  <c r="E4061" i="22"/>
  <c r="E4060" i="22"/>
  <c r="E4059" i="22"/>
  <c r="E4058" i="22"/>
  <c r="E4057" i="22"/>
  <c r="E4056" i="22"/>
  <c r="E4055" i="22"/>
  <c r="E4054" i="22"/>
  <c r="E4053" i="22"/>
  <c r="E4052" i="22"/>
  <c r="E4051" i="22"/>
  <c r="E4050" i="22"/>
  <c r="E4049" i="22"/>
  <c r="E4048" i="22"/>
  <c r="E4047" i="22"/>
  <c r="E4046" i="22"/>
  <c r="E4045" i="22"/>
  <c r="E4044" i="22"/>
  <c r="E4043" i="22"/>
  <c r="E4042" i="22"/>
  <c r="E4041" i="22"/>
  <c r="E4040" i="22"/>
  <c r="E4039" i="22"/>
  <c r="E4038" i="22"/>
  <c r="E4037" i="22"/>
  <c r="E4036" i="22"/>
  <c r="E4035" i="22"/>
  <c r="E4034" i="22"/>
  <c r="E4033" i="22"/>
  <c r="E4032" i="22"/>
  <c r="E4031" i="22"/>
  <c r="E4030" i="22"/>
  <c r="E4029" i="22"/>
  <c r="E4028" i="22"/>
  <c r="E4027" i="22"/>
  <c r="E4026" i="22"/>
  <c r="E4025" i="22"/>
  <c r="E4024" i="22"/>
  <c r="E4023" i="22"/>
  <c r="E4022" i="22"/>
  <c r="E4021" i="22"/>
  <c r="E4020" i="22"/>
  <c r="E4019" i="22"/>
  <c r="E4018" i="22"/>
  <c r="E4017" i="22"/>
  <c r="E4016" i="22"/>
  <c r="E4015" i="22"/>
  <c r="E4014" i="22"/>
  <c r="E4013" i="22"/>
  <c r="E4012" i="22"/>
  <c r="E4011" i="22"/>
  <c r="E4010" i="22"/>
  <c r="E4009" i="22"/>
  <c r="E4008" i="22"/>
  <c r="E4007" i="22"/>
  <c r="E4006" i="22"/>
  <c r="E4005" i="22"/>
  <c r="E4004" i="22"/>
  <c r="E4003" i="22"/>
  <c r="E4002" i="22"/>
  <c r="E4001" i="22"/>
  <c r="E4000" i="22"/>
  <c r="E3999" i="22"/>
  <c r="E3998" i="22"/>
  <c r="E3997" i="22"/>
  <c r="E3996" i="22"/>
  <c r="E3995" i="22"/>
  <c r="E3994" i="22"/>
  <c r="E3993" i="22"/>
  <c r="E3992" i="22"/>
  <c r="E3991" i="22"/>
  <c r="E3990" i="22"/>
  <c r="E3989" i="22"/>
  <c r="E3988" i="22"/>
  <c r="E3987" i="22"/>
  <c r="E3986" i="22"/>
  <c r="E3985" i="22"/>
  <c r="E3984" i="22"/>
  <c r="E3983" i="22"/>
  <c r="E3982" i="22"/>
  <c r="E3981" i="22"/>
  <c r="E3980" i="22"/>
  <c r="E3979" i="22"/>
  <c r="E3978" i="22"/>
  <c r="E3977" i="22"/>
  <c r="E3976" i="22"/>
  <c r="E3975" i="22"/>
  <c r="E3974" i="22"/>
  <c r="E3973" i="22"/>
  <c r="E3972" i="22"/>
  <c r="E3971" i="22"/>
  <c r="E3970" i="22"/>
  <c r="E3969" i="22"/>
  <c r="E3968" i="22"/>
  <c r="E3967" i="22"/>
  <c r="E3966" i="22"/>
  <c r="E3965" i="22"/>
  <c r="E3964" i="22"/>
  <c r="E3963" i="22"/>
  <c r="E3962" i="22"/>
  <c r="E3961" i="22"/>
  <c r="E3960" i="22"/>
  <c r="E3959" i="22"/>
  <c r="E3958" i="22"/>
  <c r="E3957" i="22"/>
  <c r="E3956" i="22"/>
  <c r="E3955" i="22"/>
  <c r="E3954" i="22"/>
  <c r="E3953" i="22"/>
  <c r="E3952" i="22"/>
  <c r="E3951" i="22"/>
  <c r="E3950" i="22"/>
  <c r="E3949" i="22"/>
  <c r="E3948" i="22"/>
  <c r="E3947" i="22"/>
  <c r="E3946" i="22"/>
  <c r="E3945" i="22"/>
  <c r="E3944" i="22"/>
  <c r="E3943" i="22"/>
  <c r="E3942" i="22"/>
  <c r="E3941" i="22"/>
  <c r="E3940" i="22"/>
  <c r="E3939" i="22"/>
  <c r="E3938" i="22"/>
  <c r="E3937" i="22"/>
  <c r="E3936" i="22"/>
  <c r="E3935" i="22"/>
  <c r="E3934" i="22"/>
  <c r="E3933" i="22"/>
  <c r="E3932" i="22"/>
  <c r="E3931" i="22"/>
  <c r="E3930" i="22"/>
  <c r="E3929" i="22"/>
  <c r="E3928" i="22"/>
  <c r="E3927" i="22"/>
  <c r="E3926" i="22"/>
  <c r="E3925" i="22"/>
  <c r="E3924" i="22"/>
  <c r="E3923" i="22"/>
  <c r="E3922" i="22"/>
  <c r="E3921" i="22"/>
  <c r="E3920" i="22"/>
  <c r="E3919" i="22"/>
  <c r="E3918" i="22"/>
  <c r="E3917" i="22"/>
  <c r="E3916" i="22"/>
  <c r="E3915" i="22"/>
  <c r="E3914" i="22"/>
  <c r="E3913" i="22"/>
  <c r="E3912" i="22"/>
  <c r="E3911" i="22"/>
  <c r="E3910" i="22"/>
  <c r="E3909" i="22"/>
  <c r="E3908" i="22"/>
  <c r="E3907" i="22"/>
  <c r="E3906" i="22"/>
  <c r="E3905" i="22"/>
  <c r="E3904" i="22"/>
  <c r="E3903" i="22"/>
  <c r="E3902" i="22"/>
  <c r="E3901" i="22"/>
  <c r="E3900" i="22"/>
  <c r="E3899" i="22"/>
  <c r="E3898" i="22"/>
  <c r="E3897" i="22"/>
  <c r="E3896" i="22"/>
  <c r="E3895" i="22"/>
  <c r="E3894" i="22"/>
  <c r="E3893" i="22"/>
  <c r="E3892" i="22"/>
  <c r="E3891" i="22"/>
  <c r="E3890" i="22"/>
  <c r="E3889" i="22"/>
  <c r="E3888" i="22"/>
  <c r="E3887" i="22"/>
  <c r="E3886" i="22"/>
  <c r="E3885" i="22"/>
  <c r="E3884" i="22"/>
  <c r="E3883" i="22"/>
  <c r="E3882" i="22"/>
  <c r="E3881" i="22"/>
  <c r="E3880" i="22"/>
  <c r="E3879" i="22"/>
  <c r="E3878" i="22"/>
  <c r="E3877" i="22"/>
  <c r="E3876" i="22"/>
  <c r="E3875" i="22"/>
  <c r="E3874" i="22"/>
  <c r="E3873" i="22"/>
  <c r="E3872" i="22"/>
  <c r="E3871" i="22"/>
  <c r="E3870" i="22"/>
  <c r="E3869" i="22"/>
  <c r="E3868" i="22"/>
  <c r="E3867" i="22"/>
  <c r="E3866" i="22"/>
  <c r="E3865" i="22"/>
  <c r="E3864" i="22"/>
  <c r="E3863" i="22"/>
  <c r="E3862" i="22"/>
  <c r="E3861" i="22"/>
  <c r="E3860" i="22"/>
  <c r="E3859" i="22"/>
  <c r="E3858" i="22"/>
  <c r="E3857" i="22"/>
  <c r="E3856" i="22"/>
  <c r="E3855" i="22"/>
  <c r="E3854" i="22"/>
  <c r="E3853" i="22"/>
  <c r="E3852" i="22"/>
  <c r="E3851" i="22"/>
  <c r="E3850" i="22"/>
  <c r="E3849" i="22"/>
  <c r="E3848" i="22"/>
  <c r="E3847" i="22"/>
  <c r="E3846" i="22"/>
  <c r="E3845" i="22"/>
  <c r="E3844" i="22"/>
  <c r="E3843" i="22"/>
  <c r="E3842" i="22"/>
  <c r="E3841" i="22"/>
  <c r="E3840" i="22"/>
  <c r="E3839" i="22"/>
  <c r="E3838" i="22"/>
  <c r="E3837" i="22"/>
  <c r="E3836" i="22"/>
  <c r="E3835" i="22"/>
  <c r="E3834" i="22"/>
  <c r="E3833" i="22"/>
  <c r="E3832" i="22"/>
  <c r="E3831" i="22"/>
  <c r="E3830" i="22"/>
  <c r="E3829" i="22"/>
  <c r="E3828" i="22"/>
  <c r="E3827" i="22"/>
  <c r="E3826" i="22"/>
  <c r="E3825" i="22"/>
  <c r="E3824" i="22"/>
  <c r="E3823" i="22"/>
  <c r="E3822" i="22"/>
  <c r="E3821" i="22"/>
  <c r="E3820" i="22"/>
  <c r="E3819" i="22"/>
  <c r="E3818" i="22"/>
  <c r="E3817" i="22"/>
  <c r="E3816" i="22"/>
  <c r="E3815" i="22"/>
  <c r="E3814" i="22"/>
  <c r="E3813" i="22"/>
  <c r="E3812" i="22"/>
  <c r="E3811" i="22"/>
  <c r="E3810" i="22"/>
  <c r="E3809" i="22"/>
  <c r="E3808" i="22"/>
  <c r="E3807" i="22"/>
  <c r="E3806" i="22"/>
  <c r="E3805" i="22"/>
  <c r="E3804" i="22"/>
  <c r="E3803" i="22"/>
  <c r="E3802" i="22"/>
  <c r="E3801" i="22"/>
  <c r="E3800" i="22"/>
  <c r="E3799" i="22"/>
  <c r="E3798" i="22"/>
  <c r="E3797" i="22"/>
  <c r="E3796" i="22"/>
  <c r="E3795" i="22"/>
  <c r="E3794" i="22"/>
  <c r="E3793" i="22"/>
  <c r="E3792" i="22"/>
  <c r="E3791" i="22"/>
  <c r="E3790" i="22"/>
  <c r="E3789" i="22"/>
  <c r="E3788" i="22"/>
  <c r="E3787" i="22"/>
  <c r="E3786" i="22"/>
  <c r="E3785" i="22"/>
  <c r="E3784" i="22"/>
  <c r="E3783" i="22"/>
  <c r="E3782" i="22"/>
  <c r="E3781" i="22"/>
  <c r="E3780" i="22"/>
  <c r="E3779" i="22"/>
  <c r="E3778" i="22"/>
  <c r="E3777" i="22"/>
  <c r="E3776" i="22"/>
  <c r="E3775" i="22"/>
  <c r="E3774" i="22"/>
  <c r="E3773" i="22"/>
  <c r="E3772" i="22"/>
  <c r="E3771" i="22"/>
  <c r="E3770" i="22"/>
  <c r="E3769" i="22"/>
  <c r="E3768" i="22"/>
  <c r="E3767" i="22"/>
  <c r="E3766" i="22"/>
  <c r="E3765" i="22"/>
  <c r="E3764" i="22"/>
  <c r="E3763" i="22"/>
  <c r="E3762" i="22"/>
  <c r="E3761" i="22"/>
  <c r="E3760" i="22"/>
  <c r="E3759" i="22"/>
  <c r="E3758" i="22"/>
  <c r="E3757" i="22"/>
  <c r="E3756" i="22"/>
  <c r="E3755" i="22"/>
  <c r="E3754" i="22"/>
  <c r="E3753" i="22"/>
  <c r="E3752" i="22"/>
  <c r="E3751" i="22"/>
  <c r="E3750" i="22"/>
  <c r="E3749" i="22"/>
  <c r="E3748" i="22"/>
  <c r="E3747" i="22"/>
  <c r="E3746" i="22"/>
  <c r="E3745" i="22"/>
  <c r="E3744" i="22"/>
  <c r="E3743" i="22"/>
  <c r="E3742" i="22"/>
  <c r="E3741" i="22"/>
  <c r="E3740" i="22"/>
  <c r="E3739" i="22"/>
  <c r="E3738" i="22"/>
  <c r="E3737" i="22"/>
  <c r="E3736" i="22"/>
  <c r="E3735" i="22"/>
  <c r="E3734" i="22"/>
  <c r="E3733" i="22"/>
  <c r="E3732" i="22"/>
  <c r="E3731" i="22"/>
  <c r="E3730" i="22"/>
  <c r="E3729" i="22"/>
  <c r="E3728" i="22"/>
  <c r="E3727" i="22"/>
  <c r="E3726" i="22"/>
  <c r="E3725" i="22"/>
  <c r="E3724" i="22"/>
  <c r="E3723" i="22"/>
  <c r="E3722" i="22"/>
  <c r="E3721" i="22"/>
  <c r="E3720" i="22"/>
  <c r="E3719" i="22"/>
  <c r="E3718" i="22"/>
  <c r="E3717" i="22"/>
  <c r="E3716" i="22"/>
  <c r="E3715" i="22"/>
  <c r="E3714" i="22"/>
  <c r="E3713" i="22"/>
  <c r="E3712" i="22"/>
  <c r="E3711" i="22"/>
  <c r="E3710" i="22"/>
  <c r="E3709" i="22"/>
  <c r="E3708" i="22"/>
  <c r="E3707" i="22"/>
  <c r="E3706" i="22"/>
  <c r="E3705" i="22"/>
  <c r="E3704" i="22"/>
  <c r="E3703" i="22"/>
  <c r="E3702" i="22"/>
  <c r="E3701" i="22"/>
  <c r="E3700" i="22"/>
  <c r="E3699" i="22"/>
  <c r="E3698" i="22"/>
  <c r="E3697" i="22"/>
  <c r="E3696" i="22"/>
  <c r="E3695" i="22"/>
  <c r="E3694" i="22"/>
  <c r="E3693" i="22"/>
  <c r="E3692" i="22"/>
  <c r="E3691" i="22"/>
  <c r="E3690" i="22"/>
  <c r="E3689" i="22"/>
  <c r="E3688" i="22"/>
  <c r="E3687" i="22"/>
  <c r="E3686" i="22"/>
  <c r="E3685" i="22"/>
  <c r="E3684" i="22"/>
  <c r="E3683" i="22"/>
  <c r="E3682" i="22"/>
  <c r="E3681" i="22"/>
  <c r="E3680" i="22"/>
  <c r="E3679" i="22"/>
  <c r="E3678" i="22"/>
  <c r="E3677" i="22"/>
  <c r="E3676" i="22"/>
  <c r="E3675" i="22"/>
  <c r="E3674" i="22"/>
  <c r="E3673" i="22"/>
  <c r="E3672" i="22"/>
  <c r="E3671" i="22"/>
  <c r="E3670" i="22"/>
  <c r="E3669" i="22"/>
  <c r="E3668" i="22"/>
  <c r="E3667" i="22"/>
  <c r="E3666" i="22"/>
  <c r="E3665" i="22"/>
  <c r="E3664" i="22"/>
  <c r="E3663" i="22"/>
  <c r="E3662" i="22"/>
  <c r="E3661" i="22"/>
  <c r="E3660" i="22"/>
  <c r="E3659" i="22"/>
  <c r="E3658" i="22"/>
  <c r="E3657" i="22"/>
  <c r="E3656" i="22"/>
  <c r="E3655" i="22"/>
  <c r="E3654" i="22"/>
  <c r="E3653" i="22"/>
  <c r="E3652" i="22"/>
  <c r="E3651" i="22"/>
  <c r="E3650" i="22"/>
  <c r="E3649" i="22"/>
  <c r="E3648" i="22"/>
  <c r="E3647" i="22"/>
  <c r="E3646" i="22"/>
  <c r="E3645" i="22"/>
  <c r="E3644" i="22"/>
  <c r="E3643" i="22"/>
  <c r="E3642" i="22"/>
  <c r="E3641" i="22"/>
  <c r="E3640" i="22"/>
  <c r="E3639" i="22"/>
  <c r="E3638" i="22"/>
  <c r="E3637" i="22"/>
  <c r="E3636" i="22"/>
  <c r="E3635" i="22"/>
  <c r="E3634" i="22"/>
  <c r="E3633" i="22"/>
  <c r="E3632" i="22"/>
  <c r="E3631" i="22"/>
  <c r="E3630" i="22"/>
  <c r="E3629" i="22"/>
  <c r="E3628" i="22"/>
  <c r="E3627" i="22"/>
  <c r="E3626" i="22"/>
  <c r="E3625" i="22"/>
  <c r="E3624" i="22"/>
  <c r="E3623" i="22"/>
  <c r="E3622" i="22"/>
  <c r="E3621" i="22"/>
  <c r="E3620" i="22"/>
  <c r="E3619" i="22"/>
  <c r="E3618" i="22"/>
  <c r="E3617" i="22"/>
  <c r="E3616" i="22"/>
  <c r="E3615" i="22"/>
  <c r="E3614" i="22"/>
  <c r="E3613" i="22"/>
  <c r="E3612" i="22"/>
  <c r="E3611" i="22"/>
  <c r="E3610" i="22"/>
  <c r="E3609" i="22"/>
  <c r="E3608" i="22"/>
  <c r="E3607" i="22"/>
  <c r="E3606" i="22"/>
  <c r="E3605" i="22"/>
  <c r="E3604" i="22"/>
  <c r="E3603" i="22"/>
  <c r="E3602" i="22"/>
  <c r="E3601" i="22"/>
  <c r="E3600" i="22"/>
  <c r="E3599" i="22"/>
  <c r="E3598" i="22"/>
  <c r="E3597" i="22"/>
  <c r="E3596" i="22"/>
  <c r="E3595" i="22"/>
  <c r="E3594" i="22"/>
  <c r="E3593" i="22"/>
  <c r="E3592" i="22"/>
  <c r="E3591" i="22"/>
  <c r="E3590" i="22"/>
  <c r="E3589" i="22"/>
  <c r="E3588" i="22"/>
  <c r="E3587" i="22"/>
  <c r="E3586" i="22"/>
  <c r="E3585" i="22"/>
  <c r="E3584" i="22"/>
  <c r="E3583" i="22"/>
  <c r="E3582" i="22"/>
  <c r="E3581" i="22"/>
  <c r="E3580" i="22"/>
  <c r="E3579" i="22"/>
  <c r="E3578" i="22"/>
  <c r="E3577" i="22"/>
  <c r="E3576" i="22"/>
  <c r="E3575" i="22"/>
  <c r="E3574" i="22"/>
  <c r="E3573" i="22"/>
  <c r="E3572" i="22"/>
  <c r="E3571" i="22"/>
  <c r="E3570" i="22"/>
  <c r="E3569" i="22"/>
  <c r="E3568" i="22"/>
  <c r="E3567" i="22"/>
  <c r="E3566" i="22"/>
  <c r="E3565" i="22"/>
  <c r="E3564" i="22"/>
  <c r="E3563" i="22"/>
  <c r="E3562" i="22"/>
  <c r="E3561" i="22"/>
  <c r="E3560" i="22"/>
  <c r="E3559" i="22"/>
  <c r="E3558" i="22"/>
  <c r="E3557" i="22"/>
  <c r="E3556" i="22"/>
  <c r="E3555" i="22"/>
  <c r="E3554" i="22"/>
  <c r="E3553" i="22"/>
  <c r="E3552" i="22"/>
  <c r="E3551" i="22"/>
  <c r="E3550" i="22"/>
  <c r="E3549" i="22"/>
  <c r="E3548" i="22"/>
  <c r="E3547" i="22"/>
  <c r="E3546" i="22"/>
  <c r="E3545" i="22"/>
  <c r="E3544" i="22"/>
  <c r="E3543" i="22"/>
  <c r="E3542" i="22"/>
  <c r="E3541" i="22"/>
  <c r="E3540" i="22"/>
  <c r="E3539" i="22"/>
  <c r="E3538" i="22"/>
  <c r="E3537" i="22"/>
  <c r="E3536" i="22"/>
  <c r="E3535" i="22"/>
  <c r="E3534" i="22"/>
  <c r="E3533" i="22"/>
  <c r="E3532" i="22"/>
  <c r="E3531" i="22"/>
  <c r="E3530" i="22"/>
  <c r="E3529" i="22"/>
  <c r="E3528" i="22"/>
  <c r="E3527" i="22"/>
  <c r="E3526" i="22"/>
  <c r="E3525" i="22"/>
  <c r="E3524" i="22"/>
  <c r="E3523" i="22"/>
  <c r="E3522" i="22"/>
  <c r="E3521" i="22"/>
  <c r="E3520" i="22"/>
  <c r="E3519" i="22"/>
  <c r="E3518" i="22"/>
  <c r="E3517" i="22"/>
  <c r="E3516" i="22"/>
  <c r="E3515" i="22"/>
  <c r="E3514" i="22"/>
  <c r="E3513" i="22"/>
  <c r="E3512" i="22"/>
  <c r="E3511" i="22"/>
  <c r="E3510" i="22"/>
  <c r="E3509" i="22"/>
  <c r="E3508" i="22"/>
  <c r="E3507" i="22"/>
  <c r="E3506" i="22"/>
  <c r="E3505" i="22"/>
  <c r="E3504" i="22"/>
  <c r="E3503" i="22"/>
  <c r="E3502" i="22"/>
  <c r="E3501" i="22"/>
  <c r="E3500" i="22"/>
  <c r="E3499" i="22"/>
  <c r="E3498" i="22"/>
  <c r="E3497" i="22"/>
  <c r="E3496" i="22"/>
  <c r="E3495" i="22"/>
  <c r="E3494" i="22"/>
  <c r="E3493" i="22"/>
  <c r="E3492" i="22"/>
  <c r="E3491" i="22"/>
  <c r="E3490" i="22"/>
  <c r="E3489" i="22"/>
  <c r="E3488" i="22"/>
  <c r="E3487" i="22"/>
  <c r="E3486" i="22"/>
  <c r="E3485" i="22"/>
  <c r="E3484" i="22"/>
  <c r="E3483" i="22"/>
  <c r="E3482" i="22"/>
  <c r="E3481" i="22"/>
  <c r="E3480" i="22"/>
  <c r="E3479" i="22"/>
  <c r="E3478" i="22"/>
  <c r="E3477" i="22"/>
  <c r="E3476" i="22"/>
  <c r="E3475" i="22"/>
  <c r="E3474" i="22"/>
  <c r="E3473" i="22"/>
  <c r="E3472" i="22"/>
  <c r="E3471" i="22"/>
  <c r="E3470" i="22"/>
  <c r="E3469" i="22"/>
  <c r="E3468" i="22"/>
  <c r="E3467" i="22"/>
  <c r="E3466" i="22"/>
  <c r="E3465" i="22"/>
  <c r="E3464" i="22"/>
  <c r="E3463" i="22"/>
  <c r="E3462" i="22"/>
  <c r="E3461" i="22"/>
  <c r="E3460" i="22"/>
  <c r="E3459" i="22"/>
  <c r="E3458" i="22"/>
  <c r="E3457" i="22"/>
  <c r="E3456" i="22"/>
  <c r="E3455" i="22"/>
  <c r="E3454" i="22"/>
  <c r="E3453" i="22"/>
  <c r="E3452" i="22"/>
  <c r="E3451" i="22"/>
  <c r="E3450" i="22"/>
  <c r="E3449" i="22"/>
  <c r="E3448" i="22"/>
  <c r="E3447" i="22"/>
  <c r="E3446" i="22"/>
  <c r="E3445" i="22"/>
  <c r="E3444" i="22"/>
  <c r="E3443" i="22"/>
  <c r="E3442" i="22"/>
  <c r="E3441" i="22"/>
  <c r="E3440" i="22"/>
  <c r="E3439" i="22"/>
  <c r="E3438" i="22"/>
  <c r="E3437" i="22"/>
  <c r="E3436" i="22"/>
  <c r="E3435" i="22"/>
  <c r="E3434" i="22"/>
  <c r="E3433" i="22"/>
  <c r="E3432" i="22"/>
  <c r="E3431" i="22"/>
  <c r="E3430" i="22"/>
  <c r="E3429" i="22"/>
  <c r="E3428" i="22"/>
  <c r="E3427" i="22"/>
  <c r="E3426" i="22"/>
  <c r="E3425" i="22"/>
  <c r="E3424" i="22"/>
  <c r="E3423" i="22"/>
  <c r="E3422" i="22"/>
  <c r="E3421" i="22"/>
  <c r="E3420" i="22"/>
  <c r="E3419" i="22"/>
  <c r="E3418" i="22"/>
  <c r="E3417" i="22"/>
  <c r="E3416" i="22"/>
  <c r="E3415" i="22"/>
  <c r="E3414" i="22"/>
  <c r="E3413" i="22"/>
  <c r="E3412" i="22"/>
  <c r="E3411" i="22"/>
  <c r="E3410" i="22"/>
  <c r="E3409" i="22"/>
  <c r="E3408" i="22"/>
  <c r="E3407" i="22"/>
  <c r="E3406" i="22"/>
  <c r="E3405" i="22"/>
  <c r="E3404" i="22"/>
  <c r="E3403" i="22"/>
  <c r="E3402" i="22"/>
  <c r="E3401" i="22"/>
  <c r="E3400" i="22"/>
  <c r="E3399" i="22"/>
  <c r="E3398" i="22"/>
  <c r="E3397" i="22"/>
  <c r="E3396" i="22"/>
  <c r="E3395" i="22"/>
  <c r="E3394" i="22"/>
  <c r="E3393" i="22"/>
  <c r="E3392" i="22"/>
  <c r="E3391" i="22"/>
  <c r="E3390" i="22"/>
  <c r="E3389" i="22"/>
  <c r="E3388" i="22"/>
  <c r="E3387" i="22"/>
  <c r="E3386" i="22"/>
  <c r="E3385" i="22"/>
  <c r="E3384" i="22"/>
  <c r="E3383" i="22"/>
  <c r="E3382" i="22"/>
  <c r="E3381" i="22"/>
  <c r="E3380" i="22"/>
  <c r="E3379" i="22"/>
  <c r="E3378" i="22"/>
  <c r="E3377" i="22"/>
  <c r="E3376" i="22"/>
  <c r="E3375" i="22"/>
  <c r="E3374" i="22"/>
  <c r="E3373" i="22"/>
  <c r="E3372" i="22"/>
  <c r="E3371" i="22"/>
  <c r="E3370" i="22"/>
  <c r="E3369" i="22"/>
  <c r="E3368" i="22"/>
  <c r="E3367" i="22"/>
  <c r="E3366" i="22"/>
  <c r="E3365" i="22"/>
  <c r="E3364" i="22"/>
  <c r="E3363" i="22"/>
  <c r="E3362" i="22"/>
  <c r="E3361" i="22"/>
  <c r="E3360" i="22"/>
  <c r="E3359" i="22"/>
  <c r="E3358" i="22"/>
  <c r="E3357" i="22"/>
  <c r="E3356" i="22"/>
  <c r="E3355" i="22"/>
  <c r="E3354" i="22"/>
  <c r="E3353" i="22"/>
  <c r="E3352" i="22"/>
  <c r="E3351" i="22"/>
  <c r="E3350" i="22"/>
  <c r="E3349" i="22"/>
  <c r="E3348" i="22"/>
  <c r="E3347" i="22"/>
  <c r="E3346" i="22"/>
  <c r="E3345" i="22"/>
  <c r="E3344" i="22"/>
  <c r="E3343" i="22"/>
  <c r="E3342" i="22"/>
  <c r="E3341" i="22"/>
  <c r="E3340" i="22"/>
  <c r="E3339" i="22"/>
  <c r="E3338" i="22"/>
  <c r="E3337" i="22"/>
  <c r="E3336" i="22"/>
  <c r="E3335" i="22"/>
  <c r="E3334" i="22"/>
  <c r="E3333" i="22"/>
  <c r="E3332" i="22"/>
  <c r="E3331" i="22"/>
  <c r="E3330" i="22"/>
  <c r="E3329" i="22"/>
  <c r="E3328" i="22"/>
  <c r="E3327" i="22"/>
  <c r="E3326" i="22"/>
  <c r="E3325" i="22"/>
  <c r="E3324" i="22"/>
  <c r="E3323" i="22"/>
  <c r="E3322" i="22"/>
  <c r="E3321" i="22"/>
  <c r="E3320" i="22"/>
  <c r="E3319" i="22"/>
  <c r="E3318" i="22"/>
  <c r="E3317" i="22"/>
  <c r="E3316" i="22"/>
  <c r="E3315" i="22"/>
  <c r="E3314" i="22"/>
  <c r="E3313" i="22"/>
  <c r="E3312" i="22"/>
  <c r="E3311" i="22"/>
  <c r="E3310" i="22"/>
  <c r="E3309" i="22"/>
  <c r="E3308" i="22"/>
  <c r="E3307" i="22"/>
  <c r="E3306" i="22"/>
  <c r="E3305" i="22"/>
  <c r="E3304" i="22"/>
  <c r="E3303" i="22"/>
  <c r="E3302" i="22"/>
  <c r="E3301" i="22"/>
  <c r="E3300" i="22"/>
  <c r="E3299" i="22"/>
  <c r="E3298" i="22"/>
  <c r="E3297" i="22"/>
  <c r="E3296" i="22"/>
  <c r="E3295" i="22"/>
  <c r="E3294" i="22"/>
  <c r="E3293" i="22"/>
  <c r="E3292" i="22"/>
  <c r="E3291" i="22"/>
  <c r="E3290" i="22"/>
  <c r="E3289" i="22"/>
  <c r="E3288" i="22"/>
  <c r="E3287" i="22"/>
  <c r="E3286" i="22"/>
  <c r="E3285" i="22"/>
  <c r="E3284" i="22"/>
  <c r="E3283" i="22"/>
  <c r="E3282" i="22"/>
  <c r="E3281" i="22"/>
  <c r="E3280" i="22"/>
  <c r="E3279" i="22"/>
  <c r="E3278" i="22"/>
  <c r="E3277" i="22"/>
  <c r="E3276" i="22"/>
  <c r="E3275" i="22"/>
  <c r="E3274" i="22"/>
  <c r="E3273" i="22"/>
  <c r="E3272" i="22"/>
  <c r="E3271" i="22"/>
  <c r="E3270" i="22"/>
  <c r="E3269" i="22"/>
  <c r="E3268" i="22"/>
  <c r="E3267" i="22"/>
  <c r="E3266" i="22"/>
  <c r="E3265" i="22"/>
  <c r="E3264" i="22"/>
  <c r="E3263" i="22"/>
  <c r="E3262" i="22"/>
  <c r="E3261" i="22"/>
  <c r="E3260" i="22"/>
  <c r="E3259" i="22"/>
  <c r="E3258" i="22"/>
  <c r="E3257" i="22"/>
  <c r="E3256" i="22"/>
  <c r="E3255" i="22"/>
  <c r="E3254" i="22"/>
  <c r="E3253" i="22"/>
  <c r="E3252" i="22"/>
  <c r="E3251" i="22"/>
  <c r="E3250" i="22"/>
  <c r="E3249" i="22"/>
  <c r="E3248" i="22"/>
  <c r="E3247" i="22"/>
  <c r="E3246" i="22"/>
  <c r="E3245" i="22"/>
  <c r="E3244" i="22"/>
  <c r="E3243" i="22"/>
  <c r="E3242" i="22"/>
  <c r="E3241" i="22"/>
  <c r="E3240" i="22"/>
  <c r="E3239" i="22"/>
  <c r="E3238" i="22"/>
  <c r="E3237" i="22"/>
  <c r="E3236" i="22"/>
  <c r="E3235" i="22"/>
  <c r="E3234" i="22"/>
  <c r="E3233" i="22"/>
  <c r="E3232" i="22"/>
  <c r="E3231" i="22"/>
  <c r="E3230" i="22"/>
  <c r="E3229" i="22"/>
  <c r="E3228" i="22"/>
  <c r="E3227" i="22"/>
  <c r="E3226" i="22"/>
  <c r="E3225" i="22"/>
  <c r="E3224" i="22"/>
  <c r="E3223" i="22"/>
  <c r="E3222" i="22"/>
  <c r="E3221" i="22"/>
  <c r="E3220" i="22"/>
  <c r="E3219" i="22"/>
  <c r="E3218" i="22"/>
  <c r="E3217" i="22"/>
  <c r="E3216" i="22"/>
  <c r="E3215" i="22"/>
  <c r="E3214" i="22"/>
  <c r="E3213" i="22"/>
  <c r="E3212" i="22"/>
  <c r="E3211" i="22"/>
  <c r="E3210" i="22"/>
  <c r="E3209" i="22"/>
  <c r="E3208" i="22"/>
  <c r="E3207" i="22"/>
  <c r="E3206" i="22"/>
  <c r="E3205" i="22"/>
  <c r="E3204" i="22"/>
  <c r="E3203" i="22"/>
  <c r="E3202" i="22"/>
  <c r="E3201" i="22"/>
  <c r="E3200" i="22"/>
  <c r="E3199" i="22"/>
  <c r="E3198" i="22"/>
  <c r="E3197" i="22"/>
  <c r="E3196" i="22"/>
  <c r="E3195" i="22"/>
  <c r="E3194" i="22"/>
  <c r="E3193" i="22"/>
  <c r="E3192" i="22"/>
  <c r="E3191" i="22"/>
  <c r="E3190" i="22"/>
  <c r="E3189" i="22"/>
  <c r="E3188" i="22"/>
  <c r="E3187" i="22"/>
  <c r="E3186" i="22"/>
  <c r="E3185" i="22"/>
  <c r="E3184" i="22"/>
  <c r="E3183" i="22"/>
  <c r="E3182" i="22"/>
  <c r="E3181" i="22"/>
  <c r="E3180" i="22"/>
  <c r="E3179" i="22"/>
  <c r="E3178" i="22"/>
  <c r="E3177" i="22"/>
  <c r="E3176" i="22"/>
  <c r="E3175" i="22"/>
  <c r="E3174" i="22"/>
  <c r="E3173" i="22"/>
  <c r="E3172" i="22"/>
  <c r="E3171" i="22"/>
  <c r="E3170" i="22"/>
  <c r="E3169" i="22"/>
  <c r="E3168" i="22"/>
  <c r="E3167" i="22"/>
  <c r="E3166" i="22"/>
  <c r="E3165" i="22"/>
  <c r="E3164" i="22"/>
  <c r="E3163" i="22"/>
  <c r="E3162" i="22"/>
  <c r="E3161" i="22"/>
  <c r="E3160" i="22"/>
  <c r="E3159" i="22"/>
  <c r="E3158" i="22"/>
  <c r="E3157" i="22"/>
  <c r="E3156" i="22"/>
  <c r="E3155" i="22"/>
  <c r="E3154" i="22"/>
  <c r="E3153" i="22"/>
  <c r="E3152" i="22"/>
  <c r="E3151" i="22"/>
  <c r="E3150" i="22"/>
  <c r="E3149" i="22"/>
  <c r="E3148" i="22"/>
  <c r="E3147" i="22"/>
  <c r="E3146" i="22"/>
  <c r="E3145" i="22"/>
  <c r="E3144" i="22"/>
  <c r="E3143" i="22"/>
  <c r="E3142" i="22"/>
  <c r="E3141" i="22"/>
  <c r="E3140" i="22"/>
  <c r="E3139" i="22"/>
  <c r="E3138" i="22"/>
  <c r="E3137" i="22"/>
  <c r="E3136" i="22"/>
  <c r="E3135" i="22"/>
  <c r="E3134" i="22"/>
  <c r="E3133" i="22"/>
  <c r="E3132" i="22"/>
  <c r="E3131" i="22"/>
  <c r="E3130" i="22"/>
  <c r="E3129" i="22"/>
  <c r="E3128" i="22"/>
  <c r="E3127" i="22"/>
  <c r="E3126" i="22"/>
  <c r="E3125" i="22"/>
  <c r="E3124" i="22"/>
  <c r="E3123" i="22"/>
  <c r="E3122" i="22"/>
  <c r="E3121" i="22"/>
  <c r="E3120" i="22"/>
  <c r="E3119" i="22"/>
  <c r="E3118" i="22"/>
  <c r="E3117" i="22"/>
  <c r="E3116" i="22"/>
  <c r="E3115" i="22"/>
  <c r="E3114" i="22"/>
  <c r="E3113" i="22"/>
  <c r="E3112" i="22"/>
  <c r="E3111" i="22"/>
  <c r="E3110" i="22"/>
  <c r="E3109" i="22"/>
  <c r="E3108" i="22"/>
  <c r="E3107" i="22"/>
  <c r="E3106" i="22"/>
  <c r="E3105" i="22"/>
  <c r="E3104" i="22"/>
  <c r="E3103" i="22"/>
  <c r="E3102" i="22"/>
  <c r="E3101" i="22"/>
  <c r="E3100" i="22"/>
  <c r="E3099" i="22"/>
  <c r="E3098" i="22"/>
  <c r="E3097" i="22"/>
  <c r="E3096" i="22"/>
  <c r="E3095" i="22"/>
  <c r="E3094" i="22"/>
  <c r="E3093" i="22"/>
  <c r="E3092" i="22"/>
  <c r="E3091" i="22"/>
  <c r="E3090" i="22"/>
  <c r="E3089" i="22"/>
  <c r="E3088" i="22"/>
  <c r="E3087" i="22"/>
  <c r="E3086" i="22"/>
  <c r="E3085" i="22"/>
  <c r="E3084" i="22"/>
  <c r="E3083" i="22"/>
  <c r="E3082" i="22"/>
  <c r="E3081" i="22"/>
  <c r="E3080" i="22"/>
  <c r="E3079" i="22"/>
  <c r="E3078" i="22"/>
  <c r="E3077" i="22"/>
  <c r="E3076" i="22"/>
  <c r="E3075" i="22"/>
  <c r="E3074" i="22"/>
  <c r="E3073" i="22"/>
  <c r="E3072" i="22"/>
  <c r="E3071" i="22"/>
  <c r="E3070" i="22"/>
  <c r="E3069" i="22"/>
  <c r="E3068" i="22"/>
  <c r="E3067" i="22"/>
  <c r="E3066" i="22"/>
  <c r="E3065" i="22"/>
  <c r="E3064" i="22"/>
  <c r="E3063" i="22"/>
  <c r="E3062" i="22"/>
  <c r="E3061" i="22"/>
  <c r="E3060" i="22"/>
  <c r="E3059" i="22"/>
  <c r="E3058" i="22"/>
  <c r="E3057" i="22"/>
  <c r="E3056" i="22"/>
  <c r="E3055" i="22"/>
  <c r="E3054" i="22"/>
  <c r="E3053" i="22"/>
  <c r="E3052" i="22"/>
  <c r="E3051" i="22"/>
  <c r="E3050" i="22"/>
  <c r="E3049" i="22"/>
  <c r="E3048" i="22"/>
  <c r="E3047" i="22"/>
  <c r="E3046" i="22"/>
  <c r="E3045" i="22"/>
  <c r="E3044" i="22"/>
  <c r="E3043" i="22"/>
  <c r="E3042" i="22"/>
  <c r="E3041" i="22"/>
  <c r="E3040" i="22"/>
  <c r="E3039" i="22"/>
  <c r="E3038" i="22"/>
  <c r="E3037" i="22"/>
  <c r="E3036" i="22"/>
  <c r="E3035" i="22"/>
  <c r="E3034" i="22"/>
  <c r="E3033" i="22"/>
  <c r="E3032" i="22"/>
  <c r="E3031" i="22"/>
  <c r="E3030" i="22"/>
  <c r="E3029" i="22"/>
  <c r="E3028" i="22"/>
  <c r="E3027" i="22"/>
  <c r="E3026" i="22"/>
  <c r="E3025" i="22"/>
  <c r="E3024" i="22"/>
  <c r="E3023" i="22"/>
  <c r="E3022" i="22"/>
  <c r="E3021" i="22"/>
  <c r="E3020" i="22"/>
  <c r="E3019" i="22"/>
  <c r="E3018" i="22"/>
  <c r="E3017" i="22"/>
  <c r="E3016" i="22"/>
  <c r="E3015" i="22"/>
  <c r="E3014" i="22"/>
  <c r="E3013" i="22"/>
  <c r="E3012" i="22"/>
  <c r="E3011" i="22"/>
  <c r="E3010" i="22"/>
  <c r="E3009" i="22"/>
  <c r="E3008" i="22"/>
  <c r="E3007" i="22"/>
  <c r="E3006" i="22"/>
  <c r="E3005" i="22"/>
  <c r="E3004" i="22"/>
  <c r="E3003" i="22"/>
  <c r="E3002" i="22"/>
  <c r="E3001" i="22"/>
  <c r="E3000" i="22"/>
  <c r="E2999" i="22"/>
  <c r="E2998" i="22"/>
  <c r="E2997" i="22"/>
  <c r="E2996" i="22"/>
  <c r="E2995" i="22"/>
  <c r="E2994" i="22"/>
  <c r="E2993" i="22"/>
  <c r="E2992" i="22"/>
  <c r="E2991" i="22"/>
  <c r="E2990" i="22"/>
  <c r="E2989" i="22"/>
  <c r="E2988" i="22"/>
  <c r="E2987" i="22"/>
  <c r="E2986" i="22"/>
  <c r="E2985" i="22"/>
  <c r="E2984" i="22"/>
  <c r="E2983" i="22"/>
  <c r="E2982" i="22"/>
  <c r="E2981" i="22"/>
  <c r="E2980" i="22"/>
  <c r="E2979" i="22"/>
  <c r="E2978" i="22"/>
  <c r="E2977" i="22"/>
  <c r="E2976" i="22"/>
  <c r="E2975" i="22"/>
  <c r="E2974" i="22"/>
  <c r="E2973" i="22"/>
  <c r="E2972" i="22"/>
  <c r="E2971" i="22"/>
  <c r="E2970" i="22"/>
  <c r="E2969" i="22"/>
  <c r="E2968" i="22"/>
  <c r="E2967" i="22"/>
  <c r="E2966" i="22"/>
  <c r="E2965" i="22"/>
  <c r="E2964" i="22"/>
  <c r="E2963" i="22"/>
  <c r="E2962" i="22"/>
  <c r="E2961" i="22"/>
  <c r="E2960" i="22"/>
  <c r="E2959" i="22"/>
  <c r="E2958" i="22"/>
  <c r="E2957" i="22"/>
  <c r="E2956" i="22"/>
  <c r="E2955" i="22"/>
  <c r="E2954" i="22"/>
  <c r="E2953" i="22"/>
  <c r="E2952" i="22"/>
  <c r="E2951" i="22"/>
  <c r="E2950" i="22"/>
  <c r="E2949" i="22"/>
  <c r="E2948" i="22"/>
  <c r="E2947" i="22"/>
  <c r="E2946" i="22"/>
  <c r="E2945" i="22"/>
  <c r="E2944" i="22"/>
  <c r="E2943" i="22"/>
  <c r="E2942" i="22"/>
  <c r="E2941" i="22"/>
  <c r="E2940" i="22"/>
  <c r="E2939" i="22"/>
  <c r="E2938" i="22"/>
  <c r="E2937" i="22"/>
  <c r="E2936" i="22"/>
  <c r="E2935" i="22"/>
  <c r="E2934" i="22"/>
  <c r="E2933" i="22"/>
  <c r="E2932" i="22"/>
  <c r="E2931" i="22"/>
  <c r="E2930" i="22"/>
  <c r="E2929" i="22"/>
  <c r="E2928" i="22"/>
  <c r="E2927" i="22"/>
  <c r="E2926" i="22"/>
  <c r="E2925" i="22"/>
  <c r="E2924" i="22"/>
  <c r="E2923" i="22"/>
  <c r="E2922" i="22"/>
  <c r="E2921" i="22"/>
  <c r="E2920" i="22"/>
  <c r="E2919" i="22"/>
  <c r="E2918" i="22"/>
  <c r="E2917" i="22"/>
  <c r="E2916" i="22"/>
  <c r="E2915" i="22"/>
  <c r="E2914" i="22"/>
  <c r="E2913" i="22"/>
  <c r="E2912" i="22"/>
  <c r="E2911" i="22"/>
  <c r="E2910" i="22"/>
  <c r="E2909" i="22"/>
  <c r="E2908" i="22"/>
  <c r="E2907" i="22"/>
  <c r="E2906" i="22"/>
  <c r="E2905" i="22"/>
  <c r="E2904" i="22"/>
  <c r="E2903" i="22"/>
  <c r="E2902" i="22"/>
  <c r="E2901" i="22"/>
  <c r="E2900" i="22"/>
  <c r="E2899" i="22"/>
  <c r="E2898" i="22"/>
  <c r="E2897" i="22"/>
  <c r="E2896" i="22"/>
  <c r="E2895" i="22"/>
  <c r="E2894" i="22"/>
  <c r="E2893" i="22"/>
  <c r="E2892" i="22"/>
  <c r="E2891" i="22"/>
  <c r="E2890" i="22"/>
  <c r="E2889" i="22"/>
  <c r="E2888" i="22"/>
  <c r="E2887" i="22"/>
  <c r="E2886" i="22"/>
  <c r="E2885" i="22"/>
  <c r="E2884" i="22"/>
  <c r="E2883" i="22"/>
  <c r="E2882" i="22"/>
  <c r="E2881" i="22"/>
  <c r="E2880" i="22"/>
  <c r="E2879" i="22"/>
  <c r="E2878" i="22"/>
  <c r="E2877" i="22"/>
  <c r="E2876" i="22"/>
  <c r="E2875" i="22"/>
  <c r="E2874" i="22"/>
  <c r="E2873" i="22"/>
  <c r="E2872" i="22"/>
  <c r="E2871" i="22"/>
  <c r="E2870" i="22"/>
  <c r="E2869" i="22"/>
  <c r="E2868" i="22"/>
  <c r="E2867" i="22"/>
  <c r="E2866" i="22"/>
  <c r="E2865" i="22"/>
  <c r="E2864" i="22"/>
  <c r="E2863" i="22"/>
  <c r="E2862" i="22"/>
  <c r="E2861" i="22"/>
  <c r="E2860" i="22"/>
  <c r="E2859" i="22"/>
  <c r="E2858" i="22"/>
  <c r="E2857" i="22"/>
  <c r="E2856" i="22"/>
  <c r="E2855" i="22"/>
  <c r="E2854" i="22"/>
  <c r="E2853" i="22"/>
  <c r="E2852" i="22"/>
  <c r="E2851" i="22"/>
  <c r="E2850" i="22"/>
  <c r="E2849" i="22"/>
  <c r="E2848" i="22"/>
  <c r="E2847" i="22"/>
  <c r="E2846" i="22"/>
  <c r="E2845" i="22"/>
  <c r="E2844" i="22"/>
  <c r="E2843" i="22"/>
  <c r="E2842" i="22"/>
  <c r="E2841" i="22"/>
  <c r="E2840" i="22"/>
  <c r="E2839" i="22"/>
  <c r="E2838" i="22"/>
  <c r="E2837" i="22"/>
  <c r="E2836" i="22"/>
  <c r="E2835" i="22"/>
  <c r="E2834" i="22"/>
  <c r="E2833" i="22"/>
  <c r="E2832" i="22"/>
  <c r="E2831" i="22"/>
  <c r="E2830" i="22"/>
  <c r="E2829" i="22"/>
  <c r="E2828" i="22"/>
  <c r="E2827" i="22"/>
  <c r="E2826" i="22"/>
  <c r="E2825" i="22"/>
  <c r="E2824" i="22"/>
  <c r="E2823" i="22"/>
  <c r="E2822" i="22"/>
  <c r="E2821" i="22"/>
  <c r="E2820" i="22"/>
  <c r="E2819" i="22"/>
  <c r="E2818" i="22"/>
  <c r="E2817" i="22"/>
  <c r="E2816" i="22"/>
  <c r="E2815" i="22"/>
  <c r="E2814" i="22"/>
  <c r="E2813" i="22"/>
  <c r="E2812" i="22"/>
  <c r="E2811" i="22"/>
  <c r="E2810" i="22"/>
  <c r="E2809" i="22"/>
  <c r="E2808" i="22"/>
  <c r="E2807" i="22"/>
  <c r="E2806" i="22"/>
  <c r="E2805" i="22"/>
  <c r="E2804" i="22"/>
  <c r="E2803" i="22"/>
  <c r="E2802" i="22"/>
  <c r="E2801" i="22"/>
  <c r="E2800" i="22"/>
  <c r="E2799" i="22"/>
  <c r="E2798" i="22"/>
  <c r="E2797" i="22"/>
  <c r="E2796" i="22"/>
  <c r="E2795" i="22"/>
  <c r="E2794" i="22"/>
  <c r="E2793" i="22"/>
  <c r="E2792" i="22"/>
  <c r="E2791" i="22"/>
  <c r="E2790" i="22"/>
  <c r="E2789" i="22"/>
  <c r="E2788" i="22"/>
  <c r="E2787" i="22"/>
  <c r="E2786" i="22"/>
  <c r="E2785" i="22"/>
  <c r="E2784" i="22"/>
  <c r="E2783" i="22"/>
  <c r="E2782" i="22"/>
  <c r="E2781" i="22"/>
  <c r="E2780" i="22"/>
  <c r="E2779" i="22"/>
  <c r="E2778" i="22"/>
  <c r="E2777" i="22"/>
  <c r="E2776" i="22"/>
  <c r="E2775" i="22"/>
  <c r="E2774" i="22"/>
  <c r="E2773" i="22"/>
  <c r="E2772" i="22"/>
  <c r="E2771" i="22"/>
  <c r="E2770" i="22"/>
  <c r="E2769" i="22"/>
  <c r="E2768" i="22"/>
  <c r="E2767" i="22"/>
  <c r="E2766" i="22"/>
  <c r="E2765" i="22"/>
  <c r="E2764" i="22"/>
  <c r="E2763" i="22"/>
  <c r="E2762" i="22"/>
  <c r="E2761" i="22"/>
  <c r="E2760" i="22"/>
  <c r="E2759" i="22"/>
  <c r="E2758" i="22"/>
  <c r="E2757" i="22"/>
  <c r="E2756" i="22"/>
  <c r="E2755" i="22"/>
  <c r="E2754" i="22"/>
  <c r="E2753" i="22"/>
  <c r="E2752" i="22"/>
  <c r="E2751" i="22"/>
  <c r="E2750" i="22"/>
  <c r="E2749" i="22"/>
  <c r="E2748" i="22"/>
  <c r="E2747" i="22"/>
  <c r="E2746" i="22"/>
  <c r="E2745" i="22"/>
  <c r="E2744" i="22"/>
  <c r="E2743" i="22"/>
  <c r="E2742" i="22"/>
  <c r="E2741" i="22"/>
  <c r="E2740" i="22"/>
  <c r="E2739" i="22"/>
  <c r="E2738" i="22"/>
  <c r="E2737" i="22"/>
  <c r="E2736" i="22"/>
  <c r="E2735" i="22"/>
  <c r="E2734" i="22"/>
  <c r="E2733" i="22"/>
  <c r="E2732" i="22"/>
  <c r="E2731" i="22"/>
  <c r="E2730" i="22"/>
  <c r="E2729" i="22"/>
  <c r="E2728" i="22"/>
  <c r="E2727" i="22"/>
  <c r="E2726" i="22"/>
  <c r="E2725" i="22"/>
  <c r="E2724" i="22"/>
  <c r="E2723" i="22"/>
  <c r="E2722" i="22"/>
  <c r="E2721" i="22"/>
  <c r="E2720" i="22"/>
  <c r="E2719" i="22"/>
  <c r="E2718" i="22"/>
  <c r="E2717" i="22"/>
  <c r="E2716" i="22"/>
  <c r="E2715" i="22"/>
  <c r="E2714" i="22"/>
  <c r="E2713" i="22"/>
  <c r="E2712" i="22"/>
  <c r="E2711" i="22"/>
  <c r="E2710" i="22"/>
  <c r="E2709" i="22"/>
  <c r="E2708" i="22"/>
  <c r="E2707" i="22"/>
  <c r="E2706" i="22"/>
  <c r="E2705" i="22"/>
  <c r="E2704" i="22"/>
  <c r="E2703" i="22"/>
  <c r="E2702" i="22"/>
  <c r="E2701" i="22"/>
  <c r="E2700" i="22"/>
  <c r="E2699" i="22"/>
  <c r="E2698" i="22"/>
  <c r="E2697" i="22"/>
  <c r="E2696" i="22"/>
  <c r="E2695" i="22"/>
  <c r="E2694" i="22"/>
  <c r="E2693" i="22"/>
  <c r="E2692" i="22"/>
  <c r="E2691" i="22"/>
  <c r="E2690" i="22"/>
  <c r="E2689" i="22"/>
  <c r="E2688" i="22"/>
  <c r="E2687" i="22"/>
  <c r="E2686" i="22"/>
  <c r="E2685" i="22"/>
  <c r="E2684" i="22"/>
  <c r="E2683" i="22"/>
  <c r="E2682" i="22"/>
  <c r="E2681" i="22"/>
  <c r="E2680" i="22"/>
  <c r="E2679" i="22"/>
  <c r="E2678" i="22"/>
  <c r="E2677" i="22"/>
  <c r="E2676" i="22"/>
  <c r="E2675" i="22"/>
  <c r="E2674" i="22"/>
  <c r="E2673" i="22"/>
  <c r="E2672" i="22"/>
  <c r="E2671" i="22"/>
  <c r="E2670" i="22"/>
  <c r="E2669" i="22"/>
  <c r="E2668" i="22"/>
  <c r="E2667" i="22"/>
  <c r="E2666" i="22"/>
  <c r="E2665" i="22"/>
  <c r="E2664" i="22"/>
  <c r="E2663" i="22"/>
  <c r="E2662" i="22"/>
  <c r="E2661" i="22"/>
  <c r="E2660" i="22"/>
  <c r="E2659" i="22"/>
  <c r="E2658" i="22"/>
  <c r="E2657" i="22"/>
  <c r="E2656" i="22"/>
  <c r="E2655" i="22"/>
  <c r="E2654" i="22"/>
  <c r="E2653" i="22"/>
  <c r="E2652" i="22"/>
  <c r="E2651" i="22"/>
  <c r="E2650" i="22"/>
  <c r="E2649" i="22"/>
  <c r="E2648" i="22"/>
  <c r="E2647" i="22"/>
  <c r="E2646" i="22"/>
  <c r="E2645" i="22"/>
  <c r="E2644" i="22"/>
  <c r="E2643" i="22"/>
  <c r="E2642" i="22"/>
  <c r="E2641" i="22"/>
  <c r="E2640" i="22"/>
  <c r="E2639" i="22"/>
  <c r="E2638" i="22"/>
  <c r="E2637" i="22"/>
  <c r="E2636" i="22"/>
  <c r="E2635" i="22"/>
  <c r="E2634" i="22"/>
  <c r="E2633" i="22"/>
  <c r="E2632" i="22"/>
  <c r="E2631" i="22"/>
  <c r="E2630" i="22"/>
  <c r="E2629" i="22"/>
  <c r="E2628" i="22"/>
  <c r="E2627" i="22"/>
  <c r="E2626" i="22"/>
  <c r="E2625" i="22"/>
  <c r="E2624" i="22"/>
  <c r="E2623" i="22"/>
  <c r="E2622" i="22"/>
  <c r="E2621" i="22"/>
  <c r="E2620" i="22"/>
  <c r="E2619" i="22"/>
  <c r="E2618" i="22"/>
  <c r="E2617" i="22"/>
  <c r="E2616" i="22"/>
  <c r="E2615" i="22"/>
  <c r="E2614" i="22"/>
  <c r="E2613" i="22"/>
  <c r="E2612" i="22"/>
  <c r="E2611" i="22"/>
  <c r="E2610" i="22"/>
  <c r="E2609" i="22"/>
  <c r="E2608" i="22"/>
  <c r="E2607" i="22"/>
  <c r="E2606" i="22"/>
  <c r="E2605" i="22"/>
  <c r="E2604" i="22"/>
  <c r="E2603" i="22"/>
  <c r="E2602" i="22"/>
  <c r="E2601" i="22"/>
  <c r="E2600" i="22"/>
  <c r="E2599" i="22"/>
  <c r="E2598" i="22"/>
  <c r="E2597" i="22"/>
  <c r="E2596" i="22"/>
  <c r="E2595" i="22"/>
  <c r="E2594" i="22"/>
  <c r="E2593" i="22"/>
  <c r="E2592" i="22"/>
  <c r="E2591" i="22"/>
  <c r="E2590" i="22"/>
  <c r="E2589" i="22"/>
  <c r="E2588" i="22"/>
  <c r="E2587" i="22"/>
  <c r="E2586" i="22"/>
  <c r="E2585" i="22"/>
  <c r="E2584" i="22"/>
  <c r="E2583" i="22"/>
  <c r="E2582" i="22"/>
  <c r="E2581" i="22"/>
  <c r="E2580" i="22"/>
  <c r="E2579" i="22"/>
  <c r="E2578" i="22"/>
  <c r="E2577" i="22"/>
  <c r="E2576" i="22"/>
  <c r="E2575" i="22"/>
  <c r="E2574" i="22"/>
  <c r="E2573" i="22"/>
  <c r="E2572" i="22"/>
  <c r="E2571" i="22"/>
  <c r="E2570" i="22"/>
  <c r="E2569" i="22"/>
  <c r="E2568" i="22"/>
  <c r="E2567" i="22"/>
  <c r="E2566" i="22"/>
  <c r="E2565" i="22"/>
  <c r="E2564" i="22"/>
  <c r="E2563" i="22"/>
  <c r="E2562" i="22"/>
  <c r="E2561" i="22"/>
  <c r="E2560" i="22"/>
  <c r="E2559" i="22"/>
  <c r="E2558" i="22"/>
  <c r="E2557" i="22"/>
  <c r="E2556" i="22"/>
  <c r="E2555" i="22"/>
  <c r="E2554" i="22"/>
  <c r="E2553" i="22"/>
  <c r="E2552" i="22"/>
  <c r="E2551" i="22"/>
  <c r="E2550" i="22"/>
  <c r="E2549" i="22"/>
  <c r="E2548" i="22"/>
  <c r="E2547" i="22"/>
  <c r="E2546" i="22"/>
  <c r="E2545" i="22"/>
  <c r="E2544" i="22"/>
  <c r="E2543" i="22"/>
  <c r="E2542" i="22"/>
  <c r="E2541" i="22"/>
  <c r="E2540" i="22"/>
  <c r="E2539" i="22"/>
  <c r="E2538" i="22"/>
  <c r="E2537" i="22"/>
  <c r="E2536" i="22"/>
  <c r="E2535" i="22"/>
  <c r="E2534" i="22"/>
  <c r="E2533" i="22"/>
  <c r="E2532" i="22"/>
  <c r="E2531" i="22"/>
  <c r="E2530" i="22"/>
  <c r="E2529" i="22"/>
  <c r="E2528" i="22"/>
  <c r="E2527" i="22"/>
  <c r="E2526" i="22"/>
  <c r="E2525" i="22"/>
  <c r="E2524" i="22"/>
  <c r="E2523" i="22"/>
  <c r="E2522" i="22"/>
  <c r="E2521" i="22"/>
  <c r="E2520" i="22"/>
  <c r="E2519" i="22"/>
  <c r="E2518" i="22"/>
  <c r="E2517" i="22"/>
  <c r="E2516" i="22"/>
  <c r="E2515" i="22"/>
  <c r="E2514" i="22"/>
  <c r="E2513" i="22"/>
  <c r="E2512" i="22"/>
  <c r="E2511" i="22"/>
  <c r="E2510" i="22"/>
  <c r="E2509" i="22"/>
  <c r="E2508" i="22"/>
  <c r="E2507" i="22"/>
  <c r="E2506" i="22"/>
  <c r="E2505" i="22"/>
  <c r="E2504" i="22"/>
  <c r="E2503" i="22"/>
  <c r="E2502" i="22"/>
  <c r="E2501" i="22"/>
  <c r="E2500" i="22"/>
  <c r="E2499" i="22"/>
  <c r="E2498" i="22"/>
  <c r="E2497" i="22"/>
  <c r="E2496" i="22"/>
  <c r="E2495" i="22"/>
  <c r="E2494" i="22"/>
  <c r="E2493" i="22"/>
  <c r="E2492" i="22"/>
  <c r="E2491" i="22"/>
  <c r="E2490" i="22"/>
  <c r="E2489" i="22"/>
  <c r="E2488" i="22"/>
  <c r="E2487" i="22"/>
  <c r="E2486" i="22"/>
  <c r="E2485" i="22"/>
  <c r="E2484" i="22"/>
  <c r="E2483" i="22"/>
  <c r="E2482" i="22"/>
  <c r="E2481" i="22"/>
  <c r="E2480" i="22"/>
  <c r="E2479" i="22"/>
  <c r="E2478" i="22"/>
  <c r="E2477" i="22"/>
  <c r="E2476" i="22"/>
  <c r="E2475" i="22"/>
  <c r="E2474" i="22"/>
  <c r="E2473" i="22"/>
  <c r="E2472" i="22"/>
  <c r="E2471" i="22"/>
  <c r="E2470" i="22"/>
  <c r="E2469" i="22"/>
  <c r="E2468" i="22"/>
  <c r="E2467" i="22"/>
  <c r="E2466" i="22"/>
  <c r="E2465" i="22"/>
  <c r="E2464" i="22"/>
  <c r="E2463" i="22"/>
  <c r="E2462" i="22"/>
  <c r="E2461" i="22"/>
  <c r="E2460" i="22"/>
  <c r="E2459" i="22"/>
  <c r="E2458" i="22"/>
  <c r="E2457" i="22"/>
  <c r="E2456" i="22"/>
  <c r="E2455" i="22"/>
  <c r="E2454" i="22"/>
  <c r="E2453" i="22"/>
  <c r="E2452" i="22"/>
  <c r="E2451" i="22"/>
  <c r="E2450" i="22"/>
  <c r="E2449" i="22"/>
  <c r="E2448" i="22"/>
  <c r="E2447" i="22"/>
  <c r="E2446" i="22"/>
  <c r="E2445" i="22"/>
  <c r="E2444" i="22"/>
  <c r="E2443" i="22"/>
  <c r="E2442" i="22"/>
  <c r="E2441" i="22"/>
  <c r="E2440" i="22"/>
  <c r="E2439" i="22"/>
  <c r="E2438" i="22"/>
  <c r="E2437" i="22"/>
  <c r="E2436" i="22"/>
  <c r="E2435" i="22"/>
  <c r="E2434" i="22"/>
  <c r="E2433" i="22"/>
  <c r="E2432" i="22"/>
  <c r="E2431" i="22"/>
  <c r="E2430" i="22"/>
  <c r="E2429" i="22"/>
  <c r="E2428" i="22"/>
  <c r="E2427" i="22"/>
  <c r="E2426" i="22"/>
  <c r="E2425" i="22"/>
  <c r="E2424" i="22"/>
  <c r="E2423" i="22"/>
  <c r="E2422" i="22"/>
  <c r="E2421" i="22"/>
  <c r="E2420" i="22"/>
  <c r="E2419" i="22"/>
  <c r="E2418" i="22"/>
  <c r="E2417" i="22"/>
  <c r="E2416" i="22"/>
  <c r="E2415" i="22"/>
  <c r="E2414" i="22"/>
  <c r="E2413" i="22"/>
  <c r="E2412" i="22"/>
  <c r="E2411" i="22"/>
  <c r="E2410" i="22"/>
  <c r="E2409" i="22"/>
  <c r="E2408" i="22"/>
  <c r="E2407" i="22"/>
  <c r="E2406" i="22"/>
  <c r="E2405" i="22"/>
  <c r="E2404" i="22"/>
  <c r="E2403" i="22"/>
  <c r="E2402" i="22"/>
  <c r="E2401" i="22"/>
  <c r="E2400" i="22"/>
  <c r="E2399" i="22"/>
  <c r="E2398" i="22"/>
  <c r="E2397" i="22"/>
  <c r="E2396" i="22"/>
  <c r="E2395" i="22"/>
  <c r="E2394" i="22"/>
  <c r="E2393" i="22"/>
  <c r="E2392" i="22"/>
  <c r="E2391" i="22"/>
  <c r="E2390" i="22"/>
  <c r="E2389" i="22"/>
  <c r="E2388" i="22"/>
  <c r="E2387" i="22"/>
  <c r="E2386" i="22"/>
  <c r="E2385" i="22"/>
  <c r="E2384" i="22"/>
  <c r="E2383" i="22"/>
  <c r="E2382" i="22"/>
  <c r="E2381" i="22"/>
  <c r="E2380" i="22"/>
  <c r="E2379" i="22"/>
  <c r="E2378" i="22"/>
  <c r="E2377" i="22"/>
  <c r="E2376" i="22"/>
  <c r="E2375" i="22"/>
  <c r="E2374" i="22"/>
  <c r="E2373" i="22"/>
  <c r="E2372" i="22"/>
  <c r="E2371" i="22"/>
  <c r="E2370" i="22"/>
  <c r="E2369" i="22"/>
  <c r="E2368" i="22"/>
  <c r="E2367" i="22"/>
  <c r="E2366" i="22"/>
  <c r="E2365" i="22"/>
  <c r="E2364" i="22"/>
  <c r="E2363" i="22"/>
  <c r="E2362" i="22"/>
  <c r="E2361" i="22"/>
  <c r="E2360" i="22"/>
  <c r="E2359" i="22"/>
  <c r="E2358" i="22"/>
  <c r="E2357" i="22"/>
  <c r="E2356" i="22"/>
  <c r="E2355" i="22"/>
  <c r="E2354" i="22"/>
  <c r="E2353" i="22"/>
  <c r="E2352" i="22"/>
  <c r="E2351" i="22"/>
  <c r="E2350" i="22"/>
  <c r="E2349" i="22"/>
  <c r="E2348" i="22"/>
  <c r="E2347" i="22"/>
  <c r="E2346" i="22"/>
  <c r="E2345" i="22"/>
  <c r="E2344" i="22"/>
  <c r="E2343" i="22"/>
  <c r="E2342" i="22"/>
  <c r="E2341" i="22"/>
  <c r="E2340" i="22"/>
  <c r="E2339" i="22"/>
  <c r="E2338" i="22"/>
  <c r="E2337" i="22"/>
  <c r="E2336" i="22"/>
  <c r="E2335" i="22"/>
  <c r="E2334" i="22"/>
  <c r="E2333" i="22"/>
  <c r="E2332" i="22"/>
  <c r="E2331" i="22"/>
  <c r="E2330" i="22"/>
  <c r="E2329" i="22"/>
  <c r="E2328" i="22"/>
  <c r="E2327" i="22"/>
  <c r="E2326" i="22"/>
  <c r="E2325" i="22"/>
  <c r="E2324" i="22"/>
  <c r="E2323" i="22"/>
  <c r="E2322" i="22"/>
  <c r="E2321" i="22"/>
  <c r="E2320" i="22"/>
  <c r="E2319" i="22"/>
  <c r="E2318" i="22"/>
  <c r="E2317" i="22"/>
  <c r="E2316" i="22"/>
  <c r="E2315" i="22"/>
  <c r="E2314" i="22"/>
  <c r="E2313" i="22"/>
  <c r="E2312" i="22"/>
  <c r="E2311" i="22"/>
  <c r="E2310" i="22"/>
  <c r="E2309" i="22"/>
  <c r="E2308" i="22"/>
  <c r="E2307" i="22"/>
  <c r="E2306" i="22"/>
  <c r="E2305" i="22"/>
  <c r="E2304" i="22"/>
  <c r="E2303" i="22"/>
  <c r="E2302" i="22"/>
  <c r="E2301" i="22"/>
  <c r="E2300" i="22"/>
  <c r="E2299" i="22"/>
  <c r="E2298" i="22"/>
  <c r="E2297" i="22"/>
  <c r="E2296" i="22"/>
  <c r="E2295" i="22"/>
  <c r="E2294" i="22"/>
  <c r="E2293" i="22"/>
  <c r="E2292" i="22"/>
  <c r="E2291" i="22"/>
  <c r="E2290" i="22"/>
  <c r="E2289" i="22"/>
  <c r="E2288" i="22"/>
  <c r="E2287" i="22"/>
  <c r="E2286" i="22"/>
  <c r="E2285" i="22"/>
  <c r="E2284" i="22"/>
  <c r="E2283" i="22"/>
  <c r="E2282" i="22"/>
  <c r="E2281" i="22"/>
  <c r="E2280" i="22"/>
  <c r="E2279" i="22"/>
  <c r="E2278" i="22"/>
  <c r="E2277" i="22"/>
  <c r="E2276" i="22"/>
  <c r="E2275" i="22"/>
  <c r="E2274" i="22"/>
  <c r="E2273" i="22"/>
  <c r="E2272" i="22"/>
  <c r="E2271" i="22"/>
  <c r="E2270" i="22"/>
  <c r="E2269" i="22"/>
  <c r="E2268" i="22"/>
  <c r="E2267" i="22"/>
  <c r="E2266" i="22"/>
  <c r="E2265" i="22"/>
  <c r="E2264" i="22"/>
  <c r="E2263" i="22"/>
  <c r="E2262" i="22"/>
  <c r="E2261" i="22"/>
  <c r="E2260" i="22"/>
  <c r="E2259" i="22"/>
  <c r="E2258" i="22"/>
  <c r="E2257" i="22"/>
  <c r="E2256" i="22"/>
  <c r="E2255" i="22"/>
  <c r="E2254" i="22"/>
  <c r="E2253" i="22"/>
  <c r="E2252" i="22"/>
  <c r="E2251" i="22"/>
  <c r="E2250" i="22"/>
  <c r="E2249" i="22"/>
  <c r="E2248" i="22"/>
  <c r="E2247" i="22"/>
  <c r="E2246" i="22"/>
  <c r="E2245" i="22"/>
  <c r="E2244" i="22"/>
  <c r="E2243" i="22"/>
  <c r="E2242" i="22"/>
  <c r="E2241" i="22"/>
  <c r="E2240" i="22"/>
  <c r="E2239" i="22"/>
  <c r="E2238" i="22"/>
  <c r="E2237" i="22"/>
  <c r="E2236" i="22"/>
  <c r="E2235" i="22"/>
  <c r="E2234" i="22"/>
  <c r="E2233" i="22"/>
  <c r="E2232" i="22"/>
  <c r="E2231" i="22"/>
  <c r="E2230" i="22"/>
  <c r="E2229" i="22"/>
  <c r="E2228" i="22"/>
  <c r="E2227" i="22"/>
  <c r="E2226" i="22"/>
  <c r="E2225" i="22"/>
  <c r="E2224" i="22"/>
  <c r="E2223" i="22"/>
  <c r="E2222" i="22"/>
  <c r="E2221" i="22"/>
  <c r="E2220" i="22"/>
  <c r="E2219" i="22"/>
  <c r="E2218" i="22"/>
  <c r="E2217" i="22"/>
  <c r="E2216" i="22"/>
  <c r="E2215" i="22"/>
  <c r="E2214" i="22"/>
  <c r="E2213" i="22"/>
  <c r="E2212" i="22"/>
  <c r="E2211" i="22"/>
  <c r="E2210" i="22"/>
  <c r="E2209" i="22"/>
  <c r="E2208" i="22"/>
  <c r="E2207" i="22"/>
  <c r="E2206" i="22"/>
  <c r="E2205" i="22"/>
  <c r="E2204" i="22"/>
  <c r="E2203" i="22"/>
  <c r="E2202" i="22"/>
  <c r="E2201" i="22"/>
  <c r="E2200" i="22"/>
  <c r="E2199" i="22"/>
  <c r="E2198" i="22"/>
  <c r="E2197" i="22"/>
  <c r="E2196" i="22"/>
  <c r="E2195" i="22"/>
  <c r="E2194" i="22"/>
  <c r="E2193" i="22"/>
  <c r="E2192" i="22"/>
  <c r="E2191" i="22"/>
  <c r="E2190" i="22"/>
  <c r="E2189" i="22"/>
  <c r="E2188" i="22"/>
  <c r="E2187" i="22"/>
  <c r="E2186" i="22"/>
  <c r="E2185" i="22"/>
  <c r="E2184" i="22"/>
  <c r="E2183" i="22"/>
  <c r="E2182" i="22"/>
  <c r="E2181" i="22"/>
  <c r="E2180" i="22"/>
  <c r="E2179" i="22"/>
  <c r="E2178" i="22"/>
  <c r="E2177" i="22"/>
  <c r="E2176" i="22"/>
  <c r="E2175" i="22"/>
  <c r="E2174" i="22"/>
  <c r="E2173" i="22"/>
  <c r="E2172" i="22"/>
  <c r="E2171" i="22"/>
  <c r="E2170" i="22"/>
  <c r="E2169" i="22"/>
  <c r="E2168" i="22"/>
  <c r="E2167" i="22"/>
  <c r="E2166" i="22"/>
  <c r="E2165" i="22"/>
  <c r="E2164" i="22"/>
  <c r="E2163" i="22"/>
  <c r="E2162" i="22"/>
  <c r="E2161" i="22"/>
  <c r="E2160" i="22"/>
  <c r="E2159" i="22"/>
  <c r="E2158" i="22"/>
  <c r="E2157" i="22"/>
  <c r="E2156" i="22"/>
  <c r="E2155" i="22"/>
  <c r="E2154" i="22"/>
  <c r="E2153" i="22"/>
  <c r="E2152" i="22"/>
  <c r="E2151" i="22"/>
  <c r="E2150" i="22"/>
  <c r="E2149" i="22"/>
  <c r="E2148" i="22"/>
  <c r="E2147" i="22"/>
  <c r="E2146" i="22"/>
  <c r="E2145" i="22"/>
  <c r="E2144" i="22"/>
  <c r="E2143" i="22"/>
  <c r="E2142" i="22"/>
  <c r="E2141" i="22"/>
  <c r="E2140" i="22"/>
  <c r="E2139" i="22"/>
  <c r="E2138" i="22"/>
  <c r="E2137" i="22"/>
  <c r="E2136" i="22"/>
  <c r="E2135" i="22"/>
  <c r="E2134" i="22"/>
  <c r="E2133" i="22"/>
  <c r="E2132" i="22"/>
  <c r="E2131" i="22"/>
  <c r="E2130" i="22"/>
  <c r="E2129" i="22"/>
  <c r="E2128" i="22"/>
  <c r="E2127" i="22"/>
  <c r="E2126" i="22"/>
  <c r="E2125" i="22"/>
  <c r="E2124" i="22"/>
  <c r="E2123" i="22"/>
  <c r="E2122" i="22"/>
  <c r="E2121" i="22"/>
  <c r="E2120" i="22"/>
  <c r="E2119" i="22"/>
  <c r="E2118" i="22"/>
  <c r="E2117" i="22"/>
  <c r="E2116" i="22"/>
  <c r="E2115" i="22"/>
  <c r="E2114" i="22"/>
  <c r="E2113" i="22"/>
  <c r="E2112" i="22"/>
  <c r="E2111" i="22"/>
  <c r="E2110" i="22"/>
  <c r="E2109" i="22"/>
  <c r="E2108" i="22"/>
  <c r="E2107" i="22"/>
  <c r="E2106" i="22"/>
  <c r="E2105" i="22"/>
  <c r="E2104" i="22"/>
  <c r="E2103" i="22"/>
  <c r="E2102" i="22"/>
  <c r="E2101" i="22"/>
  <c r="E2100" i="22"/>
  <c r="E2099" i="22"/>
  <c r="E2098" i="22"/>
  <c r="E2097" i="22"/>
  <c r="E2096" i="22"/>
  <c r="E2095" i="22"/>
  <c r="E2094" i="22"/>
  <c r="E2093" i="22"/>
  <c r="E2092" i="22"/>
  <c r="E2091" i="22"/>
  <c r="E2090" i="22"/>
  <c r="E2089" i="22"/>
  <c r="E2088" i="22"/>
  <c r="E2087" i="22"/>
  <c r="E2086" i="22"/>
  <c r="E2085" i="22"/>
  <c r="E2084" i="22"/>
  <c r="E2083" i="22"/>
  <c r="E2082" i="22"/>
  <c r="E2081" i="22"/>
  <c r="E2080" i="22"/>
  <c r="E2079" i="22"/>
  <c r="E2078" i="22"/>
  <c r="E2077" i="22"/>
  <c r="E2076" i="22"/>
  <c r="E2075" i="22"/>
  <c r="E2074" i="22"/>
  <c r="E2073" i="22"/>
  <c r="E2072" i="22"/>
  <c r="E2071" i="22"/>
  <c r="E2070" i="22"/>
  <c r="E2069" i="22"/>
  <c r="E2068" i="22"/>
  <c r="E2067" i="22"/>
  <c r="E2066" i="22"/>
  <c r="E2065" i="22"/>
  <c r="E2064" i="22"/>
  <c r="E2063" i="22"/>
  <c r="E2062" i="22"/>
  <c r="E2061" i="22"/>
  <c r="E2060" i="22"/>
  <c r="E2059" i="22"/>
  <c r="E2058" i="22"/>
  <c r="E2057" i="22"/>
  <c r="E2056" i="22"/>
  <c r="E2055" i="22"/>
  <c r="E2054" i="22"/>
  <c r="E2053" i="22"/>
  <c r="E2052" i="22"/>
  <c r="E2051" i="22"/>
  <c r="E2050" i="22"/>
  <c r="E2049" i="22"/>
  <c r="E2048" i="22"/>
  <c r="E2047" i="22"/>
  <c r="E2046" i="22"/>
  <c r="E2045" i="22"/>
  <c r="E2044" i="22"/>
  <c r="E2043" i="22"/>
  <c r="E2042" i="22"/>
  <c r="E2041" i="22"/>
  <c r="E2040" i="22"/>
  <c r="E2039" i="22"/>
  <c r="E2038" i="22"/>
  <c r="E2037" i="22"/>
  <c r="E2036" i="22"/>
  <c r="E2035" i="22"/>
  <c r="E2034" i="22"/>
  <c r="E2033" i="22"/>
  <c r="E2032" i="22"/>
  <c r="E2031" i="22"/>
  <c r="E2030" i="22"/>
  <c r="E2029" i="22"/>
  <c r="E2028" i="22"/>
  <c r="E2027" i="22"/>
  <c r="E2026" i="22"/>
  <c r="E2025" i="22"/>
  <c r="E2024" i="22"/>
  <c r="E2023" i="22"/>
  <c r="E2022" i="22"/>
  <c r="E2021" i="22"/>
  <c r="E2020" i="22"/>
  <c r="E2019" i="22"/>
  <c r="E2018" i="22"/>
  <c r="E2017" i="22"/>
  <c r="E2016" i="22"/>
  <c r="E2015" i="22"/>
  <c r="E2014" i="22"/>
  <c r="E2013" i="22"/>
  <c r="E2012" i="22"/>
  <c r="E2011" i="22"/>
  <c r="E2010" i="22"/>
  <c r="E2009" i="22"/>
  <c r="E2008" i="22"/>
  <c r="E2007" i="22"/>
  <c r="E2006" i="22"/>
  <c r="E2005" i="22"/>
  <c r="E2004" i="22"/>
  <c r="E2003" i="22"/>
  <c r="E2002" i="22"/>
  <c r="E2001" i="22"/>
  <c r="E2000" i="22"/>
  <c r="E1999" i="22"/>
  <c r="E1998" i="22"/>
  <c r="E1997" i="22"/>
  <c r="E1996" i="22"/>
  <c r="E1995" i="22"/>
  <c r="E1994" i="22"/>
  <c r="E1993" i="22"/>
  <c r="E1992" i="22"/>
  <c r="E1991" i="22"/>
  <c r="E1990" i="22"/>
  <c r="E1989" i="22"/>
  <c r="E1988" i="22"/>
  <c r="E1987" i="22"/>
  <c r="E1986" i="22"/>
  <c r="E1985" i="22"/>
  <c r="E1984" i="22"/>
  <c r="E1983" i="22"/>
  <c r="E1982" i="22"/>
  <c r="E1981" i="22"/>
  <c r="E1980" i="22"/>
  <c r="E1979" i="22"/>
  <c r="E1978" i="22"/>
  <c r="E1977" i="22"/>
  <c r="E1976" i="22"/>
  <c r="E1975" i="22"/>
  <c r="E1974" i="22"/>
  <c r="E1973" i="22"/>
  <c r="E1972" i="22"/>
  <c r="E1971" i="22"/>
  <c r="E1970" i="22"/>
  <c r="E1969" i="22"/>
  <c r="E1968" i="22"/>
  <c r="E1967" i="22"/>
  <c r="E1966" i="22"/>
  <c r="E1965" i="22"/>
  <c r="E1964" i="22"/>
  <c r="E1963" i="22"/>
  <c r="E1962" i="22"/>
  <c r="E1961" i="22"/>
  <c r="E1960" i="22"/>
  <c r="E1959" i="22"/>
  <c r="E1958" i="22"/>
  <c r="E1957" i="22"/>
  <c r="E1956" i="22"/>
  <c r="E1955" i="22"/>
  <c r="E1954" i="22"/>
  <c r="E1953" i="22"/>
  <c r="E1952" i="22"/>
  <c r="E1951" i="22"/>
  <c r="E1950" i="22"/>
  <c r="E1949" i="22"/>
  <c r="E1948" i="22"/>
  <c r="E1947" i="22"/>
  <c r="E1946" i="22"/>
  <c r="E1945" i="22"/>
  <c r="E1944" i="22"/>
  <c r="E1943" i="22"/>
  <c r="E1942" i="22"/>
  <c r="E1941" i="22"/>
  <c r="E1940" i="22"/>
  <c r="E1939" i="22"/>
  <c r="E1938" i="22"/>
  <c r="E1937" i="22"/>
  <c r="E1936" i="22"/>
  <c r="E1935" i="22"/>
  <c r="E1934" i="22"/>
  <c r="E1933" i="22"/>
  <c r="E1932" i="22"/>
  <c r="E1931" i="22"/>
  <c r="E1930" i="22"/>
  <c r="E1929" i="22"/>
  <c r="E1928" i="22"/>
  <c r="E1927" i="22"/>
  <c r="E1926" i="22"/>
  <c r="E1925" i="22"/>
  <c r="E1924" i="22"/>
  <c r="E1923" i="22"/>
  <c r="E1922" i="22"/>
  <c r="E1921" i="22"/>
  <c r="E1920" i="22"/>
  <c r="E1919" i="22"/>
  <c r="E1918" i="22"/>
  <c r="E1917" i="22"/>
  <c r="E1916" i="22"/>
  <c r="E1915" i="22"/>
  <c r="E1914" i="22"/>
  <c r="E1913" i="22"/>
  <c r="E1912" i="22"/>
  <c r="E1911" i="22"/>
  <c r="E1910" i="22"/>
  <c r="E1909" i="22"/>
  <c r="E1908" i="22"/>
  <c r="E1907" i="22"/>
  <c r="E1906" i="22"/>
  <c r="E1905" i="22"/>
  <c r="E1904" i="22"/>
  <c r="E1903" i="22"/>
  <c r="E1902" i="22"/>
  <c r="E1901" i="22"/>
  <c r="E1900" i="22"/>
  <c r="E1899" i="22"/>
  <c r="E1898" i="22"/>
  <c r="E1897" i="22"/>
  <c r="E1896" i="22"/>
  <c r="E1895" i="22"/>
  <c r="E1894" i="22"/>
  <c r="E1893" i="22"/>
  <c r="E1892" i="22"/>
  <c r="E1891" i="22"/>
  <c r="E1890" i="22"/>
  <c r="E1889" i="22"/>
  <c r="E1888" i="22"/>
  <c r="E1887" i="22"/>
  <c r="E1886" i="22"/>
  <c r="E1885" i="22"/>
  <c r="E1884" i="22"/>
  <c r="E1883" i="22"/>
  <c r="E1882" i="22"/>
  <c r="E1881" i="22"/>
  <c r="E1880" i="22"/>
  <c r="E1879" i="22"/>
  <c r="E1878" i="22"/>
  <c r="E1877" i="22"/>
  <c r="E1876" i="22"/>
  <c r="E1875" i="22"/>
  <c r="E1874" i="22"/>
  <c r="E1873" i="22"/>
  <c r="E1872" i="22"/>
  <c r="E1871" i="22"/>
  <c r="E1870" i="22"/>
  <c r="E1869" i="22"/>
  <c r="E1868" i="22"/>
  <c r="E1867" i="22"/>
  <c r="E1866" i="22"/>
  <c r="E1865" i="22"/>
  <c r="E1864" i="22"/>
  <c r="E1863" i="22"/>
  <c r="E1862" i="22"/>
  <c r="E1861" i="22"/>
  <c r="E1860" i="22"/>
  <c r="E1859" i="22"/>
  <c r="E1858" i="22"/>
  <c r="E1857" i="22"/>
  <c r="E1856" i="22"/>
  <c r="E1855" i="22"/>
  <c r="E1854" i="22"/>
  <c r="E1853" i="22"/>
  <c r="E1852" i="22"/>
  <c r="E1851" i="22"/>
  <c r="E1850" i="22"/>
  <c r="E1849" i="22"/>
  <c r="E1848" i="22"/>
  <c r="E1847" i="22"/>
  <c r="E1846" i="22"/>
  <c r="E1845" i="22"/>
  <c r="E1844" i="22"/>
  <c r="E1843" i="22"/>
  <c r="E1842" i="22"/>
  <c r="E1841" i="22"/>
  <c r="E1840" i="22"/>
  <c r="E1839" i="22"/>
  <c r="E1838" i="22"/>
  <c r="E1837" i="22"/>
  <c r="E1836" i="22"/>
  <c r="E1835" i="22"/>
  <c r="E1834" i="22"/>
  <c r="E1833" i="22"/>
  <c r="E1832" i="22"/>
  <c r="E1831" i="22"/>
  <c r="E1830" i="22"/>
  <c r="E1829" i="22"/>
  <c r="E1828" i="22"/>
  <c r="E1827" i="22"/>
  <c r="E1826" i="22"/>
  <c r="E1825" i="22"/>
  <c r="E1824" i="22"/>
  <c r="E1823" i="22"/>
  <c r="E1822" i="22"/>
  <c r="E1821" i="22"/>
  <c r="E1820" i="22"/>
  <c r="E1819" i="22"/>
  <c r="E1818" i="22"/>
  <c r="E1817" i="22"/>
  <c r="E1816" i="22"/>
  <c r="E1815" i="22"/>
  <c r="E1814" i="22"/>
  <c r="E1813" i="22"/>
  <c r="E1812" i="22"/>
  <c r="E1811" i="22"/>
  <c r="E1810" i="22"/>
  <c r="E1809" i="22"/>
  <c r="E1808" i="22"/>
  <c r="E1807" i="22"/>
  <c r="E1806" i="22"/>
  <c r="E1805" i="22"/>
  <c r="E1804" i="22"/>
  <c r="E1803" i="22"/>
  <c r="E1802" i="22"/>
  <c r="E1801" i="22"/>
  <c r="E1800" i="22"/>
  <c r="E1799" i="22"/>
  <c r="E1798" i="22"/>
  <c r="E1797" i="22"/>
  <c r="E1796" i="22"/>
  <c r="E1795" i="22"/>
  <c r="E1794" i="22"/>
  <c r="E1793" i="22"/>
  <c r="E1792" i="22"/>
  <c r="E1791" i="22"/>
  <c r="E1790" i="22"/>
  <c r="E1789" i="22"/>
  <c r="E1788" i="22"/>
  <c r="E1787" i="22"/>
  <c r="E1786" i="22"/>
  <c r="E1785" i="22"/>
  <c r="E1784" i="22"/>
  <c r="E1783" i="22"/>
  <c r="E1782" i="22"/>
  <c r="E1781" i="22"/>
  <c r="E1780" i="22"/>
  <c r="E1779" i="22"/>
  <c r="E1778" i="22"/>
  <c r="E1777" i="22"/>
  <c r="E1776" i="22"/>
  <c r="E1775" i="22"/>
  <c r="E1774" i="22"/>
  <c r="E1773" i="22"/>
  <c r="E1772" i="22"/>
  <c r="E1771" i="22"/>
  <c r="E1770" i="22"/>
  <c r="E1769" i="22"/>
  <c r="E1768" i="22"/>
  <c r="E1767" i="22"/>
  <c r="E1766" i="22"/>
  <c r="E1765" i="22"/>
  <c r="E1764" i="22"/>
  <c r="E1763" i="22"/>
  <c r="E1762" i="22"/>
  <c r="E1761" i="22"/>
  <c r="E1760" i="22"/>
  <c r="E1759" i="22"/>
  <c r="E1758" i="22"/>
  <c r="E1757" i="22"/>
  <c r="E1756" i="22"/>
  <c r="E1755" i="22"/>
  <c r="E1754" i="22"/>
  <c r="E1753" i="22"/>
  <c r="E1752" i="22"/>
  <c r="E1751" i="22"/>
  <c r="E1750" i="22"/>
  <c r="E1749" i="22"/>
  <c r="E1748" i="22"/>
  <c r="E1747" i="22"/>
  <c r="E1746" i="22"/>
  <c r="E1745" i="22"/>
  <c r="E1744" i="22"/>
  <c r="E1743" i="22"/>
  <c r="E1742" i="22"/>
  <c r="E1741" i="22"/>
  <c r="E1740" i="22"/>
  <c r="E1739" i="22"/>
  <c r="E1738" i="22"/>
  <c r="E1737" i="22"/>
  <c r="E1736" i="22"/>
  <c r="E1735" i="22"/>
  <c r="E1734" i="22"/>
  <c r="E1733" i="22"/>
  <c r="E1732" i="22"/>
  <c r="E1731" i="22"/>
  <c r="E1730" i="22"/>
  <c r="E1729" i="22"/>
  <c r="E1728" i="22"/>
  <c r="E1727" i="22"/>
  <c r="E1726" i="22"/>
  <c r="E1725" i="22"/>
  <c r="E1724" i="22"/>
  <c r="E1723" i="22"/>
  <c r="E1722" i="22"/>
  <c r="E1721" i="22"/>
  <c r="E1720" i="22"/>
  <c r="E1719" i="22"/>
  <c r="E1718" i="22"/>
  <c r="E1717" i="22"/>
  <c r="E1716" i="22"/>
  <c r="E1715" i="22"/>
  <c r="E1714" i="22"/>
  <c r="E1713" i="22"/>
  <c r="E1712" i="22"/>
  <c r="E1711" i="22"/>
  <c r="E1710" i="22"/>
  <c r="E1709" i="22"/>
  <c r="E1708" i="22"/>
  <c r="E1707" i="22"/>
  <c r="E1706" i="22"/>
  <c r="E1705" i="22"/>
  <c r="E1704" i="22"/>
  <c r="E1703" i="22"/>
  <c r="E1702" i="22"/>
  <c r="E1701" i="22"/>
  <c r="E1700" i="22"/>
  <c r="E1699" i="22"/>
  <c r="E1698" i="22"/>
  <c r="E1697" i="22"/>
  <c r="E1696" i="22"/>
  <c r="E1695" i="22"/>
  <c r="E1694" i="22"/>
  <c r="E1693" i="22"/>
  <c r="E1692" i="22"/>
  <c r="E1691" i="22"/>
  <c r="E1690" i="22"/>
  <c r="E1689" i="22"/>
  <c r="E1688" i="22"/>
  <c r="E1687" i="22"/>
  <c r="E1686" i="22"/>
  <c r="E1685" i="22"/>
  <c r="E1684" i="22"/>
  <c r="E1683" i="22"/>
  <c r="E1682" i="22"/>
  <c r="E1681" i="22"/>
  <c r="E1680" i="22"/>
  <c r="E1679" i="22"/>
  <c r="E1678" i="22"/>
  <c r="E1677" i="22"/>
  <c r="E1676" i="22"/>
  <c r="E1675" i="22"/>
  <c r="E1674" i="22"/>
  <c r="E1673" i="22"/>
  <c r="E1672" i="22"/>
  <c r="E1671" i="22"/>
  <c r="E1670" i="22"/>
  <c r="E1669" i="22"/>
  <c r="E1668" i="22"/>
  <c r="E1667" i="22"/>
  <c r="E1666" i="22"/>
  <c r="E1665" i="22"/>
  <c r="E1664" i="22"/>
  <c r="E1663" i="22"/>
  <c r="E1662" i="22"/>
  <c r="E1661" i="22"/>
  <c r="E1660" i="22"/>
  <c r="E1659" i="22"/>
  <c r="E1658" i="22"/>
  <c r="E1657" i="22"/>
  <c r="E1656" i="22"/>
  <c r="E1655" i="22"/>
  <c r="E1654" i="22"/>
  <c r="E1653" i="22"/>
  <c r="E1652" i="22"/>
  <c r="E1651" i="22"/>
  <c r="E1650" i="22"/>
  <c r="E1649" i="22"/>
  <c r="E1648" i="22"/>
  <c r="E1647" i="22"/>
  <c r="E1646" i="22"/>
  <c r="E1645" i="22"/>
  <c r="E1644" i="22"/>
  <c r="E1643" i="22"/>
  <c r="E1642" i="22"/>
  <c r="E1641" i="22"/>
  <c r="E1640" i="22"/>
  <c r="E1639" i="22"/>
  <c r="E1638" i="22"/>
  <c r="E1637" i="22"/>
  <c r="E1636" i="22"/>
  <c r="E1635" i="22"/>
  <c r="E1634" i="22"/>
  <c r="E1633" i="22"/>
  <c r="E1632" i="22"/>
  <c r="E1631" i="22"/>
  <c r="E1630" i="22"/>
  <c r="E1629" i="22"/>
  <c r="E1628" i="22"/>
  <c r="E1627" i="22"/>
  <c r="E1626" i="22"/>
  <c r="E1625" i="22"/>
  <c r="E1624" i="22"/>
  <c r="E1623" i="22"/>
  <c r="E1622" i="22"/>
  <c r="E1621" i="22"/>
  <c r="E1620" i="22"/>
  <c r="E1619" i="22"/>
  <c r="E1618" i="22"/>
  <c r="E1617" i="22"/>
  <c r="E1616" i="22"/>
  <c r="E1615" i="22"/>
  <c r="E1614" i="22"/>
  <c r="E1613" i="22"/>
  <c r="E1612" i="22"/>
  <c r="E1611" i="22"/>
  <c r="E1610" i="22"/>
  <c r="E1609" i="22"/>
  <c r="E1608" i="22"/>
  <c r="E1607" i="22"/>
  <c r="E1606" i="22"/>
  <c r="E1605" i="22"/>
  <c r="E1604" i="22"/>
  <c r="E1603" i="22"/>
  <c r="E1602" i="22"/>
  <c r="E1601" i="22"/>
  <c r="E1600" i="22"/>
  <c r="E1599" i="22"/>
  <c r="E1598" i="22"/>
  <c r="E1597" i="22"/>
  <c r="E1596" i="22"/>
  <c r="E1595" i="22"/>
  <c r="E1594" i="22"/>
  <c r="E1593" i="22"/>
  <c r="E1592" i="22"/>
  <c r="E1591" i="22"/>
  <c r="E1590" i="22"/>
  <c r="E1589" i="22"/>
  <c r="E1588" i="22"/>
  <c r="E1587" i="22"/>
  <c r="E1586" i="22"/>
  <c r="E1585" i="22"/>
  <c r="E1584" i="22"/>
  <c r="E1583" i="22"/>
  <c r="E1582" i="22"/>
  <c r="E1581" i="22"/>
  <c r="E1580" i="22"/>
  <c r="E1579" i="22"/>
  <c r="E1578" i="22"/>
  <c r="E1577" i="22"/>
  <c r="E1576" i="22"/>
  <c r="E1575" i="22"/>
  <c r="E1574" i="22"/>
  <c r="E1573" i="22"/>
  <c r="E1572" i="22"/>
  <c r="E1571" i="22"/>
  <c r="E1570" i="22"/>
  <c r="E1569" i="22"/>
  <c r="E1568" i="22"/>
  <c r="E1567" i="22"/>
  <c r="E1566" i="22"/>
  <c r="E1565" i="22"/>
  <c r="E1564" i="22"/>
  <c r="E1563" i="22"/>
  <c r="E1562" i="22"/>
  <c r="E1561" i="22"/>
  <c r="E1560" i="22"/>
  <c r="E1559" i="22"/>
  <c r="E1558" i="22"/>
  <c r="E1557" i="22"/>
  <c r="E1556" i="22"/>
  <c r="E1555" i="22"/>
  <c r="E1554" i="22"/>
  <c r="E1553" i="22"/>
  <c r="E1552" i="22"/>
  <c r="E1551" i="22"/>
  <c r="E1550" i="22"/>
  <c r="E1549" i="22"/>
  <c r="E1548" i="22"/>
  <c r="E1547" i="22"/>
  <c r="E1546" i="22"/>
  <c r="E1545" i="22"/>
  <c r="E1544" i="22"/>
  <c r="E1543" i="22"/>
  <c r="E1542" i="22"/>
  <c r="E1541" i="22"/>
  <c r="E1540" i="22"/>
  <c r="E1539" i="22"/>
  <c r="E1538" i="22"/>
  <c r="E1537" i="22"/>
  <c r="E1536" i="22"/>
  <c r="E1535" i="22"/>
  <c r="E1534" i="22"/>
  <c r="E1533" i="22"/>
  <c r="E1532" i="22"/>
  <c r="E1531" i="22"/>
  <c r="E1530" i="22"/>
  <c r="E1529" i="22"/>
  <c r="E1528" i="22"/>
  <c r="E1527" i="22"/>
  <c r="E1526" i="22"/>
  <c r="E1525" i="22"/>
  <c r="E1524" i="22"/>
  <c r="E1523" i="22"/>
  <c r="E1522" i="22"/>
  <c r="E1521" i="22"/>
  <c r="E1520" i="22"/>
  <c r="E1519" i="22"/>
  <c r="E1518" i="22"/>
  <c r="E1517" i="22"/>
  <c r="E1516" i="22"/>
  <c r="E1515" i="22"/>
  <c r="E1514" i="22"/>
  <c r="E1513" i="22"/>
  <c r="E1512" i="22"/>
  <c r="E1511" i="22"/>
  <c r="E1510" i="22"/>
  <c r="E1509" i="22"/>
  <c r="E1508" i="22"/>
  <c r="E1507" i="22"/>
  <c r="E1506" i="22"/>
  <c r="E1505" i="22"/>
  <c r="E1504" i="22"/>
  <c r="E1503" i="22"/>
  <c r="E1502" i="22"/>
  <c r="E1501" i="22"/>
  <c r="E1500" i="22"/>
  <c r="E1499" i="22"/>
  <c r="E1498" i="22"/>
  <c r="E1497" i="22"/>
  <c r="E1496" i="22"/>
  <c r="E1495" i="22"/>
  <c r="E1494" i="22"/>
  <c r="E1493" i="22"/>
  <c r="E1492" i="22"/>
  <c r="E1491" i="22"/>
  <c r="E1490" i="22"/>
  <c r="E1489" i="22"/>
  <c r="E1488" i="22"/>
  <c r="E1487" i="22"/>
  <c r="E1486" i="22"/>
  <c r="E1485" i="22"/>
  <c r="E1484" i="22"/>
  <c r="E1483" i="22"/>
  <c r="E1482" i="22"/>
  <c r="E1481" i="22"/>
  <c r="E1480" i="22"/>
  <c r="E1479" i="22"/>
  <c r="E1478" i="22"/>
  <c r="E1477" i="22"/>
  <c r="E1476" i="22"/>
  <c r="E1475" i="22"/>
  <c r="E1474" i="22"/>
  <c r="E1473" i="22"/>
  <c r="E1472" i="22"/>
  <c r="E1471" i="22"/>
  <c r="E1470" i="22"/>
  <c r="E1469" i="22"/>
  <c r="E1468" i="22"/>
  <c r="E1467" i="22"/>
  <c r="E1466" i="22"/>
  <c r="E1465" i="22"/>
  <c r="E1464" i="22"/>
  <c r="E1463" i="22"/>
  <c r="E1462" i="22"/>
  <c r="E1461" i="22"/>
  <c r="E1460" i="22"/>
  <c r="E1459" i="22"/>
  <c r="E1458" i="22"/>
  <c r="E1457" i="22"/>
  <c r="E1456" i="22"/>
  <c r="E1455" i="22"/>
  <c r="E1454" i="22"/>
  <c r="E1453" i="22"/>
  <c r="E1452" i="22"/>
  <c r="E1451" i="22"/>
  <c r="E1450" i="22"/>
  <c r="E1449" i="22"/>
  <c r="E1448" i="22"/>
  <c r="E1447" i="22"/>
  <c r="E1446" i="22"/>
  <c r="E1445" i="22"/>
  <c r="E1444" i="22"/>
  <c r="E1443" i="22"/>
  <c r="E1442" i="22"/>
  <c r="E1441" i="22"/>
  <c r="E1440" i="22"/>
  <c r="E1439" i="22"/>
  <c r="E1438" i="22"/>
  <c r="E1437" i="22"/>
  <c r="E1436" i="22"/>
  <c r="E1435" i="22"/>
  <c r="E1434" i="22"/>
  <c r="E1433" i="22"/>
  <c r="E1432" i="22"/>
  <c r="E1431" i="22"/>
  <c r="E1430" i="22"/>
  <c r="E1429" i="22"/>
  <c r="E1428" i="22"/>
  <c r="E1427" i="22"/>
  <c r="E1426" i="22"/>
  <c r="E1425" i="22"/>
  <c r="E1424" i="22"/>
  <c r="E1423" i="22"/>
  <c r="E1422" i="22"/>
  <c r="E1421" i="22"/>
  <c r="E1420" i="22"/>
  <c r="E1419" i="22"/>
  <c r="E1418" i="22"/>
  <c r="E1417" i="22"/>
  <c r="E1416" i="22"/>
  <c r="E1415" i="22"/>
  <c r="E1414" i="22"/>
  <c r="E1413" i="22"/>
  <c r="E1412" i="22"/>
  <c r="E1411" i="22"/>
  <c r="E1410" i="22"/>
  <c r="E1409" i="22"/>
  <c r="E1408" i="22"/>
  <c r="E1407" i="22"/>
  <c r="E1406" i="22"/>
  <c r="E1405" i="22"/>
  <c r="E1404" i="22"/>
  <c r="E1403" i="22"/>
  <c r="E1402" i="22"/>
  <c r="E1401" i="22"/>
  <c r="E1400" i="22"/>
  <c r="E1399" i="22"/>
  <c r="E1398" i="22"/>
  <c r="E1397" i="22"/>
  <c r="E1396" i="22"/>
  <c r="E1395" i="22"/>
  <c r="E1394" i="22"/>
  <c r="E1393" i="22"/>
  <c r="E1392" i="22"/>
  <c r="E1391" i="22"/>
  <c r="E1390" i="22"/>
  <c r="E1389" i="22"/>
  <c r="E1388" i="22"/>
  <c r="E1387" i="22"/>
  <c r="E1386" i="22"/>
  <c r="E1385" i="22"/>
  <c r="E1384" i="22"/>
  <c r="E1383" i="22"/>
  <c r="E1382" i="22"/>
  <c r="E1381" i="22"/>
  <c r="E1380" i="22"/>
  <c r="E1379" i="22"/>
  <c r="E1378" i="22"/>
  <c r="E1377" i="22"/>
  <c r="E1376" i="22"/>
  <c r="E1375" i="22"/>
  <c r="E1374" i="22"/>
  <c r="E1373" i="22"/>
  <c r="E1372" i="22"/>
  <c r="E1371" i="22"/>
  <c r="E1370" i="22"/>
  <c r="E1369" i="22"/>
  <c r="E1368" i="22"/>
  <c r="E1367" i="22"/>
  <c r="E1366" i="22"/>
  <c r="E1365" i="22"/>
  <c r="E1364" i="22"/>
  <c r="E1363" i="22"/>
  <c r="E1362" i="22"/>
  <c r="E1361" i="22"/>
  <c r="E1360" i="22"/>
  <c r="E1359" i="22"/>
  <c r="E1358" i="22"/>
  <c r="E1357" i="22"/>
  <c r="E1356" i="22"/>
  <c r="E1355" i="22"/>
  <c r="E1354" i="22"/>
  <c r="E1353" i="22"/>
  <c r="E1352" i="22"/>
  <c r="E1351" i="22"/>
  <c r="E1350" i="22"/>
  <c r="E1349" i="22"/>
  <c r="E1348" i="22"/>
  <c r="E1347" i="22"/>
  <c r="E1346" i="22"/>
  <c r="E1345" i="22"/>
  <c r="E1344" i="22"/>
  <c r="E1343" i="22"/>
  <c r="E1342" i="22"/>
  <c r="E1341" i="22"/>
  <c r="E1340" i="22"/>
  <c r="E1339" i="22"/>
  <c r="E1338" i="22"/>
  <c r="E1337" i="22"/>
  <c r="E1336" i="22"/>
  <c r="E1335" i="22"/>
  <c r="E1334" i="22"/>
  <c r="E1333" i="22"/>
  <c r="E1332" i="22"/>
  <c r="E1331" i="22"/>
  <c r="E1330" i="22"/>
  <c r="E1329" i="22"/>
  <c r="E1328" i="22"/>
  <c r="E1327" i="22"/>
  <c r="E1326" i="22"/>
  <c r="E1325" i="22"/>
  <c r="E1324" i="22"/>
  <c r="E1323" i="22"/>
  <c r="E1322" i="22"/>
  <c r="E1321" i="22"/>
  <c r="E1320" i="22"/>
  <c r="E1319" i="22"/>
  <c r="E1318" i="22"/>
  <c r="E1317" i="22"/>
  <c r="E1316" i="22"/>
  <c r="E1315" i="22"/>
  <c r="E1314" i="22"/>
  <c r="E1313" i="22"/>
  <c r="E1312" i="22"/>
  <c r="E1311" i="22"/>
  <c r="E1310" i="22"/>
  <c r="E1309" i="22"/>
  <c r="E1308" i="22"/>
  <c r="E1307" i="22"/>
  <c r="E1306" i="22"/>
  <c r="E1305" i="22"/>
  <c r="E1304" i="22"/>
  <c r="E1303" i="22"/>
  <c r="E1302" i="22"/>
  <c r="E1301" i="22"/>
  <c r="E1300" i="22"/>
  <c r="E1299" i="22"/>
  <c r="E1298" i="22"/>
  <c r="E1297" i="22"/>
  <c r="E1296" i="22"/>
  <c r="E1295" i="22"/>
  <c r="E1294" i="22"/>
  <c r="E1293" i="22"/>
  <c r="E1292" i="22"/>
  <c r="E1291" i="22"/>
  <c r="E1290" i="22"/>
  <c r="E1289" i="22"/>
  <c r="E1288" i="22"/>
  <c r="E1287" i="22"/>
  <c r="E1286" i="22"/>
  <c r="E1285" i="22"/>
  <c r="E1284" i="22"/>
  <c r="E1283" i="22"/>
  <c r="E1282" i="22"/>
  <c r="E1281" i="22"/>
  <c r="E1280" i="22"/>
  <c r="E1279" i="22"/>
  <c r="E1278" i="22"/>
  <c r="E1277" i="22"/>
  <c r="E1276" i="22"/>
  <c r="E1275" i="22"/>
  <c r="E1274" i="22"/>
  <c r="E1273" i="22"/>
  <c r="E1272" i="22"/>
  <c r="E1271" i="22"/>
  <c r="E1270" i="22"/>
  <c r="E1269" i="22"/>
  <c r="E1268" i="22"/>
  <c r="E1267" i="22"/>
  <c r="E1266" i="22"/>
  <c r="E1265" i="22"/>
  <c r="E1264" i="22"/>
  <c r="E1263" i="22"/>
  <c r="E1262" i="22"/>
  <c r="E1261" i="22"/>
  <c r="E1260" i="22"/>
  <c r="E1259" i="22"/>
  <c r="E1258" i="22"/>
  <c r="E1257" i="22"/>
  <c r="E1256" i="22"/>
  <c r="E1255" i="22"/>
  <c r="E1254" i="22"/>
  <c r="E1253" i="22"/>
  <c r="E1252" i="22"/>
  <c r="E1251" i="22"/>
  <c r="E1250" i="22"/>
  <c r="E1249" i="22"/>
  <c r="E1248" i="22"/>
  <c r="E1247" i="22"/>
  <c r="E1246" i="22"/>
  <c r="E1245" i="22"/>
  <c r="E1244" i="22"/>
  <c r="E1243" i="22"/>
  <c r="E1242" i="22"/>
  <c r="E1241" i="22"/>
  <c r="E1240" i="22"/>
  <c r="E1239" i="22"/>
  <c r="E1238" i="22"/>
  <c r="E1237" i="22"/>
  <c r="E1236" i="22"/>
  <c r="E1235" i="22"/>
  <c r="E1234" i="22"/>
  <c r="E1233" i="22"/>
  <c r="E1232" i="22"/>
  <c r="E1231" i="22"/>
  <c r="E1230" i="22"/>
  <c r="E1229" i="22"/>
  <c r="E1228" i="22"/>
  <c r="E1227" i="22"/>
  <c r="E1226" i="22"/>
  <c r="E1225" i="22"/>
  <c r="E1224" i="22"/>
  <c r="E1223" i="22"/>
  <c r="E1222" i="22"/>
  <c r="E1221" i="22"/>
  <c r="E1220" i="22"/>
  <c r="E1219" i="22"/>
  <c r="E1218" i="22"/>
  <c r="E1217" i="22"/>
  <c r="E1216" i="22"/>
  <c r="E1215" i="22"/>
  <c r="E1214" i="22"/>
  <c r="E1213" i="22"/>
  <c r="E1212" i="22"/>
  <c r="E1211" i="22"/>
  <c r="E1210" i="22"/>
  <c r="E1209" i="22"/>
  <c r="E1208" i="22"/>
  <c r="E1207" i="22"/>
  <c r="E1206" i="22"/>
  <c r="E1205" i="22"/>
  <c r="E1204" i="22"/>
  <c r="E1203" i="22"/>
  <c r="E1202" i="22"/>
  <c r="E1201" i="22"/>
  <c r="E1200" i="22"/>
  <c r="E1199" i="22"/>
  <c r="E1198" i="22"/>
  <c r="E1197" i="22"/>
  <c r="E1196" i="22"/>
  <c r="E1195" i="22"/>
  <c r="E1194" i="22"/>
  <c r="E1193" i="22"/>
  <c r="E1192" i="22"/>
  <c r="E1191" i="22"/>
  <c r="E1190" i="22"/>
  <c r="E1189" i="22"/>
  <c r="E1188" i="22"/>
  <c r="E1187" i="22"/>
  <c r="E1186" i="22"/>
  <c r="E1185" i="22"/>
  <c r="E1184" i="22"/>
  <c r="E1183" i="22"/>
  <c r="E1182" i="22"/>
  <c r="E1181" i="22"/>
  <c r="E1180" i="22"/>
  <c r="E1179" i="22"/>
  <c r="E1178" i="22"/>
  <c r="E1177" i="22"/>
  <c r="E1176" i="22"/>
  <c r="E1175" i="22"/>
  <c r="E1174" i="22"/>
  <c r="E1173" i="22"/>
  <c r="E1172" i="22"/>
  <c r="E1171" i="22"/>
  <c r="E1170" i="22"/>
  <c r="E1169" i="22"/>
  <c r="E1168" i="22"/>
  <c r="E1167" i="22"/>
  <c r="E1166" i="22"/>
  <c r="E1165" i="22"/>
  <c r="E1164" i="22"/>
  <c r="E1163" i="22"/>
  <c r="E1162" i="22"/>
  <c r="E1161" i="22"/>
  <c r="E1160" i="22"/>
  <c r="E1159" i="22"/>
  <c r="E1158" i="22"/>
  <c r="E1157" i="22"/>
  <c r="E1156" i="22"/>
  <c r="E1155" i="22"/>
  <c r="E1154" i="22"/>
  <c r="E1153" i="22"/>
  <c r="E1152" i="22"/>
  <c r="E1151" i="22"/>
  <c r="E1150" i="22"/>
  <c r="E1149" i="22"/>
  <c r="E1148" i="22"/>
  <c r="E1147" i="22"/>
  <c r="E1146" i="22"/>
  <c r="E1145" i="22"/>
  <c r="E1144" i="22"/>
  <c r="E1143" i="22"/>
  <c r="E1142" i="22"/>
  <c r="E1141" i="22"/>
  <c r="E1140" i="22"/>
  <c r="E1139" i="22"/>
  <c r="E1138" i="22"/>
  <c r="E1137" i="22"/>
  <c r="E1136" i="22"/>
  <c r="E1135" i="22"/>
  <c r="E1134" i="22"/>
  <c r="E1133" i="22"/>
  <c r="E1132" i="22"/>
  <c r="E1131" i="22"/>
  <c r="E1130" i="22"/>
  <c r="E1129" i="22"/>
  <c r="E1128" i="22"/>
  <c r="E1127" i="22"/>
  <c r="E1126" i="22"/>
  <c r="E1125" i="22"/>
  <c r="E1124" i="22"/>
  <c r="E1123" i="22"/>
  <c r="E1122" i="22"/>
  <c r="E1121" i="22"/>
  <c r="E1120" i="22"/>
  <c r="E1119" i="22"/>
  <c r="E1118" i="22"/>
  <c r="E1117" i="22"/>
  <c r="E1116" i="22"/>
  <c r="E1115" i="22"/>
  <c r="E1114" i="22"/>
  <c r="E1113" i="22"/>
  <c r="E1112" i="22"/>
  <c r="E1111" i="22"/>
  <c r="E1110" i="22"/>
  <c r="E1109" i="22"/>
  <c r="E1108" i="22"/>
  <c r="E1107" i="22"/>
  <c r="E1106" i="22"/>
  <c r="E1105" i="22"/>
  <c r="E1104" i="22"/>
  <c r="E1103" i="22"/>
  <c r="E1102" i="22"/>
  <c r="E1101" i="22"/>
  <c r="E1100" i="22"/>
  <c r="E1099" i="22"/>
  <c r="E1098" i="22"/>
  <c r="E1097" i="22"/>
  <c r="E1096" i="22"/>
  <c r="E1095" i="22"/>
  <c r="E1094" i="22"/>
  <c r="E1093" i="22"/>
  <c r="E1092" i="22"/>
  <c r="E1091" i="22"/>
  <c r="E1090" i="22"/>
  <c r="E1089" i="22"/>
  <c r="E1088" i="22"/>
  <c r="E1087" i="22"/>
  <c r="E1086" i="22"/>
  <c r="E1085" i="22"/>
  <c r="E1084" i="22"/>
  <c r="E1083" i="22"/>
  <c r="E1082" i="22"/>
  <c r="E1081" i="22"/>
  <c r="E1080" i="22"/>
  <c r="E1079" i="22"/>
  <c r="E1078" i="22"/>
  <c r="E1077" i="22"/>
  <c r="E1076" i="22"/>
  <c r="E1075" i="22"/>
  <c r="E1074" i="22"/>
  <c r="E1073" i="22"/>
  <c r="E1072" i="22"/>
  <c r="E1071" i="22"/>
  <c r="E1070" i="22"/>
  <c r="E1069" i="22"/>
  <c r="E1068" i="22"/>
  <c r="E1067" i="22"/>
  <c r="E1066" i="22"/>
  <c r="E1065" i="22"/>
  <c r="E1064" i="22"/>
  <c r="E1063" i="22"/>
  <c r="E1062" i="22"/>
  <c r="E1061" i="22"/>
  <c r="E1060" i="22"/>
  <c r="E1059" i="22"/>
  <c r="E1058" i="22"/>
  <c r="E1057" i="22"/>
  <c r="E1056" i="22"/>
  <c r="E1055" i="22"/>
  <c r="E1054" i="22"/>
  <c r="E1053" i="22"/>
  <c r="E1052" i="22"/>
  <c r="E1051" i="22"/>
  <c r="E1050" i="22"/>
  <c r="E1049" i="22"/>
  <c r="E1048" i="22"/>
  <c r="E1047" i="22"/>
  <c r="E1046" i="22"/>
  <c r="E1045" i="22"/>
  <c r="E1044" i="22"/>
  <c r="E1043" i="22"/>
  <c r="E1042" i="22"/>
  <c r="E1041" i="22"/>
  <c r="E1040" i="22"/>
  <c r="E1039" i="22"/>
  <c r="E1038" i="22"/>
  <c r="E1037" i="22"/>
  <c r="E1036" i="22"/>
  <c r="E1035" i="22"/>
  <c r="E1034" i="22"/>
  <c r="E1033" i="22"/>
  <c r="E1032" i="22"/>
  <c r="E1031" i="22"/>
  <c r="E1030" i="22"/>
  <c r="E1029" i="22"/>
  <c r="E1028" i="22"/>
  <c r="E1027" i="22"/>
  <c r="E1026" i="22"/>
  <c r="E1025" i="22"/>
  <c r="E1024" i="22"/>
  <c r="E1023" i="22"/>
  <c r="E1022" i="22"/>
  <c r="E1021" i="22"/>
  <c r="E1020" i="22"/>
  <c r="E1019" i="22"/>
  <c r="E1018" i="22"/>
  <c r="E1017" i="22"/>
  <c r="E1016" i="22"/>
  <c r="E1015" i="22"/>
  <c r="E1014" i="22"/>
  <c r="E1013" i="22"/>
  <c r="E1012" i="22"/>
  <c r="E1011" i="22"/>
  <c r="E1010" i="22"/>
  <c r="E1009" i="22"/>
  <c r="E1008" i="22"/>
  <c r="E1007" i="22"/>
  <c r="E1006" i="22"/>
  <c r="E1005" i="22"/>
  <c r="E1004" i="22"/>
  <c r="E1003" i="22"/>
  <c r="E1002" i="22"/>
  <c r="E1001" i="22"/>
  <c r="E1000" i="22"/>
  <c r="E999" i="22"/>
  <c r="E998" i="22"/>
  <c r="E997" i="22"/>
  <c r="E996" i="22"/>
  <c r="E995" i="22"/>
  <c r="E994" i="22"/>
  <c r="E993" i="22"/>
  <c r="E992" i="22"/>
  <c r="E991" i="22"/>
  <c r="E990" i="22"/>
  <c r="E989" i="22"/>
  <c r="E988" i="22"/>
  <c r="E987" i="22"/>
  <c r="E986" i="22"/>
  <c r="E985" i="22"/>
  <c r="E984" i="22"/>
  <c r="E983" i="22"/>
  <c r="E982" i="22"/>
  <c r="E981" i="22"/>
  <c r="E980" i="22"/>
  <c r="E979" i="22"/>
  <c r="E978" i="22"/>
  <c r="E977" i="22"/>
  <c r="E976" i="22"/>
  <c r="E975" i="22"/>
  <c r="E974" i="22"/>
  <c r="E973" i="22"/>
  <c r="E972" i="22"/>
  <c r="E971" i="22"/>
  <c r="E970" i="22"/>
  <c r="E969" i="22"/>
  <c r="E968" i="22"/>
  <c r="E967" i="22"/>
  <c r="E966" i="22"/>
  <c r="E965" i="22"/>
  <c r="E964" i="22"/>
  <c r="E963" i="22"/>
  <c r="E962" i="22"/>
  <c r="E961" i="22"/>
  <c r="E960" i="22"/>
  <c r="E959" i="22"/>
  <c r="E958" i="22"/>
  <c r="E957" i="22"/>
  <c r="E956" i="22"/>
  <c r="E955" i="22"/>
  <c r="E954" i="22"/>
  <c r="E953" i="22"/>
  <c r="E952" i="22"/>
  <c r="E951" i="22"/>
  <c r="E950" i="22"/>
  <c r="E949" i="22"/>
  <c r="E948" i="22"/>
  <c r="E947" i="22"/>
  <c r="E946" i="22"/>
  <c r="E945" i="22"/>
  <c r="E944" i="22"/>
  <c r="E943" i="22"/>
  <c r="E942" i="22"/>
  <c r="E941" i="22"/>
  <c r="E940" i="22"/>
  <c r="E939" i="22"/>
  <c r="E938" i="22"/>
  <c r="E937" i="22"/>
  <c r="E936" i="22"/>
  <c r="E935" i="22"/>
  <c r="E934" i="22"/>
  <c r="E933" i="22"/>
  <c r="E932" i="22"/>
  <c r="E931" i="22"/>
  <c r="E930" i="22"/>
  <c r="E929" i="22"/>
  <c r="E928" i="22"/>
  <c r="E927" i="22"/>
  <c r="E926" i="22"/>
  <c r="E925" i="22"/>
  <c r="E924" i="22"/>
  <c r="E923" i="22"/>
  <c r="E922" i="22"/>
  <c r="E921" i="22"/>
  <c r="E920" i="22"/>
  <c r="E919" i="22"/>
  <c r="E918" i="22"/>
  <c r="E917" i="22"/>
  <c r="E916" i="22"/>
  <c r="E915" i="22"/>
  <c r="E914" i="22"/>
  <c r="E913" i="22"/>
  <c r="E912" i="22"/>
  <c r="E911" i="22"/>
  <c r="E910" i="22"/>
  <c r="E909" i="22"/>
  <c r="E908" i="22"/>
  <c r="E907" i="22"/>
  <c r="E906" i="22"/>
  <c r="E905" i="22"/>
  <c r="E904" i="22"/>
  <c r="E903" i="22"/>
  <c r="E902" i="22"/>
  <c r="E901" i="22"/>
  <c r="E900" i="22"/>
  <c r="E899" i="22"/>
  <c r="E898" i="22"/>
  <c r="E897" i="22"/>
  <c r="E896" i="22"/>
  <c r="E895" i="22"/>
  <c r="E894" i="22"/>
  <c r="E893" i="22"/>
  <c r="E892" i="22"/>
  <c r="E891" i="22"/>
  <c r="E890" i="22"/>
  <c r="E889" i="22"/>
  <c r="E888" i="22"/>
  <c r="E887" i="22"/>
  <c r="E886" i="22"/>
  <c r="E885" i="22"/>
  <c r="E884" i="22"/>
  <c r="E883" i="22"/>
  <c r="E882" i="22"/>
  <c r="E881" i="22"/>
  <c r="E880" i="22"/>
  <c r="E879" i="22"/>
  <c r="E878" i="22"/>
  <c r="E877" i="22"/>
  <c r="E876" i="22"/>
  <c r="E875" i="22"/>
  <c r="E874" i="22"/>
  <c r="E873" i="22"/>
  <c r="E872" i="22"/>
  <c r="E871" i="22"/>
  <c r="E870" i="22"/>
  <c r="E869" i="22"/>
  <c r="E868" i="22"/>
  <c r="E867" i="22"/>
  <c r="E866" i="22"/>
  <c r="E865" i="22"/>
  <c r="E864" i="22"/>
  <c r="E863" i="22"/>
  <c r="E862" i="22"/>
  <c r="E861" i="22"/>
  <c r="E860" i="22"/>
  <c r="E859" i="22"/>
  <c r="E858" i="22"/>
  <c r="E857" i="22"/>
  <c r="E856" i="22"/>
  <c r="E855" i="22"/>
  <c r="E854" i="22"/>
  <c r="E853" i="22"/>
  <c r="E852" i="22"/>
  <c r="E851" i="22"/>
  <c r="E850" i="22"/>
  <c r="E849" i="22"/>
  <c r="E848" i="22"/>
  <c r="E847" i="22"/>
  <c r="E846" i="22"/>
  <c r="E845" i="22"/>
  <c r="E844" i="22"/>
  <c r="E843" i="22"/>
  <c r="E842" i="22"/>
  <c r="E841" i="22"/>
  <c r="E840" i="22"/>
  <c r="E839" i="22"/>
  <c r="E838" i="22"/>
  <c r="E837" i="22"/>
  <c r="E836" i="22"/>
  <c r="E835" i="22"/>
  <c r="E834" i="22"/>
  <c r="E833" i="22"/>
  <c r="E832" i="22"/>
  <c r="E831" i="22"/>
  <c r="E830" i="22"/>
  <c r="E829" i="22"/>
  <c r="E828" i="22"/>
  <c r="E827" i="22"/>
  <c r="E826" i="22"/>
  <c r="E825" i="22"/>
  <c r="E824" i="22"/>
  <c r="E823" i="22"/>
  <c r="E822" i="22"/>
  <c r="E821" i="22"/>
  <c r="E820" i="22"/>
  <c r="E819" i="22"/>
  <c r="E818" i="22"/>
  <c r="E817" i="22"/>
  <c r="E816" i="22"/>
  <c r="E815" i="22"/>
  <c r="E814" i="22"/>
  <c r="E813" i="22"/>
  <c r="E812" i="22"/>
  <c r="E811" i="22"/>
  <c r="E810" i="22"/>
  <c r="E809" i="22"/>
  <c r="E808" i="22"/>
  <c r="E807" i="22"/>
  <c r="E806" i="22"/>
  <c r="E805" i="22"/>
  <c r="E804" i="22"/>
  <c r="E803" i="22"/>
  <c r="E802" i="22"/>
  <c r="E801" i="22"/>
  <c r="E800" i="22"/>
  <c r="E799" i="22"/>
  <c r="E798" i="22"/>
  <c r="E797" i="22"/>
  <c r="E796" i="22"/>
  <c r="E795" i="22"/>
  <c r="E794" i="22"/>
  <c r="E793" i="22"/>
  <c r="E792" i="22"/>
  <c r="E791" i="22"/>
  <c r="E790" i="22"/>
  <c r="E789" i="22"/>
  <c r="E788" i="22"/>
  <c r="E787" i="22"/>
  <c r="E786" i="22"/>
  <c r="E785" i="22"/>
  <c r="E784" i="22"/>
  <c r="E783" i="22"/>
  <c r="E782" i="22"/>
  <c r="E781" i="22"/>
  <c r="E780" i="22"/>
  <c r="E779" i="22"/>
  <c r="E778" i="22"/>
  <c r="E777" i="22"/>
  <c r="E776" i="22"/>
  <c r="E775" i="22"/>
  <c r="E774" i="22"/>
  <c r="E773" i="22"/>
  <c r="E772" i="22"/>
  <c r="E771" i="22"/>
  <c r="E770" i="22"/>
  <c r="E769" i="22"/>
  <c r="E768" i="22"/>
  <c r="E767" i="22"/>
  <c r="E766" i="22"/>
  <c r="E765" i="22"/>
  <c r="E764" i="22"/>
  <c r="E763" i="22"/>
  <c r="E762" i="22"/>
  <c r="E761" i="22"/>
  <c r="E760" i="22"/>
  <c r="E759" i="22"/>
  <c r="E758" i="22"/>
  <c r="E757" i="22"/>
  <c r="E756" i="22"/>
  <c r="E755" i="22"/>
  <c r="E754" i="22"/>
  <c r="E753" i="22"/>
  <c r="E752" i="22"/>
  <c r="E751" i="22"/>
  <c r="E750" i="22"/>
  <c r="E749" i="22"/>
  <c r="E748" i="22"/>
  <c r="E747" i="22"/>
  <c r="E746" i="22"/>
  <c r="E745" i="22"/>
  <c r="E744" i="22"/>
  <c r="E743" i="22"/>
  <c r="E742" i="22"/>
  <c r="E741" i="22"/>
  <c r="E740" i="22"/>
  <c r="E739" i="22"/>
  <c r="E738" i="22"/>
  <c r="E737" i="22"/>
  <c r="E736" i="22"/>
  <c r="E735" i="22"/>
  <c r="E734" i="22"/>
  <c r="E733" i="22"/>
  <c r="E732" i="22"/>
  <c r="E731" i="22"/>
  <c r="E730" i="22"/>
  <c r="E729" i="22"/>
  <c r="E728" i="22"/>
  <c r="E727" i="22"/>
  <c r="E726" i="22"/>
  <c r="E725" i="22"/>
  <c r="E724" i="22"/>
  <c r="E723" i="22"/>
  <c r="E722" i="22"/>
  <c r="E721" i="22"/>
  <c r="E720" i="22"/>
  <c r="E719" i="22"/>
  <c r="E718" i="22"/>
  <c r="E717" i="22"/>
  <c r="E716" i="22"/>
  <c r="E715" i="22"/>
  <c r="E714" i="22"/>
  <c r="E713" i="22"/>
  <c r="E712" i="22"/>
  <c r="E711" i="22"/>
  <c r="E710" i="22"/>
  <c r="E709" i="22"/>
  <c r="E708" i="22"/>
  <c r="E707" i="22"/>
  <c r="E706" i="22"/>
  <c r="E705" i="22"/>
  <c r="E704" i="22"/>
  <c r="E703" i="22"/>
  <c r="E702" i="22"/>
  <c r="E701" i="22"/>
  <c r="E700" i="22"/>
  <c r="E699" i="22"/>
  <c r="E698" i="22"/>
  <c r="E697" i="22"/>
  <c r="E696" i="22"/>
  <c r="E695" i="22"/>
  <c r="E694" i="22"/>
  <c r="E693" i="22"/>
  <c r="E692" i="22"/>
  <c r="E691" i="22"/>
  <c r="E690" i="22"/>
  <c r="E689" i="22"/>
  <c r="E688" i="22"/>
  <c r="E687" i="22"/>
  <c r="E686" i="22"/>
  <c r="E685" i="22"/>
  <c r="E684" i="22"/>
  <c r="E683" i="22"/>
  <c r="E682" i="22"/>
  <c r="E681" i="22"/>
  <c r="E680" i="22"/>
  <c r="E679" i="22"/>
  <c r="E678" i="22"/>
  <c r="E677" i="22"/>
  <c r="E676" i="22"/>
  <c r="E675" i="22"/>
  <c r="E674" i="22"/>
  <c r="E673" i="22"/>
  <c r="E672" i="22"/>
  <c r="E671" i="22"/>
  <c r="E670" i="22"/>
  <c r="E669" i="22"/>
  <c r="E668" i="22"/>
  <c r="E667" i="22"/>
  <c r="E666" i="22"/>
  <c r="E665" i="22"/>
  <c r="E664" i="22"/>
  <c r="E663" i="22"/>
  <c r="E662" i="22"/>
  <c r="E661" i="22"/>
  <c r="E660" i="22"/>
  <c r="E659" i="22"/>
  <c r="E658" i="22"/>
  <c r="E657" i="22"/>
  <c r="E656" i="22"/>
  <c r="E655" i="22"/>
  <c r="E654" i="22"/>
  <c r="E653" i="22"/>
  <c r="E652" i="22"/>
  <c r="E651" i="22"/>
  <c r="E650" i="22"/>
  <c r="E649" i="22"/>
  <c r="E648" i="22"/>
  <c r="E647" i="22"/>
  <c r="E646" i="22"/>
  <c r="E645" i="22"/>
  <c r="E644" i="22"/>
  <c r="E643" i="22"/>
  <c r="E642" i="22"/>
  <c r="E641" i="22"/>
  <c r="E640" i="22"/>
  <c r="E639" i="22"/>
  <c r="E638" i="22"/>
  <c r="E637" i="22"/>
  <c r="E636" i="22"/>
  <c r="E635" i="22"/>
  <c r="E634" i="22"/>
  <c r="E633" i="22"/>
  <c r="E632" i="22"/>
  <c r="E631" i="22"/>
  <c r="E630" i="22"/>
  <c r="E629" i="22"/>
  <c r="E628" i="22"/>
  <c r="E627" i="22"/>
  <c r="E626" i="22"/>
  <c r="E625" i="22"/>
  <c r="E624" i="22"/>
  <c r="E623" i="22"/>
  <c r="E622" i="22"/>
  <c r="E621" i="22"/>
  <c r="E620" i="22"/>
  <c r="E619" i="22"/>
  <c r="E618" i="22"/>
  <c r="E617" i="22"/>
  <c r="E616" i="22"/>
  <c r="E615" i="22"/>
  <c r="E614" i="22"/>
  <c r="E613" i="22"/>
  <c r="E612" i="22"/>
  <c r="E611" i="22"/>
  <c r="E610" i="22"/>
  <c r="E609" i="22"/>
  <c r="E608" i="22"/>
  <c r="E607" i="22"/>
  <c r="E606" i="22"/>
  <c r="E605" i="22"/>
  <c r="E604" i="22"/>
  <c r="E603" i="22"/>
  <c r="E602" i="22"/>
  <c r="E601" i="22"/>
  <c r="E600" i="22"/>
  <c r="E599" i="22"/>
  <c r="E598" i="22"/>
  <c r="E597" i="22"/>
  <c r="E596" i="22"/>
  <c r="E595" i="22"/>
  <c r="E594" i="22"/>
  <c r="E593" i="22"/>
  <c r="E592" i="22"/>
  <c r="E591" i="22"/>
  <c r="E590" i="22"/>
  <c r="E589" i="22"/>
  <c r="E588" i="22"/>
  <c r="E587" i="22"/>
  <c r="E586" i="22"/>
  <c r="E585" i="22"/>
  <c r="E584" i="22"/>
  <c r="E583" i="22"/>
  <c r="E582" i="22"/>
  <c r="E581" i="22"/>
  <c r="E580" i="22"/>
  <c r="E579" i="22"/>
  <c r="E578" i="22"/>
  <c r="E577" i="22"/>
  <c r="E576" i="22"/>
  <c r="E575" i="22"/>
  <c r="E574" i="22"/>
  <c r="E573" i="22"/>
  <c r="E572" i="22"/>
  <c r="E571" i="22"/>
  <c r="E570" i="22"/>
  <c r="E569" i="22"/>
  <c r="E568" i="22"/>
  <c r="E567" i="22"/>
  <c r="E566" i="22"/>
  <c r="E565" i="22"/>
  <c r="E564" i="22"/>
  <c r="E563" i="22"/>
  <c r="E562" i="22"/>
  <c r="E561" i="22"/>
  <c r="E560" i="22"/>
  <c r="E559" i="22"/>
  <c r="E558" i="22"/>
  <c r="E557" i="22"/>
  <c r="E556" i="22"/>
  <c r="E555" i="22"/>
  <c r="E554" i="22"/>
  <c r="E553" i="22"/>
  <c r="E552" i="22"/>
  <c r="E551" i="22"/>
  <c r="E550" i="22"/>
  <c r="E549" i="22"/>
  <c r="E548" i="22"/>
  <c r="E547" i="22"/>
  <c r="E546" i="22"/>
  <c r="E545" i="22"/>
  <c r="E544" i="22"/>
  <c r="E543" i="22"/>
  <c r="E542" i="22"/>
  <c r="E541" i="22"/>
  <c r="E540" i="22"/>
  <c r="E539" i="22"/>
  <c r="E538" i="22"/>
  <c r="E537" i="22"/>
  <c r="E536" i="22"/>
  <c r="E535" i="22"/>
  <c r="E534" i="22"/>
  <c r="E533" i="22"/>
  <c r="E532" i="22"/>
  <c r="E531" i="22"/>
  <c r="E530" i="22"/>
  <c r="E529" i="22"/>
  <c r="E528" i="22"/>
  <c r="E527" i="22"/>
  <c r="E526" i="22"/>
  <c r="E525" i="22"/>
  <c r="E524" i="22"/>
  <c r="E523" i="22"/>
  <c r="E522" i="22"/>
  <c r="E521" i="22"/>
  <c r="E520" i="22"/>
  <c r="E519" i="22"/>
  <c r="E518" i="22"/>
  <c r="E517" i="22"/>
  <c r="E516" i="22"/>
  <c r="E515" i="22"/>
  <c r="E514" i="22"/>
  <c r="E513" i="22"/>
  <c r="E512" i="22"/>
  <c r="E511" i="22"/>
  <c r="E510" i="22"/>
  <c r="E509" i="22"/>
  <c r="E508" i="22"/>
  <c r="E507" i="22"/>
  <c r="E506" i="22"/>
  <c r="E505" i="22"/>
  <c r="E504" i="22"/>
  <c r="E503" i="22"/>
  <c r="E502" i="22"/>
  <c r="E501" i="22"/>
  <c r="E500" i="22"/>
  <c r="E499" i="22"/>
  <c r="E498" i="22"/>
  <c r="E497" i="22"/>
  <c r="E496" i="22"/>
  <c r="E495" i="22"/>
  <c r="E494" i="22"/>
  <c r="E493" i="22"/>
  <c r="E492" i="22"/>
  <c r="E491" i="22"/>
  <c r="E490" i="22"/>
  <c r="E489" i="22"/>
  <c r="E488" i="22"/>
  <c r="E487" i="22"/>
  <c r="E486" i="22"/>
  <c r="E485" i="22"/>
  <c r="E484" i="22"/>
  <c r="E483" i="22"/>
  <c r="E482" i="22"/>
  <c r="E481" i="22"/>
  <c r="E480" i="22"/>
  <c r="E479" i="22"/>
  <c r="E478" i="22"/>
  <c r="E477" i="22"/>
  <c r="E476" i="22"/>
  <c r="E475" i="22"/>
  <c r="E474" i="22"/>
  <c r="E473" i="22"/>
  <c r="E472" i="22"/>
  <c r="E471" i="22"/>
  <c r="E470" i="22"/>
  <c r="E469" i="22"/>
  <c r="E468" i="22"/>
  <c r="E467" i="22"/>
  <c r="E466" i="22"/>
  <c r="E465" i="22"/>
  <c r="E464" i="22"/>
  <c r="E463" i="22"/>
  <c r="E462" i="22"/>
  <c r="E461" i="22"/>
  <c r="E460" i="22"/>
  <c r="E459" i="22"/>
  <c r="E458" i="22"/>
  <c r="E457" i="22"/>
  <c r="E456" i="22"/>
  <c r="E455" i="22"/>
  <c r="E454" i="22"/>
  <c r="E453" i="22"/>
  <c r="E452" i="22"/>
  <c r="E451" i="22"/>
  <c r="E450" i="22"/>
  <c r="E449" i="22"/>
  <c r="E448" i="22"/>
  <c r="E447" i="22"/>
  <c r="E446" i="22"/>
  <c r="E445" i="22"/>
  <c r="E444" i="22"/>
  <c r="E443" i="22"/>
  <c r="E442" i="22"/>
  <c r="E441" i="22"/>
  <c r="E440" i="22"/>
  <c r="E439" i="22"/>
  <c r="E438" i="22"/>
  <c r="E437" i="22"/>
  <c r="E436" i="22"/>
  <c r="E435" i="22"/>
  <c r="E434" i="22"/>
  <c r="E433" i="22"/>
  <c r="E432" i="22"/>
  <c r="E431" i="22"/>
  <c r="E430" i="22"/>
  <c r="E429" i="22"/>
  <c r="E428" i="22"/>
  <c r="E427" i="22"/>
  <c r="E426" i="22"/>
  <c r="E425" i="22"/>
  <c r="E424" i="22"/>
  <c r="E423" i="22"/>
  <c r="E422" i="22"/>
  <c r="E421" i="22"/>
  <c r="E420" i="22"/>
  <c r="E419" i="22"/>
  <c r="E418" i="22"/>
  <c r="E417" i="22"/>
  <c r="E416" i="22"/>
  <c r="E415" i="22"/>
  <c r="E414" i="22"/>
  <c r="E413" i="22"/>
  <c r="E412" i="22"/>
  <c r="E411" i="22"/>
  <c r="E410" i="22"/>
  <c r="E409" i="22"/>
  <c r="E408" i="22"/>
  <c r="E407" i="22"/>
  <c r="E406" i="22"/>
  <c r="E405" i="22"/>
  <c r="E404" i="22"/>
  <c r="E403" i="22"/>
  <c r="E402" i="22"/>
  <c r="E401" i="22"/>
  <c r="E400" i="22"/>
  <c r="E399" i="22"/>
  <c r="E398" i="22"/>
  <c r="E397" i="22"/>
  <c r="E396" i="22"/>
  <c r="E395" i="22"/>
  <c r="E394" i="22"/>
  <c r="E393" i="22"/>
  <c r="E392" i="22"/>
  <c r="E391" i="22"/>
  <c r="E390" i="22"/>
  <c r="E389" i="22"/>
  <c r="E388" i="22"/>
  <c r="E387" i="22"/>
  <c r="E386" i="22"/>
  <c r="E385" i="22"/>
  <c r="E384" i="22"/>
  <c r="E383" i="22"/>
  <c r="E382" i="22"/>
  <c r="E381" i="22"/>
  <c r="E380" i="22"/>
  <c r="E379" i="22"/>
  <c r="E378" i="22"/>
  <c r="E377" i="22"/>
  <c r="E376" i="22"/>
  <c r="E375" i="22"/>
  <c r="E374" i="22"/>
  <c r="E373" i="22"/>
  <c r="E372" i="22"/>
  <c r="E371" i="22"/>
  <c r="E370" i="22"/>
  <c r="E369" i="22"/>
  <c r="E368" i="22"/>
  <c r="E367" i="22"/>
  <c r="E366" i="22"/>
  <c r="E365" i="22"/>
  <c r="E364" i="22"/>
  <c r="E363" i="22"/>
  <c r="E362" i="22"/>
  <c r="E361" i="22"/>
  <c r="E360" i="22"/>
  <c r="E359" i="22"/>
  <c r="E358" i="22"/>
  <c r="E357" i="22"/>
  <c r="E356" i="22"/>
  <c r="E355" i="22"/>
  <c r="E354" i="22"/>
  <c r="E353" i="22"/>
  <c r="E352" i="22"/>
  <c r="E351" i="22"/>
  <c r="E350" i="22"/>
  <c r="E349" i="22"/>
  <c r="E348" i="22"/>
  <c r="E347" i="22"/>
  <c r="E346" i="22"/>
  <c r="E345" i="22"/>
  <c r="E344" i="22"/>
  <c r="E343" i="22"/>
  <c r="E342" i="22"/>
  <c r="E341" i="22"/>
  <c r="E340" i="22"/>
  <c r="E339" i="22"/>
  <c r="E338" i="22"/>
  <c r="E337" i="22"/>
  <c r="E336" i="22"/>
  <c r="E335" i="22"/>
  <c r="E334" i="22"/>
  <c r="E333" i="22"/>
  <c r="E332" i="22"/>
  <c r="E331" i="22"/>
  <c r="E330" i="22"/>
  <c r="E329" i="22"/>
  <c r="E328" i="22"/>
  <c r="E327" i="22"/>
  <c r="E326" i="22"/>
  <c r="E325" i="22"/>
  <c r="E324" i="22"/>
  <c r="E323" i="22"/>
  <c r="E322" i="22"/>
  <c r="E321" i="22"/>
  <c r="E320" i="22"/>
  <c r="E319" i="22"/>
  <c r="E318" i="22"/>
  <c r="E317" i="22"/>
  <c r="E316" i="22"/>
  <c r="E315" i="22"/>
  <c r="E314" i="22"/>
  <c r="E313" i="22"/>
  <c r="E312" i="22"/>
  <c r="E311" i="22"/>
  <c r="E310" i="22"/>
  <c r="E309" i="22"/>
  <c r="E308" i="22"/>
  <c r="E307" i="22"/>
  <c r="E306" i="22"/>
  <c r="E305" i="22"/>
  <c r="E304" i="22"/>
  <c r="E303" i="22"/>
  <c r="E302" i="22"/>
  <c r="E301" i="22"/>
  <c r="E300" i="22"/>
  <c r="E299" i="22"/>
  <c r="E298" i="22"/>
  <c r="E297" i="22"/>
  <c r="E296" i="22"/>
  <c r="E295" i="22"/>
  <c r="E294" i="22"/>
  <c r="E293" i="22"/>
  <c r="E292" i="22"/>
  <c r="E291" i="22"/>
  <c r="E290" i="22"/>
  <c r="E289" i="22"/>
  <c r="E288" i="22"/>
  <c r="E287" i="22"/>
  <c r="E286" i="22"/>
  <c r="E285" i="22"/>
  <c r="E284" i="22"/>
  <c r="E283" i="22"/>
  <c r="E282" i="22"/>
  <c r="E281" i="22"/>
  <c r="E280" i="22"/>
  <c r="E279" i="22"/>
  <c r="E278" i="22"/>
  <c r="E277" i="22"/>
  <c r="E276" i="22"/>
  <c r="E275" i="22"/>
  <c r="E274" i="22"/>
  <c r="E273" i="22"/>
  <c r="E272" i="22"/>
  <c r="E271" i="22"/>
  <c r="E270" i="22"/>
  <c r="E269" i="22"/>
  <c r="E268" i="22"/>
  <c r="E267" i="22"/>
  <c r="E266" i="22"/>
  <c r="E265" i="22"/>
  <c r="E264" i="22"/>
  <c r="E263" i="22"/>
  <c r="E262" i="22"/>
  <c r="E261" i="22"/>
  <c r="E260" i="22"/>
  <c r="E259" i="22"/>
  <c r="E258" i="22"/>
  <c r="E257" i="22"/>
  <c r="E256" i="22"/>
  <c r="E255" i="22"/>
  <c r="E254" i="22"/>
  <c r="E253" i="22"/>
  <c r="E252" i="22"/>
  <c r="E251" i="22"/>
  <c r="E250" i="22"/>
  <c r="E249" i="22"/>
  <c r="E248" i="22"/>
  <c r="E247" i="22"/>
  <c r="E246" i="22"/>
  <c r="E245" i="22"/>
  <c r="E244" i="22"/>
  <c r="E243" i="22"/>
  <c r="E242" i="22"/>
  <c r="E241" i="22"/>
  <c r="E240" i="22"/>
  <c r="E239" i="22"/>
  <c r="E238" i="22"/>
  <c r="E237" i="22"/>
  <c r="E236" i="22"/>
  <c r="E235" i="22"/>
  <c r="E234" i="22"/>
  <c r="E233" i="22"/>
  <c r="E232" i="22"/>
  <c r="E231" i="22"/>
  <c r="E230" i="22"/>
  <c r="E229" i="22"/>
  <c r="E228" i="22"/>
  <c r="E227" i="22"/>
  <c r="E226" i="22"/>
  <c r="E225" i="22"/>
  <c r="E224" i="22"/>
  <c r="E223" i="22"/>
  <c r="E222" i="22"/>
  <c r="E221" i="22"/>
  <c r="E220" i="22"/>
  <c r="E219" i="22"/>
  <c r="E218" i="22"/>
  <c r="E217" i="22"/>
  <c r="E216" i="22"/>
  <c r="E215" i="22"/>
  <c r="E214" i="22"/>
  <c r="E213" i="22"/>
  <c r="E212" i="22"/>
  <c r="E211" i="22"/>
  <c r="E210" i="22"/>
  <c r="E209" i="22"/>
  <c r="E208" i="22"/>
  <c r="E207" i="22"/>
  <c r="E206" i="22"/>
  <c r="E205" i="22"/>
  <c r="E204" i="22"/>
  <c r="E203" i="22"/>
  <c r="E202" i="22"/>
  <c r="E201" i="22"/>
  <c r="E200" i="22"/>
  <c r="E199" i="22"/>
  <c r="E198" i="22"/>
  <c r="E197" i="22"/>
  <c r="E196" i="22"/>
  <c r="E195" i="22"/>
  <c r="E194" i="22"/>
  <c r="E193" i="22"/>
  <c r="E192" i="22"/>
  <c r="E191" i="22"/>
  <c r="E190" i="22"/>
  <c r="E189" i="22"/>
  <c r="E188" i="22"/>
  <c r="E187" i="22"/>
  <c r="E186" i="22"/>
  <c r="E185" i="22"/>
  <c r="E184" i="22"/>
  <c r="E183" i="22"/>
  <c r="E182" i="22"/>
  <c r="E181" i="22"/>
  <c r="E180" i="22"/>
  <c r="E179" i="22"/>
  <c r="E178" i="22"/>
  <c r="E177" i="22"/>
  <c r="E176" i="22"/>
  <c r="E175" i="22"/>
  <c r="E174" i="22"/>
  <c r="E173" i="22"/>
  <c r="E172" i="22"/>
  <c r="E171" i="22"/>
  <c r="E170" i="22"/>
  <c r="E169" i="22"/>
  <c r="E168" i="22"/>
  <c r="E167" i="22"/>
  <c r="E166" i="22"/>
  <c r="E165" i="22"/>
  <c r="E164" i="22"/>
  <c r="E163" i="22"/>
  <c r="E162" i="22"/>
  <c r="E161" i="22"/>
  <c r="E160" i="22"/>
  <c r="E159" i="22"/>
  <c r="E158" i="22"/>
  <c r="E157" i="22"/>
  <c r="E156" i="22"/>
  <c r="E155" i="22"/>
  <c r="E154" i="22"/>
  <c r="E153" i="22"/>
  <c r="E152" i="22"/>
  <c r="E151" i="22"/>
  <c r="E150" i="22"/>
  <c r="E149" i="22"/>
  <c r="E148" i="22"/>
  <c r="E147" i="22"/>
  <c r="E146" i="22"/>
  <c r="E145" i="22"/>
  <c r="E144" i="22"/>
  <c r="E143" i="22"/>
  <c r="E142" i="22"/>
  <c r="E141" i="22"/>
  <c r="E140" i="22"/>
  <c r="E139" i="22"/>
  <c r="E138" i="22"/>
  <c r="E137" i="22"/>
  <c r="E136" i="22"/>
  <c r="E135" i="22"/>
  <c r="E134" i="22"/>
  <c r="E133" i="22"/>
  <c r="E132" i="22"/>
  <c r="E131" i="22"/>
  <c r="E130" i="22"/>
  <c r="E129" i="22"/>
  <c r="E128" i="22"/>
  <c r="E127" i="22"/>
  <c r="E126" i="22"/>
  <c r="E125" i="22"/>
  <c r="E124" i="22"/>
  <c r="E123" i="22"/>
  <c r="E122" i="22"/>
  <c r="E121" i="22"/>
  <c r="E120" i="22"/>
  <c r="E119" i="22"/>
  <c r="E118" i="22"/>
  <c r="E117" i="22"/>
  <c r="E116" i="22"/>
  <c r="E115" i="22"/>
  <c r="E114" i="22"/>
  <c r="E113" i="22"/>
  <c r="E112" i="22"/>
  <c r="E111" i="22"/>
  <c r="E110" i="22"/>
  <c r="E109" i="22"/>
  <c r="E108" i="22"/>
  <c r="E107" i="22"/>
  <c r="E106" i="22"/>
  <c r="E105" i="22"/>
  <c r="E104" i="22"/>
  <c r="E103" i="22"/>
  <c r="E102" i="22"/>
  <c r="E101" i="22"/>
  <c r="E100" i="22"/>
  <c r="E99" i="22"/>
  <c r="E98" i="22"/>
  <c r="E97" i="22"/>
  <c r="E96" i="22"/>
  <c r="E95" i="22"/>
  <c r="E94" i="22"/>
  <c r="E93" i="22"/>
  <c r="E92" i="22"/>
  <c r="E91" i="22"/>
  <c r="E90" i="22"/>
  <c r="E89" i="22"/>
  <c r="E88" i="22"/>
  <c r="E87" i="22"/>
  <c r="E86" i="22"/>
  <c r="E85" i="22"/>
  <c r="E84" i="22"/>
  <c r="E83" i="22"/>
  <c r="E82" i="22"/>
  <c r="E81" i="22"/>
  <c r="E80" i="22"/>
  <c r="E79" i="22"/>
  <c r="E78" i="22"/>
  <c r="E77" i="22"/>
  <c r="E76" i="22"/>
  <c r="E75" i="22"/>
  <c r="E74" i="22"/>
  <c r="E73" i="22"/>
  <c r="E72" i="22"/>
  <c r="E71" i="22"/>
  <c r="E70" i="22"/>
  <c r="E69" i="22"/>
  <c r="E68" i="22"/>
  <c r="E67" i="22"/>
  <c r="E66" i="22"/>
  <c r="E65" i="22"/>
  <c r="E64" i="22"/>
  <c r="E63" i="22"/>
  <c r="E62" i="22"/>
  <c r="E61" i="22"/>
  <c r="E60" i="22"/>
  <c r="E59" i="22"/>
  <c r="E58" i="22"/>
  <c r="E57" i="22"/>
  <c r="E56" i="22"/>
  <c r="E55" i="22"/>
  <c r="E54" i="22"/>
  <c r="E53" i="22"/>
  <c r="E52" i="22"/>
  <c r="E51" i="22"/>
  <c r="E50" i="22"/>
  <c r="E49" i="22"/>
  <c r="E48" i="22"/>
  <c r="E47" i="22"/>
  <c r="E46" i="22"/>
  <c r="E45" i="22"/>
  <c r="E44" i="22"/>
  <c r="E43" i="22"/>
  <c r="E42" i="22"/>
  <c r="E41" i="22"/>
  <c r="E40" i="22"/>
  <c r="E39" i="22"/>
  <c r="E38" i="22"/>
  <c r="E37" i="22"/>
  <c r="E36" i="22"/>
  <c r="E35" i="22"/>
  <c r="E34" i="22"/>
  <c r="E33" i="22"/>
  <c r="E32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19" i="22"/>
  <c r="E18" i="22"/>
  <c r="E17" i="22"/>
  <c r="E16" i="22"/>
  <c r="E15" i="22"/>
  <c r="E14" i="22"/>
  <c r="E13" i="22"/>
  <c r="E12" i="22"/>
  <c r="E11" i="22"/>
  <c r="E10" i="22"/>
  <c r="E9" i="22"/>
  <c r="E8" i="22"/>
  <c r="E7" i="22"/>
  <c r="E6" i="22"/>
  <c r="E5" i="22"/>
  <c r="E4" i="22"/>
  <c r="E3" i="22"/>
  <c r="E2" i="22"/>
  <c r="E401" i="19" l="1"/>
  <c r="F401" i="19"/>
  <c r="D401" i="19"/>
  <c r="G401" i="19"/>
  <c r="B4" i="19"/>
  <c r="B3" i="19"/>
  <c r="B2" i="19"/>
  <c r="B4" i="16"/>
  <c r="B3" i="16"/>
  <c r="B2" i="16"/>
  <c r="D67" i="16"/>
  <c r="W69" i="16" l="1"/>
  <c r="D527" i="19"/>
  <c r="I114" i="16"/>
  <c r="H114" i="16"/>
  <c r="G114" i="16"/>
  <c r="F114" i="16"/>
  <c r="E114" i="16"/>
  <c r="D114" i="16"/>
  <c r="E59" i="16" l="1"/>
  <c r="D520" i="19"/>
  <c r="I4" i="1" l="1"/>
  <c r="C114" i="16" l="1"/>
  <c r="I6" i="1" l="1"/>
  <c r="E44" i="16" l="1"/>
  <c r="V68" i="16" l="1"/>
  <c r="B5" i="19" l="1"/>
  <c r="E67" i="16" l="1"/>
  <c r="C67" i="16" s="1"/>
  <c r="V67" i="16" s="1"/>
  <c r="W67" i="16" l="1"/>
  <c r="G26" i="16" l="1"/>
  <c r="F26" i="16"/>
  <c r="H552" i="19"/>
  <c r="E26" i="16" l="1"/>
  <c r="D59" i="16"/>
  <c r="G13" i="16"/>
  <c r="F13" i="16" l="1"/>
  <c r="E13" i="16" s="1"/>
  <c r="F67" i="16"/>
  <c r="C59" i="16" l="1"/>
  <c r="B5" i="16" l="1"/>
  <c r="V69" i="16" l="1"/>
  <c r="F69" i="16" s="1"/>
  <c r="F68" i="16"/>
  <c r="W68" i="16"/>
  <c r="I2" i="1"/>
  <c r="AG2" i="1" s="1"/>
  <c r="I3" i="1"/>
  <c r="AG4" i="1"/>
  <c r="I5" i="1"/>
  <c r="AG5" i="1" s="1"/>
  <c r="AG6" i="1"/>
  <c r="AG3" i="1" l="1"/>
  <c r="AG7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3AD3F62-7F6F-4426-A136-824B81E4E63B}" sourceFile="C:\Users\dayra.campos\Desktop\Ultima BBDD\SERIEBM-06-8.mdb" keepAlive="1" name="SERIEBM-06-8" type="5" refreshedVersion="6" background="1" saveData="1">
    <dbPr connection="Provider=Microsoft.ACE.OLEDB.12.0;User ID=Admin;Data Source=C:\Users\dayra.campos\Desktop\Ultima BBDD\SERIEBM-06-8.mdb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atos" commandType="3"/>
  </connection>
</connections>
</file>

<file path=xl/sharedStrings.xml><?xml version="1.0" encoding="utf-8"?>
<sst xmlns="http://schemas.openxmlformats.org/spreadsheetml/2006/main" count="15623" uniqueCount="2087">
  <si>
    <t>PH</t>
  </si>
  <si>
    <t>Infiltracion local medicamentos (bursas, tendones, yuxtaarticulares y/o intraarticulares</t>
  </si>
  <si>
    <t>Inmunofijación de inmunoglobulina, c/u</t>
  </si>
  <si>
    <t>Inmunoglobulina IgA secretora</t>
  </si>
  <si>
    <t>Inmunoglobulinas IgA, IgG, IgM, c/u</t>
  </si>
  <si>
    <t>Inmunoglobulinas IgE, IgD total, c/u</t>
  </si>
  <si>
    <t>Inmunoglobulinas IgE, IgG específicas, c/u</t>
  </si>
  <si>
    <t>Proteína C reactiva por técnica de látex u otras similares</t>
  </si>
  <si>
    <t>Proteína C reactiva por técnicas nefelométricas y/o turbidimétricas</t>
  </si>
  <si>
    <t>Quimiotaxis-leucotaxis</t>
  </si>
  <si>
    <t>Crioaglutininas</t>
  </si>
  <si>
    <t>Criohemolisinas</t>
  </si>
  <si>
    <t>Digestión fagocítica nitroblue-tetrazolium cualitativo y cuantitativo</t>
  </si>
  <si>
    <t>Euglobulinas, tiempo de lisis de</t>
  </si>
  <si>
    <t>Fibrinógeno</t>
  </si>
  <si>
    <t>Test de neutralización plaquetaria</t>
  </si>
  <si>
    <t>Factor III plaquetario</t>
  </si>
  <si>
    <t>Factor V</t>
  </si>
  <si>
    <t>Factores VII, VIII, IX, X, XI, XII, XIII, c/u</t>
  </si>
  <si>
    <t>Ferritina</t>
  </si>
  <si>
    <t>Fibrinógeno, productos de degradación del</t>
  </si>
  <si>
    <t>Fierro sérico</t>
  </si>
  <si>
    <t>Velocidad de eritrosedimentación (proc. aut.)</t>
  </si>
  <si>
    <t>Vitamina B12, absorción de (Co 57 o similar)</t>
  </si>
  <si>
    <t>POR COMPRA 
DE SERVICIO</t>
  </si>
  <si>
    <t>Virus hepatitis A, anticuerpos IgM del</t>
  </si>
  <si>
    <t>Virus hepatitis B, anticuerpo del antígeno E del</t>
  </si>
  <si>
    <t>Complemento C1Q, C2, C3, C4, etc., c/u</t>
  </si>
  <si>
    <t>Complemento hemolítico (CH 50)</t>
  </si>
  <si>
    <t>Crioglobulinas, precipitación en frío (cualitativa) o cuantitativa c/u</t>
  </si>
  <si>
    <t>Test de Clements (proc. aut.)</t>
  </si>
  <si>
    <t>Grupos sanguíneos AB0 y Rho (incluye estudio de factor Du en Rh negativos)</t>
  </si>
  <si>
    <t>Recuento de basófilos (absoluto)</t>
  </si>
  <si>
    <t>Recuento de eosinófilos (absoluto)</t>
  </si>
  <si>
    <t>Recuento de eritrocitos, absoluto (proc. aut.)</t>
  </si>
  <si>
    <t>OCTUBRE</t>
  </si>
  <si>
    <t>NOVIEMBRE</t>
  </si>
  <si>
    <t>DICIEMBRE</t>
  </si>
  <si>
    <t>Fierro, capacidad de fijación del (incluye fierro sérico)</t>
  </si>
  <si>
    <t>Fierro, cinética del (cada determinación)</t>
  </si>
  <si>
    <t>Gelación por etanol</t>
  </si>
  <si>
    <t>Haptoglobina cuantitativa</t>
  </si>
  <si>
    <t>Hematocrito (proc. aut.)</t>
  </si>
  <si>
    <t>Hemoglobina en sangre total (proc. aut.)</t>
  </si>
  <si>
    <t>Hemoglobina fetal cualitativa</t>
  </si>
  <si>
    <t>Hemoglobina fetal cuantitativa en eritrocitos</t>
  </si>
  <si>
    <t>Colinesterasa en plasma o sangre total</t>
  </si>
  <si>
    <t>Creatina</t>
  </si>
  <si>
    <t>Creatinina, depuración de (Clearence) (proc. aut.)</t>
  </si>
  <si>
    <t>Creatinquinasa CK - MB  miocárdica</t>
  </si>
  <si>
    <t>Creatinquinasa CK - total</t>
  </si>
  <si>
    <t>Deshidrogenasa hidroxibutírica (HBDH)</t>
  </si>
  <si>
    <t>Deshidrogenasa láctica total (LDH)</t>
  </si>
  <si>
    <t>Gamma glutamiltranspeptidasa (GGT)</t>
  </si>
  <si>
    <t>Hemoglobina glicosilada</t>
  </si>
  <si>
    <t>Hemoglobina plasmática</t>
  </si>
  <si>
    <t>Hemoglobina termolabil</t>
  </si>
  <si>
    <t>Hemoglobina, electroforesis de (incluye Hb. total)</t>
  </si>
  <si>
    <t>Apoyo fluoroscópico a procedimientos intraoperatorios y/o biopsia (no incluye el proc.)</t>
  </si>
  <si>
    <t>AMBULANCIA</t>
  </si>
  <si>
    <t>Factor reumatoídeo por técnica de látex u otras similares</t>
  </si>
  <si>
    <t>Virus hepatitis B, antígeno superficie</t>
  </si>
  <si>
    <t>Grasas neutras (Sudán III)</t>
  </si>
  <si>
    <t>Leucocitos fecales</t>
  </si>
  <si>
    <t>Acidificación del suero, test de Ham</t>
  </si>
  <si>
    <t>Acido fólico o folatos</t>
  </si>
  <si>
    <t>Adenograma, esplenograma, mielograma c/u</t>
  </si>
  <si>
    <t>Adhesividad plaquetaria</t>
  </si>
  <si>
    <t>Aglutininas anti Rho</t>
  </si>
  <si>
    <t>Agregación plaquetaria</t>
  </si>
  <si>
    <t>Anticoagulantes circulantes o anticoagulante lúpico</t>
  </si>
  <si>
    <t>Antitrombina III</t>
  </si>
  <si>
    <t>Auto-hemólisis test,  con y sin glucosa</t>
  </si>
  <si>
    <t>Células del lupus, cada muestra</t>
  </si>
  <si>
    <t>Coagulación, tiempo de</t>
  </si>
  <si>
    <t>Coágulo,  tiempo de retracción del</t>
  </si>
  <si>
    <t>Coágulo, tiempo de lisis del</t>
  </si>
  <si>
    <t>Coombs directo, test de</t>
  </si>
  <si>
    <t>Coombs indirecto, prueba de</t>
  </si>
  <si>
    <t>Cuerpos de Heinz</t>
  </si>
  <si>
    <t>Deshidrogenasa glucosa-6-fosfato en eritrocitos</t>
  </si>
  <si>
    <t>Citológico c/s tinción (incluye examen al fresco, recuento celular y citológico porcentual)</t>
  </si>
  <si>
    <t>Físico-químico (incluye aspecto, color, pH, glucosa, proteína, Pandy y filancia)</t>
  </si>
  <si>
    <t>Bandas oligoclonales (incluye electroforesis de L.C.R., suero e inmunofijación)</t>
  </si>
  <si>
    <t>Indice IgG/albúmina (incluye determ. de IgG y albúmina en L.C.R. y suero)</t>
  </si>
  <si>
    <t>Prueba de estimulación máxima con histamina, mínimo 5 muestras (no incluye la histamina ni el antihistamínico).</t>
  </si>
  <si>
    <t>Espermiograma (físico y microscópico, con o sin observación hasta 24 horas)</t>
  </si>
  <si>
    <t>Madurez fetal completa (físico; células anaranjadas, bilirrubina, test de Clements, creatinina, contaminantes)</t>
  </si>
  <si>
    <t>Flujo vaginal o secreción uretral, estudio de (incluye toma de muestra y códigos 03-06-004, 03-06-005, 03-06-008, 03-06-017, y 03-06-026 )</t>
  </si>
  <si>
    <t>Adenosindeaminasa en sangre u otro fluído biológico.</t>
  </si>
  <si>
    <t>Hemosiderina medular</t>
  </si>
  <si>
    <t>Heparina, cuantificación de</t>
  </si>
  <si>
    <t>Isoinmunización, detección de anticuerpos irregulares (proc. aut.).</t>
  </si>
  <si>
    <t>Isoinmunización, detección e identificación de anticuerpos</t>
  </si>
  <si>
    <t>Isopropanol, test de</t>
  </si>
  <si>
    <t>Metahemalbúmina</t>
  </si>
  <si>
    <t>Metahemoglobina</t>
  </si>
  <si>
    <t>Muraminidasa en eritrocitos</t>
  </si>
  <si>
    <t>Fosfatasa ácida prostática</t>
  </si>
  <si>
    <t>Fructosa, consumo de</t>
  </si>
  <si>
    <t>Células anaranjadas (proc. aut.)</t>
  </si>
  <si>
    <t>Contaminantes (meconio y sangre) (proc. aut.)</t>
  </si>
  <si>
    <t>Creatinina (proc. aut.)</t>
  </si>
  <si>
    <t>Fosfatidil glicerol y/o fosfatidil inositol</t>
  </si>
  <si>
    <t>Indice de bilirrubina (prueba de Liley)</t>
  </si>
  <si>
    <t>Indice lecitina/esfingomielina</t>
  </si>
  <si>
    <t>Porfirinas, c/u</t>
  </si>
  <si>
    <t>Urobilinógeno cuantitativo</t>
  </si>
  <si>
    <t>Células neoplásicas en fluídos biológicos</t>
  </si>
  <si>
    <t>SERVICIO DE SALUD</t>
  </si>
  <si>
    <t>Jefe de Estadisticas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</si>
  <si>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</si>
  <si>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</si>
  <si>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</si>
  <si>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</si>
  <si>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</si>
  <si>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</si>
  <si>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</si>
  <si>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</si>
  <si>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Cristalización y filancia de moco cervical</t>
  </si>
  <si>
    <t>Moco-semen, prueba de compatibilidad</t>
  </si>
  <si>
    <t>TOTAL</t>
  </si>
  <si>
    <t>MUNICIPAL</t>
  </si>
  <si>
    <t>Azúcares reductores (Benedict-Fehling o similar)</t>
  </si>
  <si>
    <t>Balance graso (Van de Kamer) muestra de tres o más días</t>
  </si>
  <si>
    <t>Anticuerpos atípicos, pannel de identificación</t>
  </si>
  <si>
    <t>Cálculo urinario (examen físico y químico)</t>
  </si>
  <si>
    <t>Cuerpos cetónicos</t>
  </si>
  <si>
    <t>Microalbuminuria cuantitativa</t>
  </si>
  <si>
    <t>Embarazo, detección de (cualquier técnica)</t>
  </si>
  <si>
    <t>Fenilquetonuria (PKU), cuantitativo</t>
  </si>
  <si>
    <t>Hemograma (incluye recuentos de leucocitos y eritrocitos, hemoglobina, hematocrito, fórmula leucocitaria, características de los elementos figurados y velocidad de eritrosedimentación)</t>
  </si>
  <si>
    <t>Protrombina, tiempo de o consumo de (incluye INR, Relación Internacional Normalizada)</t>
  </si>
  <si>
    <t>Volemia (incluye volumen globular total, volumen plasmático total y volumen sanguíneo total)</t>
  </si>
  <si>
    <t>Rodillera, bota larga o corta de yeso</t>
  </si>
  <si>
    <t>Velpeau</t>
  </si>
  <si>
    <t>Yeso antebraquial c/s ferula digital</t>
  </si>
  <si>
    <t>Yeso braquicarpiano</t>
  </si>
  <si>
    <t>Bromosulftaleína, prueba de (incluye medicamento y tomas de muestra)</t>
  </si>
  <si>
    <t>Depuraciones (Clearance) exógenas de Hipurán, Rojo Congo, manitol e inulina, c/u (no incluye medicamento)</t>
  </si>
  <si>
    <t>Deshidrogenasa láctica total (LDH), con separación de isoenzimas</t>
  </si>
  <si>
    <t xml:space="preserve">Perfil Lipídico (incluye: colesterol total, HDL, LDL, VLDL y triglicéridos) </t>
  </si>
  <si>
    <t>Fármacos y/o drogas; niveles plasmáticos de (alcohol, anorexígenos, antiarrítmicos, antibióticos, antidepresivos, antiepilépticos, antihistamínicos, antiinflamatorios y analgésicos, estimulantes respiratorios, tranquilizantes mayores y menores, etc.) c/u</t>
  </si>
  <si>
    <t>Fosfatasas alcalinas con separación de isoenzimas hepáticas, intestinales, óseas c/u</t>
  </si>
  <si>
    <t>Virus hepatitis B, anticore total del (anti HBc total)</t>
  </si>
  <si>
    <t>Virus hepatitis B, anticuerpos de antígeno de superficie (australiano)</t>
  </si>
  <si>
    <t>Gusanos macroscópicos, diagnóstico de (proc. aut.)</t>
  </si>
  <si>
    <t xml:space="preserve">Antiestreptolisina O, por técnica de látex </t>
  </si>
  <si>
    <t>Antígeno carcinoembrionario (CEA)</t>
  </si>
  <si>
    <t>Antígeno prostático específico</t>
  </si>
  <si>
    <t>Antígeno Ca 125, Ca 15-3 y Ca 19-9, c/u</t>
  </si>
  <si>
    <t>Tamizaje de Anticuerpos anti antígenos nucleares extractables (a- ENA: Sm, RNP, Ro, La, Scl- 70 y Jo- 1)</t>
  </si>
  <si>
    <t>Anticuerpos antinucleares (ANA), antimitocondriales, anti DNA (ADNA), anti músculo liso, anticentrómero, u otros, c/u.</t>
  </si>
  <si>
    <t>Anticuerpos específicos y otros autoanticuerpos (anticuerpos antitiroídeos: anticuerpos antimicrosomales y antitiroglobulinas y otros anticuerpos: prostático, espermios, etc.) c/u</t>
  </si>
  <si>
    <t>Depósito de inmunoglobulina por inmunofluorescencia (IgG, IgA, IgM) c/u</t>
  </si>
  <si>
    <t>Factor reumatoídeo por técnica Scat, Waaler Rose, nefelométricas y/o turbidimétricas</t>
  </si>
  <si>
    <t>&lt; 15 AÑOS</t>
  </si>
  <si>
    <t>Sobrevida del eritrocito (Cr 51 o similar)</t>
  </si>
  <si>
    <t>Subgrupo ABO y Rh fenotipo - genotipo Rh, c/u</t>
  </si>
  <si>
    <t>Thorn, prueba de (no incluye ACTH)</t>
  </si>
  <si>
    <t>Tinción de estearasa</t>
  </si>
  <si>
    <t>Tinción de fosfatasas alcalinas o ácidas</t>
  </si>
  <si>
    <t>Recuento de leucocitos, absoluto (proc. aut.)</t>
  </si>
  <si>
    <t>Recuento de linfocitos (absoluto)</t>
  </si>
  <si>
    <t>Recuento de plaquetas (absoluto)</t>
  </si>
  <si>
    <t>Recuento de reticulocitos (absoluto o porcentual)</t>
  </si>
  <si>
    <t>Recuento diferencial o fórmula leucocitaria (proc. aut.)</t>
  </si>
  <si>
    <t>Resistencia globular osmótica</t>
  </si>
  <si>
    <t xml:space="preserve">Mycoplasma IgG, IgM, c/u. </t>
  </si>
  <si>
    <t>R.P.R.</t>
  </si>
  <si>
    <t>Tinción de peroxidasas</t>
  </si>
  <si>
    <t>Transferrina</t>
  </si>
  <si>
    <t>Trombina, tiempo de</t>
  </si>
  <si>
    <t>ATENCIÓN</t>
  </si>
  <si>
    <t>Tipificación HLA B-27</t>
  </si>
  <si>
    <t>Tipificación HLA B-8</t>
  </si>
  <si>
    <t>Tipificación HLA  - DR serológica</t>
  </si>
  <si>
    <t>Tipificación HLA - A, B serológica</t>
  </si>
  <si>
    <t>Baciloscopía Ziehl-Neelsen, c/u</t>
  </si>
  <si>
    <t>Examen directo al fresco, c/s tinción (incluye trichomonas)</t>
  </si>
  <si>
    <t>Tinción de Gram</t>
  </si>
  <si>
    <t>Ultramicroscopía (incluye toma de muestras)</t>
  </si>
  <si>
    <t>Coprocultivo, c/u</t>
  </si>
  <si>
    <t>Corriente (excepto coprocultivo, hemocultivo y urocultivo) c/u</t>
  </si>
  <si>
    <t>Hemocultivo aerobio, c/u</t>
  </si>
  <si>
    <t>Hemocultivo anaerobio, c/u</t>
  </si>
  <si>
    <t>Electrolitos plasmáticos (sodio, potasio, cloro) c/u</t>
  </si>
  <si>
    <t>Enzima convertidora de angiotensina I</t>
  </si>
  <si>
    <t>Fenilalanina</t>
  </si>
  <si>
    <t>Remocion Implante Anticonceptivo</t>
  </si>
  <si>
    <t>Fosfatasas ácidas totales y fracción prostática</t>
  </si>
  <si>
    <t>Fosfatasas alcalinas totales</t>
  </si>
  <si>
    <t>Fosfolípidos</t>
  </si>
  <si>
    <t>Galactosa</t>
  </si>
  <si>
    <t>Tromboplastina, tiempo parcial de (TTPA, TTPK o similares)</t>
  </si>
  <si>
    <t>Melanogenuria (test de cloruro férrico)</t>
  </si>
  <si>
    <t>Mucopolisacáridos</t>
  </si>
  <si>
    <t>Nucleótidos cíclicos (CAMP, CGM, u otros) c/u</t>
  </si>
  <si>
    <t>Orina completa, (incluye cód. 03-09-023 y 03-09-024)</t>
  </si>
  <si>
    <t>&lt; 1 año</t>
  </si>
  <si>
    <t>1 - 4 años</t>
  </si>
  <si>
    <t>5 a 9 años</t>
  </si>
  <si>
    <t>10 a 19 años</t>
  </si>
  <si>
    <t>20 a 64 años</t>
  </si>
  <si>
    <t>65 años y más</t>
  </si>
  <si>
    <t>Cultivo específico para Bordetella</t>
  </si>
  <si>
    <t>Difteria</t>
  </si>
  <si>
    <t>Neisseria gonorrhoeae (gonococo)</t>
  </si>
  <si>
    <t>Cultivo para bacilo de Koch, (incluye otras micobacterias)</t>
  </si>
  <si>
    <t>Listeria</t>
  </si>
  <si>
    <t>Neisseria meningitidis (meningococo)</t>
  </si>
  <si>
    <t>Cultivo y Tipificación de micobacterias</t>
  </si>
  <si>
    <t>Mycoplasma y Ureaplasma, c/u</t>
  </si>
  <si>
    <t>Anaerobios  (mínimo 4 fármacos)</t>
  </si>
  <si>
    <t>Bacilo de Koch (cada fármaco)</t>
  </si>
  <si>
    <t>Inhibidor de C1Q, C2 y C3, c/u</t>
  </si>
  <si>
    <t>TRASLADOS NO DE URGENCIA</t>
  </si>
  <si>
    <t>Elisa indirecta (Chagas, hidatidosis, toxocariasis y otras), c/u</t>
  </si>
  <si>
    <t>Coproparasitario seriado para Fasciola hepática (incluye diagnostico de gusanos macroscópicos y ex. microscópico de 10 muestras separadas por método de Telemann y de otras 10 muestras separadas y simultáneas con las ant. por téc. de sedimentación)</t>
  </si>
  <si>
    <t>Diagnostico de parásitos en jugo duodenal y/o bilis, examen macroscópico y microscópico (directo y/o concentración, c/s tinción)</t>
  </si>
  <si>
    <t>Diagnostico parasitario en exudados, secreciones y otros líquidos orgánicos (no especificados mas adelante), examen macro y microscópico de (incluye concentración y/o tinción cuando proceda), c/u</t>
  </si>
  <si>
    <t>Graham, examen de (incluye diagnostico de gusanos macroscópicos y examen microscópico de 5 muestras separadas)</t>
  </si>
  <si>
    <t>Hemoparásitos, diagnóstico microscópico de (mínimo 10 frotis y/o gotas gruesas, c/s examen directo al fresco), cada sesión</t>
  </si>
  <si>
    <t>Hemoparásitos, diagnóstico por técnica de Strout o similar en hasta 10 tubos capilares, cada sesión</t>
  </si>
  <si>
    <t>Raspado de piel, examen microscópico de ("Acarotest"): de 6 a 10 preparaciones</t>
  </si>
  <si>
    <t>Xenodiagnóstico (cada aplicación de 2 cajas, con 6 ninfas por lo menos c/u, examinadas a los 20 y/o 30 días y hasta por 60 días más si procede)</t>
  </si>
  <si>
    <t>Coproparasitológico seriado simple (incluye diagnóstico de gusanos macroscopicos  y exámen microscopico por concentración de tres muestras separadas método PAFS (proc. aut.)</t>
  </si>
  <si>
    <t>Fijación del complemento (distomatosis, toxoplasmosis, cisticercosis y otras) c/u</t>
  </si>
  <si>
    <t>Floculación en bentonita, látex, precipitinas o similar (triquinosis, hidatidosis y otros), c/u</t>
  </si>
  <si>
    <t>Inmunoelectroforesis o contrainmunoelectroforesis (hidatidosis, distomatosis, amebiasis y otras), c/u</t>
  </si>
  <si>
    <t>Inmunofluorescencia indirecta (toxoplasmosis, Chagas, amebiasis y otras), c/u</t>
  </si>
  <si>
    <t>Aislamiento de virus (adenovirus, citomegalovirus, Coxsakie, herpes, influenza, polio, sarampión y otros), c/u</t>
  </si>
  <si>
    <t>Anticuerpos virales, determ. de (adenovirus, citomegalovirus, herpes simple, rubéola, Influenza  A y B; virus varicela-zoster; virus sincicial respiratorio; parainfluenza 1, 2 y 3, Epstein Barr y otros), c/u</t>
  </si>
  <si>
    <t>Orina, físico-químico (aspecto, color, densidad, pH, proteínas, glucosa, cuerpos cetónicos, urobilinógeno, bilirrubina, hemoglobina y nitritos) todos o cada uno de los parámetros (proc. aut.)</t>
  </si>
  <si>
    <t>Beta-2-microglobulina</t>
  </si>
  <si>
    <t>Complejos inmunes circulantes</t>
  </si>
  <si>
    <t>0106002</t>
  </si>
  <si>
    <t>Curación simple ambulatoria</t>
  </si>
  <si>
    <t>0106006</t>
  </si>
  <si>
    <t>Oxigenoterapia domiciliaria (pacientes oxígeno dependientes)</t>
  </si>
  <si>
    <t>Caroteno, prueba de sobrecarga de (incluye tomas de muestra)</t>
  </si>
  <si>
    <t>Ceruloplasmina</t>
  </si>
  <si>
    <t>Cobre</t>
  </si>
  <si>
    <t>Colesterol total (proc. aut.)</t>
  </si>
  <si>
    <t>Colesterol HDL (proc. aut.)</t>
  </si>
  <si>
    <t>Coproparasitológico seriado simple (incluye diagnostico de gusanos macroscópicos y examen microscópico por concentración de 3 muestras separadas método Telemann) (proc. aut.)</t>
  </si>
  <si>
    <t>Hemolisinas</t>
  </si>
  <si>
    <t>Hemólisis con sucrosa, test de</t>
  </si>
  <si>
    <t>Linfocitos B (rosetas EAC) y linfocitos T (rosetas E) c/u</t>
  </si>
  <si>
    <t>Tenias post. trat., Diagnostico y búsqueda de escólex de</t>
  </si>
  <si>
    <t>Anticuerpos linfocitotóxicos (PRA) por microlinfocitotoxicidad</t>
  </si>
  <si>
    <t>Autocrossmatch con linfocitos T y B</t>
  </si>
  <si>
    <t>Autocross match con linfocitos totales</t>
  </si>
  <si>
    <t>Alocrossmatch con linfocitos totales</t>
  </si>
  <si>
    <t>Alocrossmatch con linfocitos T y B</t>
  </si>
  <si>
    <t>Cultivo mixto de linfocitos</t>
  </si>
  <si>
    <t>Acidez titulable, pH, volumen (una muestra)</t>
  </si>
  <si>
    <t>Volumen, anhídrido carbónico, amilasa y lipasa</t>
  </si>
  <si>
    <t>Cristales de colesterol</t>
  </si>
  <si>
    <t>Lípidos biliares</t>
  </si>
  <si>
    <t>Alfa -1- antitripsina cuantitativa</t>
  </si>
  <si>
    <t>Alfa -2- macroglobulina</t>
  </si>
  <si>
    <t>Alfa fetoproteínas</t>
  </si>
  <si>
    <t>Antifungigrama (mínimo 4 fármacos antihongos)</t>
  </si>
  <si>
    <t>Autovacunas, incluye cultivo y preparación  de mínimo 10 ampollas</t>
  </si>
  <si>
    <t>Poder bactericida del suero</t>
  </si>
  <si>
    <t>Brucella, reacción de aglutinación para (Wright-Hudleson) o similares</t>
  </si>
  <si>
    <t>Clamidias por inmunofluorescencia, peroxidasa, Elisa o similares</t>
  </si>
  <si>
    <t>Colangiografía intra o postoperatoria (por sonda T, o similar)</t>
  </si>
  <si>
    <t>Virus hepatitis C, anticuerpos de (anti HCV)</t>
  </si>
  <si>
    <t>Linfotoxinas humanas, detección de</t>
  </si>
  <si>
    <t>Hemosiderina</t>
  </si>
  <si>
    <t>Estudio de cristales (con luz polarizada)</t>
  </si>
  <si>
    <t>TIPO DE ATENCIÓN</t>
  </si>
  <si>
    <t>ATENCIONES POR EDAD</t>
  </si>
  <si>
    <t>Piruvatoquinasa en eritrocitos</t>
  </si>
  <si>
    <t>Protamina sulfato, determinación de</t>
  </si>
  <si>
    <t>Protoporfirinas en eritrocitos</t>
  </si>
  <si>
    <t xml:space="preserve">I  </t>
  </si>
  <si>
    <t xml:space="preserve">II  </t>
  </si>
  <si>
    <t>III</t>
  </si>
  <si>
    <t>HORMONALES</t>
  </si>
  <si>
    <t>IV</t>
  </si>
  <si>
    <t>V</t>
  </si>
  <si>
    <t xml:space="preserve">VI  </t>
  </si>
  <si>
    <t>a)   BACTERIAS Y HONGOS</t>
  </si>
  <si>
    <t>c)   VIRUS</t>
  </si>
  <si>
    <t>VII</t>
  </si>
  <si>
    <t xml:space="preserve">VIII  </t>
  </si>
  <si>
    <t xml:space="preserve">EX.  DE DEPOSICIONES EXUDADOS. SECREC. Y OTROS LIQ.  </t>
  </si>
  <si>
    <t xml:space="preserve">IX   </t>
  </si>
  <si>
    <t>ORINA</t>
  </si>
  <si>
    <t>PROCEDIMIENTOS</t>
  </si>
  <si>
    <t>Directo al fresco c/s tinción, (incluye trichomonas)</t>
  </si>
  <si>
    <t>Electrolitos (sodio, potasio, cloro), c/u</t>
  </si>
  <si>
    <t>Eosinófilos, recuento de</t>
  </si>
  <si>
    <t>Mucina, determinación de</t>
  </si>
  <si>
    <t>pH, (proc. aut.)</t>
  </si>
  <si>
    <t>Proteínas totales o albúmina (proc. aut.) c/u</t>
  </si>
  <si>
    <t>Proteínas, electroforesis de (incluye proteínas totales)</t>
  </si>
  <si>
    <t>Glutamina</t>
  </si>
  <si>
    <t>Virus hepatitis B, anticore IgM del (anti HBc IgM)</t>
  </si>
  <si>
    <t>Calcio iónico, incluye proteínas totales</t>
  </si>
  <si>
    <t>Caroteno</t>
  </si>
  <si>
    <t>Acido ascórbico</t>
  </si>
  <si>
    <t>Acido delta aminolevulínico</t>
  </si>
  <si>
    <t>Acido fenilpirúvico (PKU, cualitativo)</t>
  </si>
  <si>
    <t>Hemaglutinación indirecta (toxoplasmosis, Chagas, hidatidosis y otras), c/u</t>
  </si>
  <si>
    <t>POR TERAPÉUTICA OCUPACIONAL</t>
  </si>
  <si>
    <t>POR KINESIOLOGO (NO SAPU)</t>
  </si>
  <si>
    <t>Galactosa, curva de tolerancia, (mínimo cuatro determinaciones) (no incluye la galactosa que se administra) (incluye los valores de todas las tomas de muestras necesarias)</t>
  </si>
  <si>
    <t>Gases y equilibrio ácido base en sangre (incluye: pH, O2, CO2, exceso de base y bicarbonato), todos o cada uno de los parámetros</t>
  </si>
  <si>
    <t>Glucosa, Prueba de Tolerancia a la Glucosa Oral (PTGO), (dos determinaciones) (no incluye la glucosa que se administra) (incluye el valor de las dos tomas de muestras)</t>
  </si>
  <si>
    <t>Lactosa, curva de tolerancia, (mínimo cuatro determinaciones) (no incluye la lactosa que se administra) (incluye los valores de todas las tomas de muestras necesarias)</t>
  </si>
  <si>
    <t>Perfil Hepático (incluye tiempo de protrombina, bilirrubina total y conjugada, fosfatasas alcalinas totales, GGT, transaminasas GOT/AST y GPT/ALT)</t>
  </si>
  <si>
    <t>Ecografía obstétrica</t>
  </si>
  <si>
    <t>Leucinaminopeptidasa (LAP)</t>
  </si>
  <si>
    <t>Lipasa</t>
  </si>
  <si>
    <t>Lípidos totales (proc. aut.)</t>
  </si>
  <si>
    <t>Lipoproteínas, electroforesis de (incluye lípidos totales)</t>
  </si>
  <si>
    <t>Litio</t>
  </si>
  <si>
    <t>Magnesio</t>
  </si>
  <si>
    <t>Osmolalidad</t>
  </si>
  <si>
    <t>Perfil bioquímico (determinación automatizada de 12 parámetros)</t>
  </si>
  <si>
    <t>Proteínas fraccionadas albúmina/globulina (incluye código 03-02-060)</t>
  </si>
  <si>
    <t>Proteínas, electroforesis (incluye cód. 03-02-060)</t>
  </si>
  <si>
    <t>Transaminasas, oxalacética (GOT/AST), Pirúvica (GPT/ALT), c/u</t>
  </si>
  <si>
    <t>Triglicéridos (proc. aut.)</t>
  </si>
  <si>
    <t>Vitaminas A, B, C, D, E, etc., c/u</t>
  </si>
  <si>
    <t>Xilosa, prueba de absorción (no incluye la xilosa que se administra)</t>
  </si>
  <si>
    <t>Tinción de glicógeno o PAS</t>
  </si>
  <si>
    <t>Tinción de lípidos</t>
  </si>
  <si>
    <t>Colpocitograma</t>
  </si>
  <si>
    <t>Grupos menores. Tipificación o determinación de otros sistemas sanguíneos (Kell, Duffy, Kidd y otros) c/u.</t>
  </si>
  <si>
    <t>Von Willebrand, Ag de (factor VIII Ag.)</t>
  </si>
  <si>
    <t>Cofactor de Ristocetina</t>
  </si>
  <si>
    <t>Proteína C</t>
  </si>
  <si>
    <t>Proteína S</t>
  </si>
  <si>
    <t>Resistencia Proteína C</t>
  </si>
  <si>
    <t>Acetona cualitativa</t>
  </si>
  <si>
    <t>Acido cítrico</t>
  </si>
  <si>
    <t>Acido láctico</t>
  </si>
  <si>
    <t>Aldolasa</t>
  </si>
  <si>
    <t>Amonio</t>
  </si>
  <si>
    <t>Apolipoproteínas (A1, B u otras)</t>
  </si>
  <si>
    <t>Bicarbonato (proc. aut.)</t>
  </si>
  <si>
    <t>Bilirrubina total (proc. aut.)</t>
  </si>
  <si>
    <t>Bilirrubina total y conjugada</t>
  </si>
  <si>
    <t>Anticuerpos virales, determ. de H.I.V.</t>
  </si>
  <si>
    <t xml:space="preserve">Antígenos virales determ. de rotavirus, por cualquier técnica </t>
  </si>
  <si>
    <t xml:space="preserve">Antígenos virales determ. de virus sincicial, por cualquier técnica </t>
  </si>
  <si>
    <t>Reacción de seroneutralización para: virus polio, ECHO, Coxsakie, c/u</t>
  </si>
  <si>
    <t>Virus hepatitis A, Anticore</t>
  </si>
  <si>
    <t>Insercion Implante Anticonceptivo</t>
  </si>
  <si>
    <t>MINSAL - DEIS</t>
  </si>
  <si>
    <t>CÓDIGOS</t>
  </si>
  <si>
    <t>NOMBRE DE COMUNA</t>
  </si>
  <si>
    <t>DEPENDENCIA</t>
  </si>
  <si>
    <t>MES:</t>
  </si>
  <si>
    <t>AÑO:</t>
  </si>
  <si>
    <t>Director Servicio de Salud o Director Establecimiento</t>
  </si>
  <si>
    <t>ENERO</t>
  </si>
  <si>
    <t>Virus hepatitis B, antígeno E del (HBEAg)</t>
  </si>
  <si>
    <t>Depósito de complejos inmunes por inmunofluorescencia</t>
  </si>
  <si>
    <t>Depósito de complemento por inmunofluorescencia (C3, C4), c/u</t>
  </si>
  <si>
    <t>Depósito de fibrinógeno por inmunofluorescencia</t>
  </si>
  <si>
    <t>Orina, sedimento (proc. aut.)</t>
  </si>
  <si>
    <t>Proteínas de Bence-Jones prueba térmica</t>
  </si>
  <si>
    <t>Anaerobios (incluye cód. 03-06-008)</t>
  </si>
  <si>
    <t>Sacarosa, prueba de la</t>
  </si>
  <si>
    <t>Sangría, tiempo de (Ivy) (no incluye dispositivo asociado )</t>
  </si>
  <si>
    <t>MARÍTIMO</t>
  </si>
  <si>
    <t>AÉREO</t>
  </si>
  <si>
    <t>Absorción de autoanticuerpos del receptor</t>
  </si>
  <si>
    <t>Acido úrico cuantitativo</t>
  </si>
  <si>
    <t>Acido 5 hidroxiindolacético cuantitativo</t>
  </si>
  <si>
    <t>Aminoácidos (cualitativo) (excepto fenilalanina, PKU)</t>
  </si>
  <si>
    <t>Fosfatasas ácidas totales</t>
  </si>
  <si>
    <t>Establecimiento de Mayor Complejidad (EMAYC)</t>
  </si>
  <si>
    <t>Establecimiento de Mediana Complejidad (EMEDC)</t>
  </si>
  <si>
    <t>Establecimiento de Menor Complejidad (EMENC)</t>
  </si>
  <si>
    <t>Centro de Referencia de Salud (CRS)</t>
  </si>
  <si>
    <t>Consultorio General Urbano (CGU)</t>
  </si>
  <si>
    <t>Consultorio General Urbano (CGU) - CESFAM</t>
  </si>
  <si>
    <t>Consultorio General Rural (CGR)</t>
  </si>
  <si>
    <t>Consultorio General Rural (CGR) - CESFAM</t>
  </si>
  <si>
    <t>Posta de Salud Rural (PSR)</t>
  </si>
  <si>
    <t>Centro Comunitario de Salud Familiar (CECOF)</t>
  </si>
  <si>
    <t>Consultorio de Salud Mental (COSAM)</t>
  </si>
  <si>
    <t>Antígenos virales determ. de (adenovirus, citomegalovirus, herpes simple, rubéola, influenza y otros), (por cualquier técnica ej: inmunofluorescencia), c/u</t>
  </si>
  <si>
    <t>Hemorragias ocultas, (bencidina, guayaco o test de Weber y similares), cualquier método, c/muestra</t>
  </si>
  <si>
    <t>Fagocitosis: ingestión y digestión (killing) de levaduras por polimorfonucleares</t>
  </si>
  <si>
    <t>Fagocitosis: ingestión y digestión (killing) de bacterias por polimorfonucleares</t>
  </si>
  <si>
    <t xml:space="preserve">Intradermoreacción (PPD, histoplasmina, aspergilina, u otros, incluye el valor del antígeno y reacción de control), c/u. </t>
  </si>
  <si>
    <t>Linfocitos T "helper" (OKT4) o supresores (OKT8) con antisuero monoclonal, c/u</t>
  </si>
  <si>
    <t>Reacción cutánea 16 alergenos por escarificación (incluye el valor de los antígenos)</t>
  </si>
  <si>
    <t>Transformación linfoblástica a drogas, análisis de transformación espontanea con estimulo inespecífico y con diferentes concentraciones de la droga en 1000 células</t>
  </si>
  <si>
    <t>Identificación de clase de inmunoglobulinas de auto o alo cross match positivo</t>
  </si>
  <si>
    <t>Baciloscopía Ziehl-Neelsen por concentración de líquidos (orina u otros), c/u</t>
  </si>
  <si>
    <t>Urocultivo, recuento de colonias y antibiograma (cualquier técnica) (incluye toma de orina aséptica) (no incluye recolector pediátrico)</t>
  </si>
  <si>
    <t>Hongos Filamentosos</t>
  </si>
  <si>
    <t>Corriente (mínimo 10 fármacos) (en caso de urocultivo no corresponde su cobro; incluido en el valor 03-06-011)</t>
  </si>
  <si>
    <t>Estudio de sensibilidad por dilución (CIM) (mínimo 6 fármacos) (en caso de urocultivo, no corresponde su cobro; incluido en el valor código 03-06-011)</t>
  </si>
  <si>
    <t>Preparación de vacunas uni o polivalentes mantenidas en stock (mínimo 5 ampollas)</t>
  </si>
  <si>
    <t>Aspergilosis, candidiasis, histoplasmosis u otros hongos por inmunodiagnóstico c/u</t>
  </si>
  <si>
    <t>Mononucleosis, reacción de Paul Bunnell, Anticuerpos Heterófilos o similares</t>
  </si>
  <si>
    <t>Tíficas, reacciones de aglutinación  (Eberth H y O, paratyphi A y B) (Widal)</t>
  </si>
  <si>
    <t>Artrópodos macroscópicos y microscópicos (imagos y/o pupas y/o larvas), diagnóstico de</t>
  </si>
  <si>
    <t>Coproparasitario seriado con técnica  para Cryptosporidium sp o para Diantamoeba fragilis (incluye los códigos 03-06-048 y/o 03-06-059 más aplicación de técnica de frotis con tinción tricrómica o tinción Ziehl-Neelsen en por lo menos 3 muestras, según corresponda)</t>
  </si>
  <si>
    <t>Coproparasitario seriado para Isospora y Sarcocystis (incluye diagnóstico de gusanos macroscópicos y examen  microscópico de 3 muestras separadas)</t>
  </si>
  <si>
    <t>Inmunoadherencia de leucocitos macrófagos</t>
  </si>
  <si>
    <t>LIF o MIF</t>
  </si>
  <si>
    <t>Linfocitos B (inmunofluorescencia)</t>
  </si>
  <si>
    <t>Treponema pallidum FTA - ABS, MHA-TP c/u</t>
  </si>
  <si>
    <t>V.D.R.L.</t>
  </si>
  <si>
    <t>Hospital de Campaña</t>
  </si>
  <si>
    <t>TIPO DE ESTABLECIMIENTO/ESTRATEGIA</t>
  </si>
  <si>
    <t>NOMBRE ESTABLECIMIENTO/ESTRATEGIA</t>
  </si>
  <si>
    <t>Consultorio General Urbano(CGU) con SAPU/SUR/SAR</t>
  </si>
  <si>
    <t>Consultorio General Urbano (CGU) - CESFAM con SAPU/SAR</t>
  </si>
  <si>
    <t>POR EDUCADORA DE PÁRVULO/DIFERENCIAL</t>
  </si>
  <si>
    <t>Cartridge para Troponina</t>
  </si>
  <si>
    <t>Cartridge Multiple</t>
  </si>
  <si>
    <t>Radiografía de las glándulas salivales "sialografía"</t>
  </si>
  <si>
    <t xml:space="preserve">Radiografía de partes blandas, laringe lateral, cavum rinofaríngeo (rinofarinx). </t>
  </si>
  <si>
    <t>Radiografía de tórax, proyección complementaria (oblicuas, selectivas u otras)</t>
  </si>
  <si>
    <t>Radiografía de tórax  frontal o lateral con equipo móvil fuera del departamento de rayos.</t>
  </si>
  <si>
    <t xml:space="preserve">Radiografía de tórax simple frontal o lateral </t>
  </si>
  <si>
    <t>Radiografía de tórax frontal y lateral</t>
  </si>
  <si>
    <t>Mamografía bilateral</t>
  </si>
  <si>
    <t>Mamografía unilateral</t>
  </si>
  <si>
    <t>Mamografía proyección complementaria  (axilar u otras)</t>
  </si>
  <si>
    <t>Marcación preoperatoria de lesiones de la mama</t>
  </si>
  <si>
    <t>Radiografía de mama, pieza operatoria</t>
  </si>
  <si>
    <t>Radiografía de Abdomen Simple</t>
  </si>
  <si>
    <t>Radiografía de abdomen simple, proyección complementaria (lateral y/o oblicua)</t>
  </si>
  <si>
    <t>Enema baritado del colon (incluye llene y control post-vaciamiento)</t>
  </si>
  <si>
    <t>Enema baritado del colon o intestino delgado, doble contraste</t>
  </si>
  <si>
    <t>Esofagograma  (incluye pesquisa de cuerpo extraño) (proc.aut.)</t>
  </si>
  <si>
    <t xml:space="preserve">Radiografía de esófago, estómago y duodeno, relleno y/o doble contraste </t>
  </si>
  <si>
    <t>Estudio radiológico de deglución faríngea</t>
  </si>
  <si>
    <t>Estudio radiológico del intestino delgado</t>
  </si>
  <si>
    <t xml:space="preserve">Radiografía de esófago, estómago y duodeno, simple en niños </t>
  </si>
  <si>
    <t xml:space="preserve">Pielografía de eliminación o descendente: incluye renal y vesical simples previas, 3 placas post inyección de medio de contraste, controles de pie y cistografía pre y post miccional. </t>
  </si>
  <si>
    <t>Radiografía renal simple (proc. aut.)</t>
  </si>
  <si>
    <t>Radiografía vesical simple o perivesical (proc. aut.)</t>
  </si>
  <si>
    <t>Radiografía agujeros ópticos, ambos lados</t>
  </si>
  <si>
    <t>Radiografía de cavidades perinasales, órbitas, articulaciones temporomandibulares, huesos propios de la nariz, malar, maxilar, arco cigomático y cara</t>
  </si>
  <si>
    <t>Radiografía de cráneo frontal y lateral</t>
  </si>
  <si>
    <t>Radiografía de Cráneo  proyección especial de  base de cráneo (Towne)</t>
  </si>
  <si>
    <t>Radiografía de globo ocular, estudio de cuerpo extraño</t>
  </si>
  <si>
    <t>Radiografía de columna cervical o atlas-axis (frontal y lateral)</t>
  </si>
  <si>
    <t>Radiografía de columna cervical (frontal, lateral y oblicuas)</t>
  </si>
  <si>
    <t>Radiografía de columna cervical  flexión y  extensión (Dinámicas)</t>
  </si>
  <si>
    <t>Radiografía de columna dorsal o dorsolumbar localizada, parrilla costal adultos (frontal y lateral).</t>
  </si>
  <si>
    <t xml:space="preserve">Radiografía columna lumbar o lumbosacra   </t>
  </si>
  <si>
    <t>Radiografía columna lumbar o lumbosacra  flexión y  extensión (Dinámicas)</t>
  </si>
  <si>
    <t xml:space="preserve">Radiografía columna lumbar o lumbosacra, oblicuas adicionales </t>
  </si>
  <si>
    <t>Radiografía de columna total, panorámica con folio graduado  frontal o lateral</t>
  </si>
  <si>
    <t>Radiografía de pelvis, cadera o coxofemoral</t>
  </si>
  <si>
    <t>Radiografía de pelvis, cadera o coxofemoral de RN, lactante o niño menor de 6 años.</t>
  </si>
  <si>
    <t>Radiografía de pelvis, cadera o coxofemoral, proyecciones especiales; (rotación interna, abducción, lateral, Lawenstein u otras)</t>
  </si>
  <si>
    <t>Radiografía de Sacrocoxis o articulaciones sacroilíacas.</t>
  </si>
  <si>
    <t>Radiografía de brazo, antebrazo, codo, muñeca, mano, dedos, pie  (frontal y lateral)</t>
  </si>
  <si>
    <t>Radiografía de clavícula.</t>
  </si>
  <si>
    <t xml:space="preserve">Radiografía Edad Ósea: carpo y mano </t>
  </si>
  <si>
    <t>Radiografía Edad ósea : rodilla frontal</t>
  </si>
  <si>
    <t>Estudio radiológico de escafoides</t>
  </si>
  <si>
    <t>Estudio radiológico de muñeca o tobillo frontal lateral y oblicuas</t>
  </si>
  <si>
    <t>Radiografía de hombro, fémur, rodilla, pierna, costilla o esternón Frontal y Lateral</t>
  </si>
  <si>
    <t>Radiografía de Proyecciones especiales oblicuas u otras en hombro, brazo, codo, rodilla, rótulas, sesamoideos, axial de ambas rótulas o similares</t>
  </si>
  <si>
    <t>Radiografía de túnel intercondíleo o radio-carpiano</t>
  </si>
  <si>
    <t>Ecografía abdominal (incluye hígado, vía biliar, vesícula, páncreas, riñones, bazo, retroperitoneo y grandes vasos)</t>
  </si>
  <si>
    <t>Ecografía como apoyo a cirugía, o a procedimiento (de tórax, muscular, partes blandas, etc.)</t>
  </si>
  <si>
    <t>Ecografía transvaginal o transrectal</t>
  </si>
  <si>
    <t>Ecografía ginecológica, pelviana femenina u obstétrica con estudio fetal</t>
  </si>
  <si>
    <t>Ecografía transvaginal para seguimiento de ovulación, procedimiento completo (6-8 sesiones )</t>
  </si>
  <si>
    <t>Ecografía para seguimiento de ovulación, procedimiento completo (6 a 8 sesiones)</t>
  </si>
  <si>
    <t>Ecografía pélvica masculina (incluye vejiga y próstata)</t>
  </si>
  <si>
    <t>Ecografía renal (bilateral), o de bazo</t>
  </si>
  <si>
    <t>Ecografía encefálica (RN o lactante)</t>
  </si>
  <si>
    <t>Ecografía mamaria bilateral (incluye Doppler)</t>
  </si>
  <si>
    <t>Ecografía ocular, uno o ambos ojos.</t>
  </si>
  <si>
    <t>Ecografía testicular (uno o ambos) (Incluye Doppler)</t>
  </si>
  <si>
    <t>Ecografía tiroidea (Incluye Doppler)</t>
  </si>
  <si>
    <t>Ecografía vascular periférica, articular o de partes blandas</t>
  </si>
  <si>
    <t>0307011</t>
  </si>
  <si>
    <t>0307012</t>
  </si>
  <si>
    <t>0301001</t>
  </si>
  <si>
    <t>0302001</t>
  </si>
  <si>
    <t>Toma agudeza visual (ambos ojos)</t>
  </si>
  <si>
    <t>Lensometria</t>
  </si>
  <si>
    <t>0301002</t>
  </si>
  <si>
    <t>0301003</t>
  </si>
  <si>
    <t>0301004</t>
  </si>
  <si>
    <t>0301005</t>
  </si>
  <si>
    <t>0301006</t>
  </si>
  <si>
    <t>0301007</t>
  </si>
  <si>
    <t>0301008</t>
  </si>
  <si>
    <t>0301009</t>
  </si>
  <si>
    <t>0301010</t>
  </si>
  <si>
    <t>0301011</t>
  </si>
  <si>
    <t>0301012</t>
  </si>
  <si>
    <t>0301013</t>
  </si>
  <si>
    <t>0301014</t>
  </si>
  <si>
    <t>0301015</t>
  </si>
  <si>
    <t>0301016</t>
  </si>
  <si>
    <t>0301017</t>
  </si>
  <si>
    <t>0301020</t>
  </si>
  <si>
    <t>0301021</t>
  </si>
  <si>
    <t>0301022</t>
  </si>
  <si>
    <t>0301023</t>
  </si>
  <si>
    <t>0301024</t>
  </si>
  <si>
    <t>0301025</t>
  </si>
  <si>
    <t>0301026</t>
  </si>
  <si>
    <t>0301027</t>
  </si>
  <si>
    <t>0301028</t>
  </si>
  <si>
    <t>0301029</t>
  </si>
  <si>
    <t>0301030</t>
  </si>
  <si>
    <t>0301032</t>
  </si>
  <si>
    <t>0301033</t>
  </si>
  <si>
    <t>0301034</t>
  </si>
  <si>
    <t>0301035</t>
  </si>
  <si>
    <t>0301036</t>
  </si>
  <si>
    <t>0301038</t>
  </si>
  <si>
    <t>0301039</t>
  </si>
  <si>
    <t>0301040</t>
  </si>
  <si>
    <t>0301041</t>
  </si>
  <si>
    <t>0301042</t>
  </si>
  <si>
    <t>0301043</t>
  </si>
  <si>
    <t>0301044</t>
  </si>
  <si>
    <t>0301045</t>
  </si>
  <si>
    <t>0301046</t>
  </si>
  <si>
    <t>0301047</t>
  </si>
  <si>
    <t>0301048</t>
  </si>
  <si>
    <t>0301049</t>
  </si>
  <si>
    <t>0301050</t>
  </si>
  <si>
    <t>0301051</t>
  </si>
  <si>
    <t>0301052</t>
  </si>
  <si>
    <t>0301053</t>
  </si>
  <si>
    <t>0301054</t>
  </si>
  <si>
    <t>0301055</t>
  </si>
  <si>
    <t>0301056</t>
  </si>
  <si>
    <t>0301057</t>
  </si>
  <si>
    <t>0301058</t>
  </si>
  <si>
    <t>0301059</t>
  </si>
  <si>
    <t>0301062</t>
  </si>
  <si>
    <t>0301063</t>
  </si>
  <si>
    <t>0301064</t>
  </si>
  <si>
    <t>0301065</t>
  </si>
  <si>
    <t>0301066</t>
  </si>
  <si>
    <t>0301067</t>
  </si>
  <si>
    <t>0301068</t>
  </si>
  <si>
    <t>0301069</t>
  </si>
  <si>
    <t>0301070</t>
  </si>
  <si>
    <t>0301071</t>
  </si>
  <si>
    <t>0301072</t>
  </si>
  <si>
    <t>0301074</t>
  </si>
  <si>
    <t>0301075</t>
  </si>
  <si>
    <t>0301076</t>
  </si>
  <si>
    <t>0301077</t>
  </si>
  <si>
    <t>0301078</t>
  </si>
  <si>
    <t>0301079</t>
  </si>
  <si>
    <t>0301080</t>
  </si>
  <si>
    <t>0301081</t>
  </si>
  <si>
    <t>0301082</t>
  </si>
  <si>
    <t>0301083</t>
  </si>
  <si>
    <t>0301085</t>
  </si>
  <si>
    <t>0301086</t>
  </si>
  <si>
    <t>0301087</t>
  </si>
  <si>
    <t>0301088</t>
  </si>
  <si>
    <t>0301089</t>
  </si>
  <si>
    <t>0301090</t>
  </si>
  <si>
    <t>0301091</t>
  </si>
  <si>
    <t>0301092</t>
  </si>
  <si>
    <t>0301093</t>
  </si>
  <si>
    <t xml:space="preserve">Tiroglobulina                                                                                   </t>
  </si>
  <si>
    <t xml:space="preserve">Biopsia de piel y/o mucosa por curetaje o sección tangencial c/s electro x 1 sesion        </t>
  </si>
  <si>
    <t xml:space="preserve">Extirpacion de lesiones benignas por sec tangencial ,curetaje,y/o fulguracion hasta 15 lesiones   </t>
  </si>
  <si>
    <t>Autocontrol pacientes Diabetico insulino dependiente (D.I.D. mensual)</t>
  </si>
  <si>
    <t>0106007</t>
  </si>
  <si>
    <t>0106008</t>
  </si>
  <si>
    <t>0106009</t>
  </si>
  <si>
    <t>0106010</t>
  </si>
  <si>
    <t>0106011</t>
  </si>
  <si>
    <t>0106012</t>
  </si>
  <si>
    <t>0106013</t>
  </si>
  <si>
    <t>0106014</t>
  </si>
  <si>
    <t>0106015</t>
  </si>
  <si>
    <t>0106017</t>
  </si>
  <si>
    <t>0106020</t>
  </si>
  <si>
    <t>0106021</t>
  </si>
  <si>
    <t>0106022</t>
  </si>
  <si>
    <t>Extracción cuerpo extraño ojo</t>
  </si>
  <si>
    <t>Extracción cuerpo extraño otro lugar</t>
  </si>
  <si>
    <t>Lavado gástrico</t>
  </si>
  <si>
    <t>Lavado oído</t>
  </si>
  <si>
    <t>Técnicas reanimación cardiopulmonar básico</t>
  </si>
  <si>
    <t>Técnicas reanimación cardiopulmonar avanzado</t>
  </si>
  <si>
    <t>Aseo ocular</t>
  </si>
  <si>
    <t>Administración fleboclisis</t>
  </si>
  <si>
    <t>Curación compleja</t>
  </si>
  <si>
    <t>Administración oxigeno</t>
  </si>
  <si>
    <t>Aspiración secreciones</t>
  </si>
  <si>
    <t>INTERVENCIONES QUIRÚRGICAS</t>
  </si>
  <si>
    <t>Procedimiento para exploraciones radiologicas (incluye maniobra e inyeccion del medio de contraste)  BM18A  Revisar en BM Colocación valva</t>
  </si>
  <si>
    <t>Alcohol etílico</t>
  </si>
  <si>
    <t xml:space="preserve">Salicilemia cuantitativa        </t>
  </si>
  <si>
    <t xml:space="preserve">Tiroestimulante (TSH), hormona (adulto, niño o R.N.)                            </t>
  </si>
  <si>
    <t xml:space="preserve">Tiroxina libre (T4L)                                                                       </t>
  </si>
  <si>
    <t xml:space="preserve">Tiroxina o tetrayodotironina (T4)                                               </t>
  </si>
  <si>
    <t xml:space="preserve">Triyodotironina (T3)                                                               </t>
  </si>
  <si>
    <t xml:space="preserve">Bilirrubina                               </t>
  </si>
  <si>
    <t xml:space="preserve">Radiografía de oído, uno o ambos </t>
  </si>
  <si>
    <t xml:space="preserve">Radiografía de oído, uno o ambos (2 proy.) (2 exp.)                     </t>
  </si>
  <si>
    <t xml:space="preserve">Radiografía de oído, uno o ambos (3 proy.) (3 exp.)                    </t>
  </si>
  <si>
    <t xml:space="preserve">Planigrafía de oidos (68 exp.)                     </t>
  </si>
  <si>
    <t xml:space="preserve">Planigrafía silla turca, canal optico, cavidades perinasales, c/u (68 exp.)  </t>
  </si>
  <si>
    <t xml:space="preserve">Radiografía de silla turca frontal y lateral </t>
  </si>
  <si>
    <t xml:space="preserve">Planigrafía localizada (cervical, dorsal o lumbosacra) (68 exp.)              </t>
  </si>
  <si>
    <t xml:space="preserve">Planigrafía ósea frontal y/o lateral (6 exp.) </t>
  </si>
  <si>
    <t xml:space="preserve">Ecotomografía vascular periférica (bilateral), cervical (bilateral), abdominal o de otros órganos con doppler duplex                 </t>
  </si>
  <si>
    <t xml:space="preserve">Ecotomografía vascular periférica (bilateral), cervical (bilateral), abdominal o de otros órganos con doppler color                </t>
  </si>
  <si>
    <t xml:space="preserve">Lumbar c/s manometria c/s queckensted   </t>
  </si>
  <si>
    <t xml:space="preserve">Cuerpo extrano conjuntival y/o corneal en adultos                                 </t>
  </si>
  <si>
    <t xml:space="preserve">Campimetría computarizada, c/ojo (excluye UAPO)                            </t>
  </si>
  <si>
    <t xml:space="preserve">Campimetría computarizada, c/ojo (en UAPO)                                  </t>
  </si>
  <si>
    <t xml:space="preserve">Curetaje de lesiones virales o similares hasta 10 lesiones                          </t>
  </si>
  <si>
    <t xml:space="preserve">Herida cortante o contusa NO complicada, reparacion y sutura (una o multiples de mas de 5 cms de largo total y/o que comprometa solo piel)                                                                             </t>
  </si>
  <si>
    <t xml:space="preserve">Vaciamiento y curetaje quirurgico de lesiones quistica o abscesos                              </t>
  </si>
  <si>
    <t xml:space="preserve">Onisectomia total o parcial simple                                                                                      </t>
  </si>
  <si>
    <t xml:space="preserve">Cirugia reparadora ungueal por proceso inflamatorio                                                                 </t>
  </si>
  <si>
    <t xml:space="preserve">Curacion por medico, quemadura o similar menor al 5% superficie corporal en pabellon       </t>
  </si>
  <si>
    <t xml:space="preserve">Curacion por medico, quemadura o similar  5 a 10% superficie corporal en pabellon        </t>
  </si>
  <si>
    <t xml:space="preserve">Espirometría Basal                                                                                       </t>
  </si>
  <si>
    <t xml:space="preserve">Espirometria basal y con broncodilatador                                                         </t>
  </si>
  <si>
    <t xml:space="preserve">Intubacion con sonda gastrica                                                                </t>
  </si>
  <si>
    <t xml:space="preserve">Vaciamiento manual de fecaloma                                                                   </t>
  </si>
  <si>
    <t xml:space="preserve">Gastroduodenoscopía (incluye esofagoscopía)                                                      </t>
  </si>
  <si>
    <t xml:space="preserve">Instilacion vesical (incluye colocacion de sonda) proc. Aut.                                      </t>
  </si>
  <si>
    <t xml:space="preserve">Vac. Vesical por sonda uretral, (proc. Aut.)                                                    </t>
  </si>
  <si>
    <t xml:space="preserve">Colocación o extracción de dispositivo intrauterino (no incluye el valor del dispositivo)                    </t>
  </si>
  <si>
    <t xml:space="preserve">Test de provocacion con ejercicio                                                                      </t>
  </si>
  <si>
    <t xml:space="preserve">Luxaciones de articulaciones menores (el resto)      </t>
  </si>
  <si>
    <t>0302002</t>
  </si>
  <si>
    <t>0302004</t>
  </si>
  <si>
    <t>0302005</t>
  </si>
  <si>
    <t>0302006</t>
  </si>
  <si>
    <t>0302007</t>
  </si>
  <si>
    <t>0302008</t>
  </si>
  <si>
    <t>0302009</t>
  </si>
  <si>
    <t>0302010</t>
  </si>
  <si>
    <t>0302070</t>
  </si>
  <si>
    <t>0302011</t>
  </si>
  <si>
    <t>0302012</t>
  </si>
  <si>
    <t>0302013</t>
  </si>
  <si>
    <t>0302014</t>
  </si>
  <si>
    <t>0302015</t>
  </si>
  <si>
    <t>0302016</t>
  </si>
  <si>
    <t>0302017</t>
  </si>
  <si>
    <t>0302018</t>
  </si>
  <si>
    <t>0302019</t>
  </si>
  <si>
    <t>0302020</t>
  </si>
  <si>
    <t>0302067</t>
  </si>
  <si>
    <t>0302068</t>
  </si>
  <si>
    <t>0302021</t>
  </si>
  <si>
    <t>0302022</t>
  </si>
  <si>
    <t>0302023</t>
  </si>
  <si>
    <t>0302024</t>
  </si>
  <si>
    <t>0302025</t>
  </si>
  <si>
    <t>0302026</t>
  </si>
  <si>
    <t>0302028</t>
  </si>
  <si>
    <t>0302029</t>
  </si>
  <si>
    <t>0302030</t>
  </si>
  <si>
    <t>0302031</t>
  </si>
  <si>
    <t>0302032</t>
  </si>
  <si>
    <t>0302033</t>
  </si>
  <si>
    <t>0302034</t>
  </si>
  <si>
    <t>0302035</t>
  </si>
  <si>
    <t>0302036</t>
  </si>
  <si>
    <t>0302037</t>
  </si>
  <si>
    <t>0302038</t>
  </si>
  <si>
    <t>0302039</t>
  </si>
  <si>
    <t>0302040</t>
  </si>
  <si>
    <t>0302041</t>
  </si>
  <si>
    <t>0302042</t>
  </si>
  <si>
    <t>0302043</t>
  </si>
  <si>
    <t>0302044</t>
  </si>
  <si>
    <t>0302045</t>
  </si>
  <si>
    <t>0302046</t>
  </si>
  <si>
    <t>0302047</t>
  </si>
  <si>
    <t>0302048</t>
  </si>
  <si>
    <t>0302050</t>
  </si>
  <si>
    <t>0302051</t>
  </si>
  <si>
    <t>0302052</t>
  </si>
  <si>
    <t>0302053</t>
  </si>
  <si>
    <t>0302069</t>
  </si>
  <si>
    <t>0302054</t>
  </si>
  <si>
    <t>0302055</t>
  </si>
  <si>
    <t>0302056</t>
  </si>
  <si>
    <t>0302057</t>
  </si>
  <si>
    <t>0302058</t>
  </si>
  <si>
    <t>0302075</t>
  </si>
  <si>
    <t>0302059</t>
  </si>
  <si>
    <t>0302060</t>
  </si>
  <si>
    <t>0302061</t>
  </si>
  <si>
    <t>0302062</t>
  </si>
  <si>
    <t>0302076</t>
  </si>
  <si>
    <t>0302063</t>
  </si>
  <si>
    <t>0302064</t>
  </si>
  <si>
    <t>0302065</t>
  </si>
  <si>
    <t>0302066</t>
  </si>
  <si>
    <t>0303024</t>
  </si>
  <si>
    <t>0303025</t>
  </si>
  <si>
    <t>0303026</t>
  </si>
  <si>
    <t>0303027</t>
  </si>
  <si>
    <t>0303028</t>
  </si>
  <si>
    <t>0305001</t>
  </si>
  <si>
    <t>0305002</t>
  </si>
  <si>
    <t>0305003</t>
  </si>
  <si>
    <t>0305004</t>
  </si>
  <si>
    <t>0305005</t>
  </si>
  <si>
    <t>0305006</t>
  </si>
  <si>
    <t>0305007</t>
  </si>
  <si>
    <t>0305008</t>
  </si>
  <si>
    <t>0305009</t>
  </si>
  <si>
    <t>0305070</t>
  </si>
  <si>
    <t>0305170</t>
  </si>
  <si>
    <t>0305010</t>
  </si>
  <si>
    <t>0305011</t>
  </si>
  <si>
    <t>0305012</t>
  </si>
  <si>
    <t>0305013</t>
  </si>
  <si>
    <t>0305014</t>
  </si>
  <si>
    <t>0305015</t>
  </si>
  <si>
    <t>0305016</t>
  </si>
  <si>
    <t>0305017</t>
  </si>
  <si>
    <t>0305018</t>
  </si>
  <si>
    <t>0305019</t>
  </si>
  <si>
    <t>0305020</t>
  </si>
  <si>
    <t>0305021</t>
  </si>
  <si>
    <t>0305025</t>
  </si>
  <si>
    <t>0305026</t>
  </si>
  <si>
    <t>0305027</t>
  </si>
  <si>
    <t>0305028</t>
  </si>
  <si>
    <t>0305029</t>
  </si>
  <si>
    <t>0305030</t>
  </si>
  <si>
    <t>0305031</t>
  </si>
  <si>
    <t>0305034</t>
  </si>
  <si>
    <t>0305035</t>
  </si>
  <si>
    <t>0305036</t>
  </si>
  <si>
    <t>0305037</t>
  </si>
  <si>
    <t>0305038</t>
  </si>
  <si>
    <t>0305039</t>
  </si>
  <si>
    <t>0305040</t>
  </si>
  <si>
    <t>0305041</t>
  </si>
  <si>
    <t>0305042</t>
  </si>
  <si>
    <t>0305043</t>
  </si>
  <si>
    <t>0305044</t>
  </si>
  <si>
    <t>0305045</t>
  </si>
  <si>
    <t>0305047</t>
  </si>
  <si>
    <t>0305048</t>
  </si>
  <si>
    <t>0305049</t>
  </si>
  <si>
    <t>0305051</t>
  </si>
  <si>
    <t>0305052</t>
  </si>
  <si>
    <t>0305053</t>
  </si>
  <si>
    <t>0305054</t>
  </si>
  <si>
    <t>0305056</t>
  </si>
  <si>
    <t>0305057</t>
  </si>
  <si>
    <t>0305058</t>
  </si>
  <si>
    <t>0305059</t>
  </si>
  <si>
    <t>0305060</t>
  </si>
  <si>
    <t>0305061</t>
  </si>
  <si>
    <t>0305062</t>
  </si>
  <si>
    <t>0305063</t>
  </si>
  <si>
    <t>0306001</t>
  </si>
  <si>
    <t>0306002</t>
  </si>
  <si>
    <t>0306004</t>
  </si>
  <si>
    <t>0306005</t>
  </si>
  <si>
    <t>0306006</t>
  </si>
  <si>
    <t>0306007</t>
  </si>
  <si>
    <t>0306008</t>
  </si>
  <si>
    <t>0306009</t>
  </si>
  <si>
    <t>0306010</t>
  </si>
  <si>
    <t>0306011</t>
  </si>
  <si>
    <t>0306012</t>
  </si>
  <si>
    <t>0306013</t>
  </si>
  <si>
    <t>0306014</t>
  </si>
  <si>
    <t>0306015</t>
  </si>
  <si>
    <t>0306016</t>
  </si>
  <si>
    <t>0306017</t>
  </si>
  <si>
    <t>0306117</t>
  </si>
  <si>
    <t>0306018</t>
  </si>
  <si>
    <t>0306019</t>
  </si>
  <si>
    <t>0306020</t>
  </si>
  <si>
    <t>0306021</t>
  </si>
  <si>
    <t>0306022</t>
  </si>
  <si>
    <t>0306023</t>
  </si>
  <si>
    <t>0306024</t>
  </si>
  <si>
    <t>0306025</t>
  </si>
  <si>
    <t>0306026</t>
  </si>
  <si>
    <t>0306027</t>
  </si>
  <si>
    <t>0306028</t>
  </si>
  <si>
    <t>0306029</t>
  </si>
  <si>
    <t>0306030</t>
  </si>
  <si>
    <t>0306031</t>
  </si>
  <si>
    <t>0306032</t>
  </si>
  <si>
    <t>0306033</t>
  </si>
  <si>
    <t>0306034</t>
  </si>
  <si>
    <t>0306036</t>
  </si>
  <si>
    <t>0306037</t>
  </si>
  <si>
    <t>0306039</t>
  </si>
  <si>
    <t>0306041</t>
  </si>
  <si>
    <t>0306042</t>
  </si>
  <si>
    <t>0306043</t>
  </si>
  <si>
    <t>0306045</t>
  </si>
  <si>
    <t>0306046</t>
  </si>
  <si>
    <t>0306047</t>
  </si>
  <si>
    <t>0306048</t>
  </si>
  <si>
    <t>0306049</t>
  </si>
  <si>
    <t>0306050</t>
  </si>
  <si>
    <t>0306051</t>
  </si>
  <si>
    <t>0306052</t>
  </si>
  <si>
    <t>0306053</t>
  </si>
  <si>
    <t>0306054</t>
  </si>
  <si>
    <t>0306056</t>
  </si>
  <si>
    <t>0306057</t>
  </si>
  <si>
    <t>0306058</t>
  </si>
  <si>
    <t>0306059</t>
  </si>
  <si>
    <t>0306061</t>
  </si>
  <si>
    <t>0306062</t>
  </si>
  <si>
    <t>0306063</t>
  </si>
  <si>
    <t>0306064</t>
  </si>
  <si>
    <t>0306065</t>
  </si>
  <si>
    <t>0306066</t>
  </si>
  <si>
    <t>0306067</t>
  </si>
  <si>
    <t>0306068</t>
  </si>
  <si>
    <t>0306069</t>
  </si>
  <si>
    <t>0306169</t>
  </si>
  <si>
    <t>0306070</t>
  </si>
  <si>
    <t>0306170</t>
  </si>
  <si>
    <t>0306270</t>
  </si>
  <si>
    <t>0306072</t>
  </si>
  <si>
    <t>0306073</t>
  </si>
  <si>
    <t>0306074</t>
  </si>
  <si>
    <t>0306075</t>
  </si>
  <si>
    <t>0306076</t>
  </si>
  <si>
    <t>0306077</t>
  </si>
  <si>
    <t>0306078</t>
  </si>
  <si>
    <t>0306079</t>
  </si>
  <si>
    <t>0306080</t>
  </si>
  <si>
    <t>0306081</t>
  </si>
  <si>
    <t>0308001</t>
  </si>
  <si>
    <t>0308002</t>
  </si>
  <si>
    <t>0308003</t>
  </si>
  <si>
    <t>0308004</t>
  </si>
  <si>
    <t>0308005</t>
  </si>
  <si>
    <t>0308006</t>
  </si>
  <si>
    <t>0308007</t>
  </si>
  <si>
    <t>0308008</t>
  </si>
  <si>
    <t>0308009</t>
  </si>
  <si>
    <t>0308010</t>
  </si>
  <si>
    <t>0308011</t>
  </si>
  <si>
    <t>0308012</t>
  </si>
  <si>
    <t>0308013</t>
  </si>
  <si>
    <t>0308014</t>
  </si>
  <si>
    <t>0308015</t>
  </si>
  <si>
    <t>0308016</t>
  </si>
  <si>
    <t>0308017</t>
  </si>
  <si>
    <t>0308018</t>
  </si>
  <si>
    <t>0308019</t>
  </si>
  <si>
    <t>0308020</t>
  </si>
  <si>
    <t>0308021</t>
  </si>
  <si>
    <t>0308022</t>
  </si>
  <si>
    <t>0308023</t>
  </si>
  <si>
    <t>0308024</t>
  </si>
  <si>
    <t>0308025</t>
  </si>
  <si>
    <t>0308026</t>
  </si>
  <si>
    <t>0308027</t>
  </si>
  <si>
    <t>0308028</t>
  </si>
  <si>
    <t>0308029</t>
  </si>
  <si>
    <t>0308030</t>
  </si>
  <si>
    <t>0308031</t>
  </si>
  <si>
    <t>0308032</t>
  </si>
  <si>
    <t>0308033</t>
  </si>
  <si>
    <t>0308034</t>
  </si>
  <si>
    <t>0308035</t>
  </si>
  <si>
    <t>0308036</t>
  </si>
  <si>
    <t>0308037</t>
  </si>
  <si>
    <t>0308038</t>
  </si>
  <si>
    <t>0308039</t>
  </si>
  <si>
    <t>0308040</t>
  </si>
  <si>
    <t>0308041</t>
  </si>
  <si>
    <t>0308042</t>
  </si>
  <si>
    <t>0308043</t>
  </si>
  <si>
    <t>0308044</t>
  </si>
  <si>
    <t>0309001</t>
  </si>
  <si>
    <t>0309002</t>
  </si>
  <si>
    <t>0309003</t>
  </si>
  <si>
    <t>0309004</t>
  </si>
  <si>
    <t>0309005</t>
  </si>
  <si>
    <t>0309006</t>
  </si>
  <si>
    <t>0309007</t>
  </si>
  <si>
    <t>0309008</t>
  </si>
  <si>
    <t>0309009</t>
  </si>
  <si>
    <t>0309010</t>
  </si>
  <si>
    <t>0309011</t>
  </si>
  <si>
    <t>0309012</t>
  </si>
  <si>
    <t>0309013</t>
  </si>
  <si>
    <t>0309014</t>
  </si>
  <si>
    <t>0309040</t>
  </si>
  <si>
    <t>0309015</t>
  </si>
  <si>
    <t>0309016</t>
  </si>
  <si>
    <t>0309035</t>
  </si>
  <si>
    <t>0309017</t>
  </si>
  <si>
    <t>0309018</t>
  </si>
  <si>
    <t>0309019</t>
  </si>
  <si>
    <t>0309020</t>
  </si>
  <si>
    <t>0309021</t>
  </si>
  <si>
    <t>0309022</t>
  </si>
  <si>
    <t>0309023</t>
  </si>
  <si>
    <t>0309024</t>
  </si>
  <si>
    <t>0309025</t>
  </si>
  <si>
    <t>0309027</t>
  </si>
  <si>
    <t>0309028</t>
  </si>
  <si>
    <t>0309029</t>
  </si>
  <si>
    <t>0401001</t>
  </si>
  <si>
    <t>0401002</t>
  </si>
  <si>
    <t>0401003</t>
  </si>
  <si>
    <t>0401004</t>
  </si>
  <si>
    <t>0401005</t>
  </si>
  <si>
    <t>0401006</t>
  </si>
  <si>
    <t>0401007</t>
  </si>
  <si>
    <t>0401008</t>
  </si>
  <si>
    <t>0401009</t>
  </si>
  <si>
    <t>0401070</t>
  </si>
  <si>
    <t>0401010</t>
  </si>
  <si>
    <t>0401110</t>
  </si>
  <si>
    <t>0401130</t>
  </si>
  <si>
    <t>0401011</t>
  </si>
  <si>
    <t>0401012</t>
  </si>
  <si>
    <t>0401013</t>
  </si>
  <si>
    <t>0401014</t>
  </si>
  <si>
    <t>0401015</t>
  </si>
  <si>
    <t>0401016</t>
  </si>
  <si>
    <t>0401017</t>
  </si>
  <si>
    <t>0401018</t>
  </si>
  <si>
    <t>0401019</t>
  </si>
  <si>
    <t>0401020</t>
  </si>
  <si>
    <t>0401021</t>
  </si>
  <si>
    <t>0401022</t>
  </si>
  <si>
    <t>0401023</t>
  </si>
  <si>
    <t>0401024</t>
  </si>
  <si>
    <t>0401027</t>
  </si>
  <si>
    <t>0401028</t>
  </si>
  <si>
    <t>0401029</t>
  </si>
  <si>
    <t>0401030</t>
  </si>
  <si>
    <t>0401031</t>
  </si>
  <si>
    <t>0401032</t>
  </si>
  <si>
    <t>0401033</t>
  </si>
  <si>
    <t>0401034</t>
  </si>
  <si>
    <t>0401035</t>
  </si>
  <si>
    <t>0401037</t>
  </si>
  <si>
    <t>0401038</t>
  </si>
  <si>
    <t>0401039</t>
  </si>
  <si>
    <t>0401040</t>
  </si>
  <si>
    <t>0401041</t>
  </si>
  <si>
    <t>0401042</t>
  </si>
  <si>
    <t>0401043</t>
  </si>
  <si>
    <t>0401044</t>
  </si>
  <si>
    <t>0401045</t>
  </si>
  <si>
    <t>0401046</t>
  </si>
  <si>
    <t>0401047</t>
  </si>
  <si>
    <t>0401048</t>
  </si>
  <si>
    <t>0401049</t>
  </si>
  <si>
    <t>0401051</t>
  </si>
  <si>
    <t>0401151</t>
  </si>
  <si>
    <t>0401052</t>
  </si>
  <si>
    <t>0401053</t>
  </si>
  <si>
    <t>0401054</t>
  </si>
  <si>
    <t>0401055</t>
  </si>
  <si>
    <t>0401056</t>
  </si>
  <si>
    <t>0401057</t>
  </si>
  <si>
    <t>0401058</t>
  </si>
  <si>
    <t>0401059</t>
  </si>
  <si>
    <t>0401060</t>
  </si>
  <si>
    <t>0401061</t>
  </si>
  <si>
    <t>0401062</t>
  </si>
  <si>
    <t>0401063</t>
  </si>
  <si>
    <t>0401064</t>
  </si>
  <si>
    <t>0404002</t>
  </si>
  <si>
    <t>0404003</t>
  </si>
  <si>
    <t>0404004</t>
  </si>
  <si>
    <t>0404005</t>
  </si>
  <si>
    <t>0404006</t>
  </si>
  <si>
    <t>0404007</t>
  </si>
  <si>
    <t>0404008</t>
  </si>
  <si>
    <t>0404009</t>
  </si>
  <si>
    <t>0404010</t>
  </si>
  <si>
    <t>0404011</t>
  </si>
  <si>
    <t>0404012</t>
  </si>
  <si>
    <t>0404013</t>
  </si>
  <si>
    <t>0404014</t>
  </si>
  <si>
    <t>0404015</t>
  </si>
  <si>
    <t>0404016</t>
  </si>
  <si>
    <t>0404018</t>
  </si>
  <si>
    <t>0404019</t>
  </si>
  <si>
    <t xml:space="preserve">Planigrafías laringe  (4 EXP.)                     </t>
  </si>
  <si>
    <t xml:space="preserve">Tórax, proyección complementaria de corazón (oblicuas u otras) (1 exp.) c/u       </t>
  </si>
  <si>
    <t xml:space="preserve">Trompa de eustaquio, insuflacion instrumental (proc. Aut.) en adultos                                                                             </t>
  </si>
  <si>
    <t xml:space="preserve">Trompa de eustaquio, insuflacion instrumental (proc. Aut.) en ninos                                                                                     </t>
  </si>
  <si>
    <t xml:space="preserve">Cuerpo extraño en fosas nasales, extraccion en adultos        </t>
  </si>
  <si>
    <t xml:space="preserve">Cuerpo extraño en fosas nasales, extraccion en niños        </t>
  </si>
  <si>
    <t xml:space="preserve">cuantificacion de lagrimacion (test de   schirmer),  uno o                  </t>
  </si>
  <si>
    <t xml:space="preserve">curva de tension aplanatica (por cada dia), c/ojo                                </t>
  </si>
  <si>
    <t xml:space="preserve">diploscopia cuantitativa, ambos ojos                                                      </t>
  </si>
  <si>
    <t xml:space="preserve">exploracion sensoriomotora: estrabismo, estudio completo ,               </t>
  </si>
  <si>
    <t xml:space="preserve">retinografia, ambos ojos                                                                           </t>
  </si>
  <si>
    <t xml:space="preserve">tonometria ocular, cualquier tecnica, c/ojo                                            </t>
  </si>
  <si>
    <t xml:space="preserve">tratamiento ortoptico y/ o pleoptico (por sesion) ,                               </t>
  </si>
  <si>
    <t xml:space="preserve">Extirpacion de, reparacion o biopsia total o parcial, de lesiones benignas cutáneas por excision cabeza, cuello, genitales, hasta 3 lesiones                                                                  </t>
  </si>
  <si>
    <t xml:space="preserve">Extirpacion de, reparacion o biopsia total o parcial, de lesiones benignas cutáneas por excision resto de cuerpo hasta 3 lesiones                                                                              </t>
  </si>
  <si>
    <t xml:space="preserve">Extirpacion de, reparacion o biopsia total o parcial, de lesiones benignas cutáneas por excision cabeza, cuello, genitales, desde 4 hasta 6 lesiones                                              </t>
  </si>
  <si>
    <t xml:space="preserve">Extirpacion de, reparacion o biopsia total o parcial, de lesiones benignas cutáneas por excision resto de cuerpo desde 4 hasta 6 lesiones                                                             </t>
  </si>
  <si>
    <t xml:space="preserve">Colangiografía medica con planigrafía (6 exp.)        </t>
  </si>
  <si>
    <t xml:space="preserve">Colecistografía c/s seriografía (34 exp.)                </t>
  </si>
  <si>
    <t>Procedimientos de podología</t>
  </si>
  <si>
    <t>Total</t>
  </si>
  <si>
    <t>Taponamiento nasal anterior (proc. aut.)</t>
  </si>
  <si>
    <t>Taponamiento nasal posterior</t>
  </si>
  <si>
    <t>0306038</t>
  </si>
  <si>
    <t>Osmolalidad en sangre</t>
  </si>
  <si>
    <t>Administración inyecciones</t>
  </si>
  <si>
    <t>Instalación sonda</t>
  </si>
  <si>
    <t>SECCIÓN A: EXÁMENES DE DIAGNOSTICO</t>
  </si>
  <si>
    <t>EXÁMENES</t>
  </si>
  <si>
    <t>SAPU/SAR/SUR</t>
  </si>
  <si>
    <t>TOTAL EXÁMENES LABORATORIO</t>
  </si>
  <si>
    <t>HEMATOLÓGICOS</t>
  </si>
  <si>
    <t>BIOQUÍMICOS</t>
  </si>
  <si>
    <t>GENÉTICA</t>
  </si>
  <si>
    <t>INMUNOLÓGICOS</t>
  </si>
  <si>
    <t>MICROBIOLÓGICOS</t>
  </si>
  <si>
    <t>b)   PARÁSITOS</t>
  </si>
  <si>
    <t>PROCEDIMIENTO O DETERMINACIÓN DIRECTA C/PACIENTE</t>
  </si>
  <si>
    <t>TOTAL EXÁMENES IMAGENOLOGIA</t>
  </si>
  <si>
    <t>a)</t>
  </si>
  <si>
    <t>EX. RADIOLÓGICOS SIMPLES</t>
  </si>
  <si>
    <t>SECCIÓN B:  PROCEDIMIENTO DE APOYO CLÍNICO Y TERAPÉUTICO</t>
  </si>
  <si>
    <t>PROC. DE OFTALMOLOGÍA</t>
  </si>
  <si>
    <t xml:space="preserve">PROC. DE OTORRINOLARINGOLOGÍA </t>
  </si>
  <si>
    <t>PROC. DE NEUMOLOGÍA</t>
  </si>
  <si>
    <t>PROC. DE DERMATOLOGÍA</t>
  </si>
  <si>
    <t>PROC. DE CARDIOLOGÍA</t>
  </si>
  <si>
    <t>PROC. DE GASTROENTEROLOGÍA</t>
  </si>
  <si>
    <t>PROC. DE UROLOGÍA</t>
  </si>
  <si>
    <t>PROC. ORTOPEDIA Y TRAUMATOLOGÍA</t>
  </si>
  <si>
    <t>SECCIÓN C:  INTERVENCIONES QUIRÚRGICAS MENORES</t>
  </si>
  <si>
    <t>TOTAL INTERVENCIONES QUIRÚRGICAS MENORES (SUB-GRUPO TEGUMENTOS)</t>
  </si>
  <si>
    <t>15 Y + AÑOS</t>
  </si>
  <si>
    <t>SAPU/SAR</t>
  </si>
  <si>
    <t>SECCIÓN E:  MISCELÁNEOS</t>
  </si>
  <si>
    <t>MISCELÁNEOS</t>
  </si>
  <si>
    <t>CURACIÓN SIMPLE AMBULATORIA</t>
  </si>
  <si>
    <t>Pielografía de eliminación con control minutado (10 exp.)</t>
  </si>
  <si>
    <t>0401026</t>
  </si>
  <si>
    <t>OXIGENOTERAPIA A DOMICILIO</t>
  </si>
  <si>
    <t>OTROS PROCEDIMIENTOS</t>
  </si>
  <si>
    <t>Toma de muestra de sangre venosa en adultos</t>
  </si>
  <si>
    <t>Toma de muestra de sangre venosa en niños y lactantes</t>
  </si>
  <si>
    <t>EXÁMENES Y/O PROCEDIMIENTO</t>
  </si>
  <si>
    <t>Autorrefractomia</t>
  </si>
  <si>
    <t>Paquimetria Ultrasónica</t>
  </si>
  <si>
    <t>Paquimetria óptica</t>
  </si>
  <si>
    <t>Tomografía coherencia óptica</t>
  </si>
  <si>
    <t>Inyeccion intravitrea avastin</t>
  </si>
  <si>
    <t>Insercion Pellets subcutáneo</t>
  </si>
  <si>
    <t xml:space="preserve">Hemoglocotest instantaneo </t>
  </si>
  <si>
    <t>Radiografía de pelvis, cadera o coxofemoral de 1er screening  (entre 3 -6 meses)</t>
  </si>
  <si>
    <t>Reacción intradérmica (incluye el valor y la aplicación del antígeno y del control y examen de las reacciones inmediatas y retardadas, cada antígeno) (bachmann, distomatosis u otras)</t>
  </si>
  <si>
    <t>PROCEDIMIENTOS DE PODOLOGIA</t>
  </si>
  <si>
    <t>TIPO DE ACCION</t>
  </si>
  <si>
    <t xml:space="preserve">TOTAL        </t>
  </si>
  <si>
    <t>REM-18A  -  LIBRO DE PRESTACIONES DE APOYO DIAGNOSTICO y TERAPÉUTICO
(USO EXCLUSIVO DE ESTABLECIMIENTOS MUNICIPALES)</t>
  </si>
  <si>
    <t>TOTAL EXÁMENES</t>
  </si>
  <si>
    <t>EXÁMENES RADIOLÓGICOS</t>
  </si>
  <si>
    <t>SECCIÓN B: PROCEDIMIENTOS APOYO CLÍNICO Y TERAPÉUTICO</t>
  </si>
  <si>
    <t>NEUROLOGÍA</t>
  </si>
  <si>
    <t>OFTALMOLOGÍA</t>
  </si>
  <si>
    <t>OTORRINOLARINGOLOGÍA</t>
  </si>
  <si>
    <t>DERMATOLOGÍA Y TEGUMENTOS</t>
  </si>
  <si>
    <t>CARDIOLOGÍA</t>
  </si>
  <si>
    <t>NEUMOLOGÍA</t>
  </si>
  <si>
    <t>GASTROENTEROLOGÍA</t>
  </si>
  <si>
    <t>UROLOGÍA</t>
  </si>
  <si>
    <t>GINECOLOGÍA</t>
  </si>
  <si>
    <t>ORTOPEDIA Y TRAUMATOLOGÍA</t>
  </si>
  <si>
    <t xml:space="preserve"> SECCIÓN C: INTERVENCIONES QUIRÚRGICAS MENORES</t>
  </si>
  <si>
    <t>SECCIÓN D: MISCELÁNEOS</t>
  </si>
  <si>
    <t>SECCIÓN E: OTROS EXÁMENES Y PROCEDIMIENTOS  DE APOYO CLÍNICO Y TERAPEUTICO (SIN CÓDIGO EN ARANCEL)</t>
  </si>
  <si>
    <t>SECCIÓN G : OTRAS ATENCIONES A PACIENTES AMBULATORIOS</t>
  </si>
  <si>
    <t>SECCIÓN H: OTROS TRASLADOS DE PACIENTES</t>
  </si>
  <si>
    <t>SERIE BM ESTABLECIMIENTOS AREA MUNICIPAL</t>
  </si>
  <si>
    <t>Electrocardiograma</t>
  </si>
  <si>
    <t xml:space="preserve">E.C.G. Continuo (test holter o similares, por ej. variabilidad de la frecuencia cardiaca y/o alta resolución  del st y/o despolarización tardía);20 a 24 horas de registro                                                                         </t>
  </si>
  <si>
    <t>Monitoreo continuo de presión arterial</t>
  </si>
  <si>
    <t>1701001</t>
  </si>
  <si>
    <t>1701006</t>
  </si>
  <si>
    <t>1701009</t>
  </si>
  <si>
    <t xml:space="preserve">Aerosolterapia (Nebulización)    </t>
  </si>
  <si>
    <t>Tratamiento por electro de hemangiomas o telangectasias hasta 15 lesiones</t>
  </si>
  <si>
    <t>Cabeza, cuello, genitales: tratamiento quirúrgico de tumor maligno por escisión total o parcial, con o sin sutura, por cada lesión o melanoma cualquier localización</t>
  </si>
  <si>
    <t>Resto del cuerpo: tratamiento quirúrgico de tumor maligno por escisión total o parcial, con o sin sutura, por cada lesión</t>
  </si>
  <si>
    <t xml:space="preserve">Cabeza, cuello, genitales o melanoma cualquier ubicación: ampliación de márgenes quirúrgicos de tumor maligno extirpado previamente </t>
  </si>
  <si>
    <t>Resto del cuerpo: ampliación de márgenes quirúrgicos de tumor maligno extirpado prevíamente</t>
  </si>
  <si>
    <t>Tumores vasculares profundos cara, cuero cabelludo, cuello, genitales</t>
  </si>
  <si>
    <t>Tumores vasculares profundos resto del cuerpo</t>
  </si>
  <si>
    <t>Herida cortante o contusa complicada, reparación y sutura (más de 5 cm)</t>
  </si>
  <si>
    <t xml:space="preserve">Resto del cuerpo: extirpación de lesión benigna subepidérmica, incluye tumor sólido, quiste epidérmico y lipoma por lesión </t>
  </si>
  <si>
    <t xml:space="preserve">Cabeza, cuello, genitales: extirpación de lesión benigna subepidérmica, incluye tumor sólido, quiste epidérmico y lipoma por lesión </t>
  </si>
  <si>
    <t>Correccion quirurgica de defecto congenito o por tumor ungueal</t>
  </si>
  <si>
    <t>Curacion por medico, quemadura o similar  mayor  al 10% superficie corporal en pabellon</t>
  </si>
  <si>
    <t>Acido úrico, en sangre</t>
  </si>
  <si>
    <t>Amilasa, en sangre</t>
  </si>
  <si>
    <t>Aminoácidos, cualitativo en sangre</t>
  </si>
  <si>
    <t>Calcio en sangre</t>
  </si>
  <si>
    <t>Creatinina en sangre</t>
  </si>
  <si>
    <t>Fósforo (fosfatos) en sangre</t>
  </si>
  <si>
    <t>Glucosa en sangre</t>
  </si>
  <si>
    <t>Nitrógeno ureico y/o úrea en sangre</t>
  </si>
  <si>
    <t>Proteínas totales o albúminas, c/u en sangre</t>
  </si>
  <si>
    <t>Cultivo para Campylobacter, Yersinia, Vibrio, c/u</t>
  </si>
  <si>
    <t>Cultivo para Levaduras</t>
  </si>
  <si>
    <t>Cultivo para Legionella</t>
  </si>
  <si>
    <t>Glucosa en exudados secreciones y otros liquidos</t>
  </si>
  <si>
    <t>Amilasa cuantitativa en orina</t>
  </si>
  <si>
    <t>Calcio cuantitativo en orina</t>
  </si>
  <si>
    <t>Creatinina cuantitativa en orina</t>
  </si>
  <si>
    <t>Electrolitos (sodio, potasio, cloro) c/u en orina</t>
  </si>
  <si>
    <t>Fósforo cuantitativo en orina</t>
  </si>
  <si>
    <t>Glucosa (cuantitativo) en orina</t>
  </si>
  <si>
    <t>Hidroxiprolina en orina</t>
  </si>
  <si>
    <t>Nitrógeno ureico o urea en orina (cuantitativo)</t>
  </si>
  <si>
    <t>Proteína (cuantitativa) en orina</t>
  </si>
  <si>
    <t>Implantes Subcutáneos, instalación o retiro</t>
  </si>
  <si>
    <t xml:space="preserve"> </t>
  </si>
  <si>
    <t xml:space="preserve">SERVICIO DE SALUD </t>
  </si>
  <si>
    <t>TIPO DE EXÁMEN</t>
  </si>
  <si>
    <t xml:space="preserve">TOTAL        </t>
  </si>
  <si>
    <t>Por grupos etarios</t>
  </si>
  <si>
    <t>POR COMPRA DE SERVICIO</t>
  </si>
  <si>
    <t>&gt; 15-64 años</t>
  </si>
  <si>
    <t>0306082: Reacción de Polimerasa en Cadena (P.C.R.), virus Influenza, virus Herpes, citomegalovirus, hepatitis C, mycobacteria TBC, SARS CoV -2 c/u (incluye toma muestra hisopado nasofaríngeo).</t>
  </si>
  <si>
    <t>&lt; 15 años</t>
  </si>
  <si>
    <t>Test rápido para detección de anticuerpos CoVID-19</t>
  </si>
  <si>
    <t xml:space="preserve">Informados </t>
  </si>
  <si>
    <t>Positivo</t>
  </si>
  <si>
    <t>OnSite COVID-19 IgG/IgM Rapid Test</t>
  </si>
  <si>
    <t>LUMIRATEK COVID-19 (IgG / IgM)</t>
  </si>
  <si>
    <t>VivaDiag™ COVID19 IgM/IgG Rapid Test</t>
  </si>
  <si>
    <t>Smart Test Covid19</t>
  </si>
  <si>
    <t>Cellex qSARS-CoV2 IgG/IgM Cassette Rapid Test kit</t>
  </si>
  <si>
    <t>CORONAVÍRUS IgG/IgM (COVID19)</t>
  </si>
  <si>
    <t>COVID-19 IgG/IgM ECO Teste</t>
  </si>
  <si>
    <t>Anti COVID-19 IgG/IgM Rapid Test</t>
  </si>
  <si>
    <t>DPP® COVID-19 IgM/IgG System</t>
  </si>
  <si>
    <t>Família Teste Rápido em Cassete 2019-nCoV IgG/IgM</t>
  </si>
  <si>
    <t>Smart Test Covid19 Vyttra</t>
  </si>
  <si>
    <t>Lo desconoce</t>
  </si>
  <si>
    <t xml:space="preserve">SECCIÓN I: EXAMENES PESQUISA COVID-19 </t>
  </si>
  <si>
    <t>65 y más años</t>
  </si>
  <si>
    <t>SECCIÓN J: EXAMENES TEST RAPIDOS COVID-19</t>
  </si>
  <si>
    <t>Negativo</t>
  </si>
  <si>
    <t>0303015</t>
  </si>
  <si>
    <t>Hormona folículo estimulante (FSH)</t>
  </si>
  <si>
    <t>Ecografias Obstétricas Primer Trimestre (11 - 14 semanas)</t>
  </si>
  <si>
    <t>Ecografias Obstétricas Segundo Trimestre (22 - 24 semanas)</t>
  </si>
  <si>
    <t>Ecografias Obstétricas Tercer Trimestre (30 - 34 semanas)</t>
  </si>
  <si>
    <t>Ecografía de seguimiento DIU (Regulación de la Fertilidad)</t>
  </si>
  <si>
    <t>Ecografía Transvaginal (control de Climaterio y Ginecológico)</t>
  </si>
  <si>
    <t>Total Ecografías Obstétricas por profesional</t>
  </si>
  <si>
    <t>SAMU</t>
  </si>
  <si>
    <t>Centro Oncologico</t>
  </si>
  <si>
    <t>Consultorio General Rural (CGR) con SAPU/SAR/SUR</t>
  </si>
  <si>
    <t>Consultorio General Rural (CGR) - CESFAM con SAPU/SAR/SUR</t>
  </si>
  <si>
    <t>URGENCIA SAPU/SAR/SUR</t>
  </si>
  <si>
    <t xml:space="preserve">SECCIÓN F: PRESCRIPCIONES ADMINISTRADAS EN URGENCIA </t>
  </si>
  <si>
    <t>Médico/a</t>
  </si>
  <si>
    <t>Matrón/a</t>
  </si>
  <si>
    <t>Ecografías Obstétrica Primer Trimestre (&lt;11 semanas)</t>
  </si>
  <si>
    <t xml:space="preserve"> Ecotomografías</t>
  </si>
  <si>
    <t xml:space="preserve"> Ecotomografías abdominal </t>
  </si>
  <si>
    <t>CURACION COMPLEJA</t>
  </si>
  <si>
    <t>Resto Establecimientos APS</t>
  </si>
  <si>
    <t>Compra de Servicios</t>
  </si>
  <si>
    <t>Funcionario</t>
  </si>
  <si>
    <t>Médico</t>
  </si>
  <si>
    <t>Otro</t>
  </si>
  <si>
    <t>Compras de Servicios</t>
  </si>
  <si>
    <t xml:space="preserve">Flujometría Basal </t>
  </si>
  <si>
    <t xml:space="preserve">Flujometría Post BD </t>
  </si>
  <si>
    <t xml:space="preserve">Pimometría </t>
  </si>
  <si>
    <t xml:space="preserve">Test de provocación con ejercicio </t>
  </si>
  <si>
    <t xml:space="preserve">Test de Marcha 6 minutos </t>
  </si>
  <si>
    <t xml:space="preserve">Sesiones de Kinesioterapia Respiratoria </t>
  </si>
  <si>
    <t xml:space="preserve">Toma de muestra Secreción Mucosa/Bronquial </t>
  </si>
  <si>
    <t>OTRA INSTITUCION (Delegado)</t>
  </si>
  <si>
    <t>Centros de Diagnóstico Terapeutico (CDT)</t>
  </si>
  <si>
    <t>Centro de Salud Familiar</t>
  </si>
  <si>
    <t>Programa de Reparación y Atención Integral de Salud (PRAIS)</t>
  </si>
  <si>
    <t>Centro de Atención Funcionarios (CAF)</t>
  </si>
  <si>
    <t>Unidad de Salud de Funcionarios (USF)</t>
  </si>
  <si>
    <t>ClÍnica Dental Móvil (CDM)</t>
  </si>
  <si>
    <t>Dirección Servicio de Salud (DSS)</t>
  </si>
  <si>
    <t>Servicio de Atención Primaria de Urgencia (SAPU)</t>
  </si>
  <si>
    <t>Servicio de Urgencia Rural (SUR)</t>
  </si>
  <si>
    <t>Servicio de Alta Resolución SAR</t>
  </si>
  <si>
    <t>Laboratorio Clínico o Dental</t>
  </si>
  <si>
    <t>Servicio de Atención Primaria de Urgencia Dental (SAPUDENT)</t>
  </si>
  <si>
    <t>Centro de Rehabilitación (CR)</t>
  </si>
  <si>
    <t>Centro de salud Urbano (CSU)</t>
  </si>
  <si>
    <t xml:space="preserve">Total de ecografías obstetricas y ginecologicas </t>
  </si>
  <si>
    <t>Curación avanzada por UV</t>
  </si>
  <si>
    <t>SECCIÓN D : INTERVENCIONES QUIRÚRGICAS MENORES, POR EDAD</t>
  </si>
  <si>
    <t xml:space="preserve">Planigrafia localizada (incluye mínimo 6 cortes) (6 exp.)     </t>
  </si>
  <si>
    <t xml:space="preserve">Estudio radiológico de corazón (incluye fluoroscopía, telerradiografías frontal y lateral con esofagograma) </t>
  </si>
  <si>
    <t xml:space="preserve">Exploracion vitreorretinal, ambos ojos                                                       </t>
  </si>
  <si>
    <t>0106005</t>
  </si>
  <si>
    <t>CURACION AVANZADA UV</t>
  </si>
  <si>
    <t>SANGRE BIOQUÍMICO</t>
  </si>
  <si>
    <t>SANGRE HEMATOLOGÍA</t>
  </si>
  <si>
    <t xml:space="preserve"> EXÁMENES HORMONALES</t>
  </si>
  <si>
    <t>EXÁMENES DE DEPOSICIONES, EXUDADOS, SECRESIONES Y OTROS LÍQUIDOS</t>
  </si>
  <si>
    <t>EXÁMENES DE ORINA</t>
  </si>
  <si>
    <t xml:space="preserve">PROC. DE NEUROLOGÍA </t>
  </si>
  <si>
    <t>PROC. GINECOLOGÍA</t>
  </si>
  <si>
    <t>Monitoreo Ambulatorio de Presión Arterial (procedimiento finalizado)</t>
  </si>
  <si>
    <t>REM-B18.   ACTIVIDADES DE APOYO DIAGNOSTICO Y TERAPEUTICO
     (USO EXCLUSIVO DE ESTABLECIMIENTOS MUNICIPALES)</t>
  </si>
  <si>
    <t>AUTOCONTROL PERSONAS CON DIABETES INSULINO DEPENDIENTE (D.I.D. MENSUAL)</t>
  </si>
  <si>
    <t>Versión 1.3 ABRIL 2023</t>
  </si>
  <si>
    <t>RESTO ESTABLECIMIENTOS APS</t>
  </si>
  <si>
    <t>18400400</t>
  </si>
  <si>
    <t>18020200</t>
  </si>
  <si>
    <t>18020300</t>
  </si>
  <si>
    <t>18020400</t>
  </si>
  <si>
    <t>18020500</t>
  </si>
  <si>
    <t>18020600</t>
  </si>
  <si>
    <t>18020700</t>
  </si>
  <si>
    <t>18020800</t>
  </si>
  <si>
    <t>18020900</t>
  </si>
  <si>
    <t>18030000</t>
  </si>
  <si>
    <t>18040100</t>
  </si>
  <si>
    <t>18040200</t>
  </si>
  <si>
    <t>18090000</t>
  </si>
  <si>
    <t>18050100</t>
  </si>
  <si>
    <t>18050200</t>
  </si>
  <si>
    <t>18050300</t>
  </si>
  <si>
    <t>18400700</t>
  </si>
  <si>
    <t>18070100</t>
  </si>
  <si>
    <t>18070300</t>
  </si>
  <si>
    <t>18400900</t>
  </si>
  <si>
    <t>18090200</t>
  </si>
  <si>
    <t>18090300</t>
  </si>
  <si>
    <t>18090400</t>
  </si>
  <si>
    <t>CODIGOS NUEVOS</t>
  </si>
  <si>
    <t>81201042A</t>
  </si>
  <si>
    <t>CODIGO ELIMINADO</t>
  </si>
  <si>
    <t>Linea</t>
  </si>
  <si>
    <t>Línea</t>
  </si>
  <si>
    <t>CODIGOS ELIMINADOS</t>
  </si>
  <si>
    <t>Mes</t>
  </si>
  <si>
    <t>IdServicio</t>
  </si>
  <si>
    <t>Ano</t>
  </si>
  <si>
    <t>IdEstablecimiento</t>
  </si>
  <si>
    <t>CodigoPrestacion</t>
  </si>
  <si>
    <t>fechaIngreso</t>
  </si>
  <si>
    <t>Col01</t>
  </si>
  <si>
    <t>Col02</t>
  </si>
  <si>
    <t>Col03</t>
  </si>
  <si>
    <t>Col04</t>
  </si>
  <si>
    <t>Col05</t>
  </si>
  <si>
    <t>Col06</t>
  </si>
  <si>
    <t>Col07</t>
  </si>
  <si>
    <t>Col08</t>
  </si>
  <si>
    <t>Col09</t>
  </si>
  <si>
    <t>Col10</t>
  </si>
  <si>
    <t>Col11</t>
  </si>
  <si>
    <t>Col12</t>
  </si>
  <si>
    <t>Col13</t>
  </si>
  <si>
    <t>Col14</t>
  </si>
  <si>
    <t>Col15</t>
  </si>
  <si>
    <t>Col16</t>
  </si>
  <si>
    <t>Col17</t>
  </si>
  <si>
    <t>Col18</t>
  </si>
  <si>
    <t>Col19</t>
  </si>
  <si>
    <t>Col20</t>
  </si>
  <si>
    <t>Col21</t>
  </si>
  <si>
    <t>Col22</t>
  </si>
  <si>
    <t>Col23</t>
  </si>
  <si>
    <t>Col24</t>
  </si>
  <si>
    <t>Col25</t>
  </si>
  <si>
    <t>Col26</t>
  </si>
  <si>
    <t>Col27</t>
  </si>
  <si>
    <t>Col28</t>
  </si>
  <si>
    <t>Col29</t>
  </si>
  <si>
    <t>Col30</t>
  </si>
  <si>
    <t>Col31</t>
  </si>
  <si>
    <t>Col32</t>
  </si>
  <si>
    <t>Col33</t>
  </si>
  <si>
    <t>Col34</t>
  </si>
  <si>
    <t>Col35</t>
  </si>
  <si>
    <t>Col36</t>
  </si>
  <si>
    <t>Col37</t>
  </si>
  <si>
    <t>Col38</t>
  </si>
  <si>
    <t>Col39</t>
  </si>
  <si>
    <t>Col40</t>
  </si>
  <si>
    <t>Col41</t>
  </si>
  <si>
    <t>col42</t>
  </si>
  <si>
    <t>col43</t>
  </si>
  <si>
    <t>col44</t>
  </si>
  <si>
    <t>col45</t>
  </si>
  <si>
    <t>col46</t>
  </si>
  <si>
    <t>col47</t>
  </si>
  <si>
    <t>col48</t>
  </si>
  <si>
    <t>col49</t>
  </si>
  <si>
    <t>col50</t>
  </si>
  <si>
    <t>5</t>
  </si>
  <si>
    <t>105452</t>
  </si>
  <si>
    <t>80106002</t>
  </si>
  <si>
    <t>80106008</t>
  </si>
  <si>
    <t>80106010</t>
  </si>
  <si>
    <t>80106022</t>
  </si>
  <si>
    <t>80106023</t>
  </si>
  <si>
    <t>80500011</t>
  </si>
  <si>
    <t>81602222</t>
  </si>
  <si>
    <t>81602231</t>
  </si>
  <si>
    <t>81701001</t>
  </si>
  <si>
    <t>18700100</t>
  </si>
  <si>
    <t>105453</t>
  </si>
  <si>
    <t>80106015</t>
  </si>
  <si>
    <t>105300</t>
  </si>
  <si>
    <t>80301034</t>
  </si>
  <si>
    <t>80301036</t>
  </si>
  <si>
    <t>80301038</t>
  </si>
  <si>
    <t>80301041</t>
  </si>
  <si>
    <t>80301045</t>
  </si>
  <si>
    <t>80309010</t>
  </si>
  <si>
    <t>80309013</t>
  </si>
  <si>
    <t>80309022</t>
  </si>
  <si>
    <t>80301087</t>
  </si>
  <si>
    <t>80302005</t>
  </si>
  <si>
    <t>80302013</t>
  </si>
  <si>
    <t>80302067</t>
  </si>
  <si>
    <t>80302068</t>
  </si>
  <si>
    <t>80302023</t>
  </si>
  <si>
    <t>80302032</t>
  </si>
  <si>
    <t>80302040</t>
  </si>
  <si>
    <t>80302047</t>
  </si>
  <si>
    <t>80302048</t>
  </si>
  <si>
    <t>80302057</t>
  </si>
  <si>
    <t>80302075</t>
  </si>
  <si>
    <t>80302064</t>
  </si>
  <si>
    <t>80303024</t>
  </si>
  <si>
    <t>80303026</t>
  </si>
  <si>
    <t>80305019</t>
  </si>
  <si>
    <t>80301011</t>
  </si>
  <si>
    <t>80301014</t>
  </si>
  <si>
    <t>80306002</t>
  </si>
  <si>
    <t>80306011</t>
  </si>
  <si>
    <t>80306042</t>
  </si>
  <si>
    <t>80306048</t>
  </si>
  <si>
    <t>80306051</t>
  </si>
  <si>
    <t>80306061</t>
  </si>
  <si>
    <t>80306169</t>
  </si>
  <si>
    <t>80306075</t>
  </si>
  <si>
    <t>80308004</t>
  </si>
  <si>
    <t>80401051</t>
  </si>
  <si>
    <t>80401060</t>
  </si>
  <si>
    <t>80404002</t>
  </si>
  <si>
    <t>80404006</t>
  </si>
  <si>
    <t>81601115</t>
  </si>
  <si>
    <t>82001015</t>
  </si>
  <si>
    <t>81602203</t>
  </si>
  <si>
    <t>81602225</t>
  </si>
  <si>
    <t>80106017</t>
  </si>
  <si>
    <t>80106014</t>
  </si>
  <si>
    <t>80307011</t>
  </si>
  <si>
    <t>80307012</t>
  </si>
  <si>
    <t>18700250</t>
  </si>
  <si>
    <t>18700270</t>
  </si>
  <si>
    <t>18700330</t>
  </si>
  <si>
    <t>18050500</t>
  </si>
  <si>
    <t>105301</t>
  </si>
  <si>
    <t>80301059</t>
  </si>
  <si>
    <t>80301075</t>
  </si>
  <si>
    <t>80309028</t>
  </si>
  <si>
    <t>80302060</t>
  </si>
  <si>
    <t>80302063</t>
  </si>
  <si>
    <t>80305020</t>
  </si>
  <si>
    <t>80306001</t>
  </si>
  <si>
    <t>80306079</t>
  </si>
  <si>
    <t>81701009</t>
  </si>
  <si>
    <t>81707001</t>
  </si>
  <si>
    <t>81707002</t>
  </si>
  <si>
    <t>80500008</t>
  </si>
  <si>
    <t>80500009</t>
  </si>
  <si>
    <t>18010601</t>
  </si>
  <si>
    <t>18010800</t>
  </si>
  <si>
    <t>18010900</t>
  </si>
  <si>
    <t>105302</t>
  </si>
  <si>
    <t>80302012</t>
  </si>
  <si>
    <t>80302034</t>
  </si>
  <si>
    <t>81602217</t>
  </si>
  <si>
    <t>81602224</t>
  </si>
  <si>
    <t>80106005</t>
  </si>
  <si>
    <t>80106024</t>
  </si>
  <si>
    <t>18010100</t>
  </si>
  <si>
    <t>18010200</t>
  </si>
  <si>
    <t>18090100</t>
  </si>
  <si>
    <t>18010500</t>
  </si>
  <si>
    <t>18050400</t>
  </si>
  <si>
    <t>105303</t>
  </si>
  <si>
    <t>80309014</t>
  </si>
  <si>
    <t>80301085</t>
  </si>
  <si>
    <t>80302015</t>
  </si>
  <si>
    <t>80302024</t>
  </si>
  <si>
    <t>80302035</t>
  </si>
  <si>
    <t>80305070</t>
  </si>
  <si>
    <t>80301015</t>
  </si>
  <si>
    <t>80306078</t>
  </si>
  <si>
    <t>81707030</t>
  </si>
  <si>
    <t>81901022</t>
  </si>
  <si>
    <t>81602202</t>
  </si>
  <si>
    <t>81602204</t>
  </si>
  <si>
    <t>81602205</t>
  </si>
  <si>
    <t>81602206</t>
  </si>
  <si>
    <t>80106013</t>
  </si>
  <si>
    <t>80106020</t>
  </si>
  <si>
    <t>105304</t>
  </si>
  <si>
    <t>80301067</t>
  </si>
  <si>
    <t>80309024</t>
  </si>
  <si>
    <t>80301086</t>
  </si>
  <si>
    <t>80302026</t>
  </si>
  <si>
    <t>80302030</t>
  </si>
  <si>
    <t>80302045</t>
  </si>
  <si>
    <t>80302076</t>
  </si>
  <si>
    <t>80306005</t>
  </si>
  <si>
    <t>80306052</t>
  </si>
  <si>
    <t>80308001</t>
  </si>
  <si>
    <t>80308005</t>
  </si>
  <si>
    <t>80401009</t>
  </si>
  <si>
    <t>80404003</t>
  </si>
  <si>
    <t>105306</t>
  </si>
  <si>
    <t>80308035</t>
  </si>
  <si>
    <t>80308044</t>
  </si>
  <si>
    <t>80309023</t>
  </si>
  <si>
    <t>80301078</t>
  </si>
  <si>
    <t>80301083</t>
  </si>
  <si>
    <t>80302008</t>
  </si>
  <si>
    <t>80302042</t>
  </si>
  <si>
    <t>80305030</t>
  </si>
  <si>
    <t>80306007</t>
  </si>
  <si>
    <t>80306038</t>
  </si>
  <si>
    <t>80308018</t>
  </si>
  <si>
    <t>81602221</t>
  </si>
  <si>
    <t>81602240</t>
  </si>
  <si>
    <t>80500014</t>
  </si>
  <si>
    <t>18700230</t>
  </si>
  <si>
    <t>105307</t>
  </si>
  <si>
    <t>80301072</t>
  </si>
  <si>
    <t>80309016</t>
  </si>
  <si>
    <t>80302028</t>
  </si>
  <si>
    <t>80302059</t>
  </si>
  <si>
    <t>80303027</t>
  </si>
  <si>
    <t>80303028</t>
  </si>
  <si>
    <t>80306170</t>
  </si>
  <si>
    <t>80401151</t>
  </si>
  <si>
    <t>80404005</t>
  </si>
  <si>
    <t>81707038</t>
  </si>
  <si>
    <t>81901019</t>
  </si>
  <si>
    <t>18011001</t>
  </si>
  <si>
    <t>18011002</t>
  </si>
  <si>
    <t>18700290</t>
  </si>
  <si>
    <t>18700310</t>
  </si>
  <si>
    <t>18700350</t>
  </si>
  <si>
    <t>105308</t>
  </si>
  <si>
    <t>80306018</t>
  </si>
  <si>
    <t>80306059</t>
  </si>
  <si>
    <t>80306080</t>
  </si>
  <si>
    <t>105309</t>
  </si>
  <si>
    <t>80301026</t>
  </si>
  <si>
    <t>80301028</t>
  </si>
  <si>
    <t>80301030</t>
  </si>
  <si>
    <t>80302051</t>
  </si>
  <si>
    <t>80303015</t>
  </si>
  <si>
    <t>80305005</t>
  </si>
  <si>
    <t>80305012</t>
  </si>
  <si>
    <t>80305027</t>
  </si>
  <si>
    <t>80301002</t>
  </si>
  <si>
    <t>80306008</t>
  </si>
  <si>
    <t>81707004</t>
  </si>
  <si>
    <t>105310</t>
  </si>
  <si>
    <t>80401070</t>
  </si>
  <si>
    <t>80401010</t>
  </si>
  <si>
    <t>80401052</t>
  </si>
  <si>
    <t>80404012</t>
  </si>
  <si>
    <t>81301025</t>
  </si>
  <si>
    <t>80106007</t>
  </si>
  <si>
    <t>105311</t>
  </si>
  <si>
    <t>81801023</t>
  </si>
  <si>
    <t>105312</t>
  </si>
  <si>
    <t>105313</t>
  </si>
  <si>
    <t>80302033</t>
  </si>
  <si>
    <t>18700260</t>
  </si>
  <si>
    <t>18700280</t>
  </si>
  <si>
    <t>18700300</t>
  </si>
  <si>
    <t>18700340</t>
  </si>
  <si>
    <t>105314</t>
  </si>
  <si>
    <t>80301065</t>
  </si>
  <si>
    <t>105315</t>
  </si>
  <si>
    <t>80308010</t>
  </si>
  <si>
    <t>105317</t>
  </si>
  <si>
    <t>105318</t>
  </si>
  <si>
    <t>105319</t>
  </si>
  <si>
    <t>105321</t>
  </si>
  <si>
    <t>105322</t>
  </si>
  <si>
    <t>80306004</t>
  </si>
  <si>
    <t>80306117</t>
  </si>
  <si>
    <t>80306026</t>
  </si>
  <si>
    <t>80106021</t>
  </si>
  <si>
    <t>105323</t>
  </si>
  <si>
    <t>80106009</t>
  </si>
  <si>
    <t>80106012</t>
  </si>
  <si>
    <t>80500001</t>
  </si>
  <si>
    <t>80500010</t>
  </si>
  <si>
    <t>105324</t>
  </si>
  <si>
    <t>105325</t>
  </si>
  <si>
    <t>80302065</t>
  </si>
  <si>
    <t>81602201</t>
  </si>
  <si>
    <t>105326</t>
  </si>
  <si>
    <t>105400</t>
  </si>
  <si>
    <t>105401</t>
  </si>
  <si>
    <t>105402</t>
  </si>
  <si>
    <t>105405</t>
  </si>
  <si>
    <t>80106006</t>
  </si>
  <si>
    <t>105407</t>
  </si>
  <si>
    <t>105409</t>
  </si>
  <si>
    <t>105410</t>
  </si>
  <si>
    <t>105411</t>
  </si>
  <si>
    <t>105413</t>
  </si>
  <si>
    <t>105414</t>
  </si>
  <si>
    <t>80308012</t>
  </si>
  <si>
    <t>105415</t>
  </si>
  <si>
    <t>105416</t>
  </si>
  <si>
    <t>105417</t>
  </si>
  <si>
    <t>105419</t>
  </si>
  <si>
    <t>105422</t>
  </si>
  <si>
    <t>105427</t>
  </si>
  <si>
    <t>105425</t>
  </si>
  <si>
    <t>105428</t>
  </si>
  <si>
    <t>105430</t>
  </si>
  <si>
    <t>105431</t>
  </si>
  <si>
    <t>105432</t>
  </si>
  <si>
    <t>105433</t>
  </si>
  <si>
    <t>105434</t>
  </si>
  <si>
    <t>105435</t>
  </si>
  <si>
    <t>105436</t>
  </si>
  <si>
    <t>105437</t>
  </si>
  <si>
    <t>105439</t>
  </si>
  <si>
    <t>105440</t>
  </si>
  <si>
    <t>81201029</t>
  </si>
  <si>
    <t>105441</t>
  </si>
  <si>
    <t>105443</t>
  </si>
  <si>
    <t>80401110</t>
  </si>
  <si>
    <t>105442</t>
  </si>
  <si>
    <t>105444</t>
  </si>
  <si>
    <t>105445</t>
  </si>
  <si>
    <t>105446</t>
  </si>
  <si>
    <t>105447</t>
  </si>
  <si>
    <t>105448</t>
  </si>
  <si>
    <t>105449</t>
  </si>
  <si>
    <t>105450</t>
  </si>
  <si>
    <t>105451</t>
  </si>
  <si>
    <t>105454</t>
  </si>
  <si>
    <t>105455</t>
  </si>
  <si>
    <t>80306066</t>
  </si>
  <si>
    <t>105456</t>
  </si>
  <si>
    <t>105457</t>
  </si>
  <si>
    <t>105458</t>
  </si>
  <si>
    <t>105459</t>
  </si>
  <si>
    <t>105460</t>
  </si>
  <si>
    <t>105461</t>
  </si>
  <si>
    <t>105462</t>
  </si>
  <si>
    <t>105463</t>
  </si>
  <si>
    <t>105464</t>
  </si>
  <si>
    <t>105465</t>
  </si>
  <si>
    <t>105466</t>
  </si>
  <si>
    <t>105467</t>
  </si>
  <si>
    <t>80301042</t>
  </si>
  <si>
    <t>80302025</t>
  </si>
  <si>
    <t>105468</t>
  </si>
  <si>
    <t>105469</t>
  </si>
  <si>
    <t>105470</t>
  </si>
  <si>
    <t>105471</t>
  </si>
  <si>
    <t>105472</t>
  </si>
  <si>
    <t>105473</t>
  </si>
  <si>
    <t>105474</t>
  </si>
  <si>
    <t>105475</t>
  </si>
  <si>
    <t>105476</t>
  </si>
  <si>
    <t>105477</t>
  </si>
  <si>
    <t>105482</t>
  </si>
  <si>
    <t>105483</t>
  </si>
  <si>
    <t>105484</t>
  </si>
  <si>
    <t>105485</t>
  </si>
  <si>
    <t>105486</t>
  </si>
  <si>
    <t>105487</t>
  </si>
  <si>
    <t>105488</t>
  </si>
  <si>
    <t>105489</t>
  </si>
  <si>
    <t>105490</t>
  </si>
  <si>
    <t>105491</t>
  </si>
  <si>
    <t>105492</t>
  </si>
  <si>
    <t>105493</t>
  </si>
  <si>
    <t>105496</t>
  </si>
  <si>
    <t>105497</t>
  </si>
  <si>
    <t>105498</t>
  </si>
  <si>
    <t>105499</t>
  </si>
  <si>
    <t>80301039</t>
  </si>
  <si>
    <t>80306076</t>
  </si>
  <si>
    <t>105500</t>
  </si>
  <si>
    <t>105501</t>
  </si>
  <si>
    <t>105503</t>
  </si>
  <si>
    <t>105504</t>
  </si>
  <si>
    <t>105505</t>
  </si>
  <si>
    <t>105506</t>
  </si>
  <si>
    <t>105508</t>
  </si>
  <si>
    <t>105509</t>
  </si>
  <si>
    <t>105510</t>
  </si>
  <si>
    <t>105700</t>
  </si>
  <si>
    <t>80302054</t>
  </si>
  <si>
    <t>105701</t>
  </si>
  <si>
    <t>105722</t>
  </si>
  <si>
    <t>105702</t>
  </si>
  <si>
    <t>105723</t>
  </si>
  <si>
    <t>105801</t>
  </si>
  <si>
    <t>105802</t>
  </si>
  <si>
    <t>105803</t>
  </si>
  <si>
    <t>105804</t>
  </si>
  <si>
    <t>81301030</t>
  </si>
  <si>
    <t>105805</t>
  </si>
  <si>
    <t>80500016</t>
  </si>
  <si>
    <t>80500017</t>
  </si>
  <si>
    <t>105817</t>
  </si>
  <si>
    <t>105822</t>
  </si>
  <si>
    <t>80401001</t>
  </si>
  <si>
    <t>80401013</t>
  </si>
  <si>
    <t>80401031</t>
  </si>
  <si>
    <t>80401032</t>
  </si>
  <si>
    <t>80401042</t>
  </si>
  <si>
    <t>80401045</t>
  </si>
  <si>
    <t>80401046</t>
  </si>
  <si>
    <t>80401053</t>
  </si>
  <si>
    <t>80401054</t>
  </si>
  <si>
    <t>80401055</t>
  </si>
  <si>
    <t>80401059</t>
  </si>
  <si>
    <t>105823</t>
  </si>
  <si>
    <t>105825</t>
  </si>
  <si>
    <t>105826</t>
  </si>
  <si>
    <t>80401014</t>
  </si>
  <si>
    <t>80401028</t>
  </si>
  <si>
    <t>80401029</t>
  </si>
  <si>
    <t>80401033</t>
  </si>
  <si>
    <t>80401043</t>
  </si>
  <si>
    <t>80401047</t>
  </si>
  <si>
    <t>80401048</t>
  </si>
  <si>
    <t>80401057</t>
  </si>
  <si>
    <t>80401062</t>
  </si>
  <si>
    <t>82106004</t>
  </si>
  <si>
    <t>82107003</t>
  </si>
  <si>
    <t>200105</t>
  </si>
  <si>
    <t>200258</t>
  </si>
  <si>
    <t>200273</t>
  </si>
  <si>
    <t>200366</t>
  </si>
  <si>
    <t>200367</t>
  </si>
  <si>
    <t>200402</t>
  </si>
  <si>
    <t>200494</t>
  </si>
  <si>
    <t>200499</t>
  </si>
  <si>
    <t>80302019</t>
  </si>
  <si>
    <t>80302050</t>
  </si>
  <si>
    <t>80106011</t>
  </si>
  <si>
    <t>200538</t>
  </si>
  <si>
    <t>200569</t>
  </si>
  <si>
    <t>18700240</t>
  </si>
  <si>
    <t>200607</t>
  </si>
  <si>
    <t>200720</t>
  </si>
  <si>
    <t>18700110</t>
  </si>
  <si>
    <t>200721</t>
  </si>
  <si>
    <t>200737</t>
  </si>
  <si>
    <t>200740</t>
  </si>
  <si>
    <t>82106006</t>
  </si>
  <si>
    <t>200741</t>
  </si>
  <si>
    <t>200742</t>
  </si>
  <si>
    <t>200848</t>
  </si>
  <si>
    <t>200928</t>
  </si>
  <si>
    <t>201177</t>
  </si>
  <si>
    <t>201178</t>
  </si>
  <si>
    <t>201180</t>
  </si>
  <si>
    <t>105819</t>
  </si>
  <si>
    <t>82106005</t>
  </si>
  <si>
    <t>82106007</t>
  </si>
  <si>
    <t>105478</t>
  </si>
  <si>
    <t>105479</t>
  </si>
  <si>
    <t>105480</t>
  </si>
  <si>
    <t>105481</t>
  </si>
  <si>
    <t>105511</t>
  </si>
  <si>
    <t>105305</t>
  </si>
  <si>
    <t>105507</t>
  </si>
  <si>
    <t>105809</t>
  </si>
  <si>
    <t>Comuna</t>
  </si>
  <si>
    <t>(Todas)</t>
  </si>
  <si>
    <t>Etiquetas de fila</t>
  </si>
  <si>
    <t>Total general</t>
  </si>
  <si>
    <t>Suma de Col01</t>
  </si>
  <si>
    <t>Suma de Col02</t>
  </si>
  <si>
    <t>Suma de Col03</t>
  </si>
  <si>
    <t>Suma de Col04</t>
  </si>
  <si>
    <t>Suma de Col05</t>
  </si>
  <si>
    <t>Suma de Col06</t>
  </si>
  <si>
    <t>Suma de Col07</t>
  </si>
  <si>
    <t>18400500</t>
  </si>
  <si>
    <t>18700320</t>
  </si>
  <si>
    <t>18020100</t>
  </si>
  <si>
    <t>18700120</t>
  </si>
  <si>
    <t>18700130</t>
  </si>
  <si>
    <t>18700140</t>
  </si>
  <si>
    <t>18700150</t>
  </si>
  <si>
    <t>18700160</t>
  </si>
  <si>
    <t>18700170</t>
  </si>
  <si>
    <t>18700180</t>
  </si>
  <si>
    <t>18700190</t>
  </si>
  <si>
    <t>18700210</t>
  </si>
  <si>
    <t>18700220</t>
  </si>
  <si>
    <t>18050600</t>
  </si>
  <si>
    <t>80301001</t>
  </si>
  <si>
    <t>80301003</t>
  </si>
  <si>
    <t>80301004</t>
  </si>
  <si>
    <t>80301005</t>
  </si>
  <si>
    <t>80301006</t>
  </si>
  <si>
    <t>80301007</t>
  </si>
  <si>
    <t>80301008</t>
  </si>
  <si>
    <t>80301009</t>
  </si>
  <si>
    <t>80301010</t>
  </si>
  <si>
    <t>80301012</t>
  </si>
  <si>
    <t>80301013</t>
  </si>
  <si>
    <t>80301016</t>
  </si>
  <si>
    <t>80301017</t>
  </si>
  <si>
    <t>80301020</t>
  </si>
  <si>
    <t>80301021</t>
  </si>
  <si>
    <t>80301022</t>
  </si>
  <si>
    <t>80301023</t>
  </si>
  <si>
    <t>80301024</t>
  </si>
  <si>
    <t>80301025</t>
  </si>
  <si>
    <t>80301027</t>
  </si>
  <si>
    <t>80301029</t>
  </si>
  <si>
    <t>80301032</t>
  </si>
  <si>
    <t>80301033</t>
  </si>
  <si>
    <t>80301035</t>
  </si>
  <si>
    <t>80301040</t>
  </si>
  <si>
    <t>80301043</t>
  </si>
  <si>
    <t>80301044</t>
  </si>
  <si>
    <t>80301046</t>
  </si>
  <si>
    <t>80301047</t>
  </si>
  <si>
    <t>80301048</t>
  </si>
  <si>
    <t>80301049</t>
  </si>
  <si>
    <t>80301050</t>
  </si>
  <si>
    <t>80301051</t>
  </si>
  <si>
    <t>80301052</t>
  </si>
  <si>
    <t>80301053</t>
  </si>
  <si>
    <t>80301054</t>
  </si>
  <si>
    <t>80301055</t>
  </si>
  <si>
    <t>80301056</t>
  </si>
  <si>
    <t>80301057</t>
  </si>
  <si>
    <t>80301058</t>
  </si>
  <si>
    <t>80301062</t>
  </si>
  <si>
    <t>80301063</t>
  </si>
  <si>
    <t>80301064</t>
  </si>
  <si>
    <t>80301066</t>
  </si>
  <si>
    <t>80301068</t>
  </si>
  <si>
    <t>80301069</t>
  </si>
  <si>
    <t>80301070</t>
  </si>
  <si>
    <t>80301071</t>
  </si>
  <si>
    <t>80301074</t>
  </si>
  <si>
    <t>80301076</t>
  </si>
  <si>
    <t>80301077</t>
  </si>
  <si>
    <t>80301079</t>
  </si>
  <si>
    <t>80301080</t>
  </si>
  <si>
    <t>80301081</t>
  </si>
  <si>
    <t>80301082</t>
  </si>
  <si>
    <t>80301088</t>
  </si>
  <si>
    <t>80301089</t>
  </si>
  <si>
    <t>80301090</t>
  </si>
  <si>
    <t>80301091</t>
  </si>
  <si>
    <t>80301092</t>
  </si>
  <si>
    <t>80301093</t>
  </si>
  <si>
    <t>80302001</t>
  </si>
  <si>
    <t>80302002</t>
  </si>
  <si>
    <t>80302004</t>
  </si>
  <si>
    <t>80302006</t>
  </si>
  <si>
    <t>80302007</t>
  </si>
  <si>
    <t>80302009</t>
  </si>
  <si>
    <t>80302010</t>
  </si>
  <si>
    <t>80302070</t>
  </si>
  <si>
    <t>80302011</t>
  </si>
  <si>
    <t>80302014</t>
  </si>
  <si>
    <t>80302016</t>
  </si>
  <si>
    <t>80302017</t>
  </si>
  <si>
    <t>80302018</t>
  </si>
  <si>
    <t>80302020</t>
  </si>
  <si>
    <t>80302021</t>
  </si>
  <si>
    <t>80302022</t>
  </si>
  <si>
    <t>80302029</t>
  </si>
  <si>
    <t>80302031</t>
  </si>
  <si>
    <t>80302036</t>
  </si>
  <si>
    <t>80302037</t>
  </si>
  <si>
    <t>80302038</t>
  </si>
  <si>
    <t>80302039</t>
  </si>
  <si>
    <t>80302041</t>
  </si>
  <si>
    <t>80302043</t>
  </si>
  <si>
    <t>80500007</t>
  </si>
  <si>
    <t>80500006</t>
  </si>
  <si>
    <t>80500005</t>
  </si>
  <si>
    <t>80500004</t>
  </si>
  <si>
    <t>80500003</t>
  </si>
  <si>
    <t>80500002</t>
  </si>
  <si>
    <t>81602242</t>
  </si>
  <si>
    <t>81602241</t>
  </si>
  <si>
    <t>81602223</t>
  </si>
  <si>
    <t>81602232</t>
  </si>
  <si>
    <t>81602216</t>
  </si>
  <si>
    <t>81602215</t>
  </si>
  <si>
    <t>81602214</t>
  </si>
  <si>
    <t>81602213</t>
  </si>
  <si>
    <t>81602212</t>
  </si>
  <si>
    <t>81602211</t>
  </si>
  <si>
    <t>81602207</t>
  </si>
  <si>
    <t>80303025</t>
  </si>
  <si>
    <t>80302066</t>
  </si>
  <si>
    <t>80302062</t>
  </si>
  <si>
    <t>80302061</t>
  </si>
  <si>
    <t>80302058</t>
  </si>
  <si>
    <t>80302056</t>
  </si>
  <si>
    <t>80302055</t>
  </si>
  <si>
    <t>80302069</t>
  </si>
  <si>
    <t>80302053</t>
  </si>
  <si>
    <t>80302052</t>
  </si>
  <si>
    <t>80302046</t>
  </si>
  <si>
    <t>80302044</t>
  </si>
  <si>
    <t>80305001</t>
  </si>
  <si>
    <t>80305002</t>
  </si>
  <si>
    <t>80305003</t>
  </si>
  <si>
    <t>80305004</t>
  </si>
  <si>
    <t>80305006</t>
  </si>
  <si>
    <t>80305007</t>
  </si>
  <si>
    <t>80305008</t>
  </si>
  <si>
    <t>80305009</t>
  </si>
  <si>
    <t>80305170</t>
  </si>
  <si>
    <t>80305010</t>
  </si>
  <si>
    <t>80305011</t>
  </si>
  <si>
    <t>80305013</t>
  </si>
  <si>
    <t>80305014</t>
  </si>
  <si>
    <t>80305015</t>
  </si>
  <si>
    <t>80305016</t>
  </si>
  <si>
    <t>80305017</t>
  </si>
  <si>
    <t>80305018</t>
  </si>
  <si>
    <t>80305021</t>
  </si>
  <si>
    <t>80305025</t>
  </si>
  <si>
    <t>80305026</t>
  </si>
  <si>
    <t>80305028</t>
  </si>
  <si>
    <t>80305029</t>
  </si>
  <si>
    <t>80305031</t>
  </si>
  <si>
    <t>80305034</t>
  </si>
  <si>
    <t>80305035</t>
  </si>
  <si>
    <t>80305036</t>
  </si>
  <si>
    <t>80305037</t>
  </si>
  <si>
    <t>80305038</t>
  </si>
  <si>
    <t>80305039</t>
  </si>
  <si>
    <t>80305040</t>
  </si>
  <si>
    <t>80305041</t>
  </si>
  <si>
    <t>80305042</t>
  </si>
  <si>
    <t>80305043</t>
  </si>
  <si>
    <t>80305044</t>
  </si>
  <si>
    <t>80305045</t>
  </si>
  <si>
    <t>80305047</t>
  </si>
  <si>
    <t>80305048</t>
  </si>
  <si>
    <t>80305049</t>
  </si>
  <si>
    <t>80305051</t>
  </si>
  <si>
    <t>80305052</t>
  </si>
  <si>
    <t>80305053</t>
  </si>
  <si>
    <t>80305054</t>
  </si>
  <si>
    <t>80305056</t>
  </si>
  <si>
    <t>80305057</t>
  </si>
  <si>
    <t>80305058</t>
  </si>
  <si>
    <t>80305059</t>
  </si>
  <si>
    <t>80305060</t>
  </si>
  <si>
    <t>80305061</t>
  </si>
  <si>
    <t>80305062</t>
  </si>
  <si>
    <t>80305063</t>
  </si>
  <si>
    <t>80306006</t>
  </si>
  <si>
    <t>80306009</t>
  </si>
  <si>
    <t>80306010</t>
  </si>
  <si>
    <t>80306012</t>
  </si>
  <si>
    <t>80306013</t>
  </si>
  <si>
    <t>80306014</t>
  </si>
  <si>
    <t>80306015</t>
  </si>
  <si>
    <t>80306016</t>
  </si>
  <si>
    <t>80306017</t>
  </si>
  <si>
    <t>80306019</t>
  </si>
  <si>
    <t>80306020</t>
  </si>
  <si>
    <t>80306021</t>
  </si>
  <si>
    <t>80306022</t>
  </si>
  <si>
    <t>80306023</t>
  </si>
  <si>
    <t>80306024</t>
  </si>
  <si>
    <t>80306025</t>
  </si>
  <si>
    <t>80306027</t>
  </si>
  <si>
    <t>80306028</t>
  </si>
  <si>
    <t>80306029</t>
  </si>
  <si>
    <t>80306030</t>
  </si>
  <si>
    <t>80306031</t>
  </si>
  <si>
    <t>80306032</t>
  </si>
  <si>
    <t>80306033</t>
  </si>
  <si>
    <t>80306034</t>
  </si>
  <si>
    <t>80306036</t>
  </si>
  <si>
    <t>80306037</t>
  </si>
  <si>
    <t>80306039</t>
  </si>
  <si>
    <t>80306041</t>
  </si>
  <si>
    <t>80306043</t>
  </si>
  <si>
    <t>80306045</t>
  </si>
  <si>
    <t>80306046</t>
  </si>
  <si>
    <t>80306047</t>
  </si>
  <si>
    <t>80306049</t>
  </si>
  <si>
    <t>80306050</t>
  </si>
  <si>
    <t>80306053</t>
  </si>
  <si>
    <t>80306054</t>
  </si>
  <si>
    <t>80306056</t>
  </si>
  <si>
    <t>80306057</t>
  </si>
  <si>
    <t>80306058</t>
  </si>
  <si>
    <t>80306062</t>
  </si>
  <si>
    <t>80306063</t>
  </si>
  <si>
    <t>80306064</t>
  </si>
  <si>
    <t>80306065</t>
  </si>
  <si>
    <t>80306067</t>
  </si>
  <si>
    <t>80306068</t>
  </si>
  <si>
    <t>80306069</t>
  </si>
  <si>
    <t>80306070</t>
  </si>
  <si>
    <t>80306270</t>
  </si>
  <si>
    <t>80306072</t>
  </si>
  <si>
    <t>80306073</t>
  </si>
  <si>
    <t>80306074</t>
  </si>
  <si>
    <t>80306077</t>
  </si>
  <si>
    <t>80306081</t>
  </si>
  <si>
    <t>80308002</t>
  </si>
  <si>
    <t>80308003</t>
  </si>
  <si>
    <t>80308006</t>
  </si>
  <si>
    <t>80308007</t>
  </si>
  <si>
    <t>80308008</t>
  </si>
  <si>
    <t>80308009</t>
  </si>
  <si>
    <t>80308011</t>
  </si>
  <si>
    <t>80308013</t>
  </si>
  <si>
    <t>80308014</t>
  </si>
  <si>
    <t>80308015</t>
  </si>
  <si>
    <t>80308016</t>
  </si>
  <si>
    <t>80308017</t>
  </si>
  <si>
    <t>80308019</t>
  </si>
  <si>
    <t>80308020</t>
  </si>
  <si>
    <t>80308021</t>
  </si>
  <si>
    <t>80308022</t>
  </si>
  <si>
    <t>80308023</t>
  </si>
  <si>
    <t>80308024</t>
  </si>
  <si>
    <t>80308025</t>
  </si>
  <si>
    <t>80308026</t>
  </si>
  <si>
    <t>80308027</t>
  </si>
  <si>
    <t>80308028</t>
  </si>
  <si>
    <t>80308029</t>
  </si>
  <si>
    <t>80308030</t>
  </si>
  <si>
    <t>80308031</t>
  </si>
  <si>
    <t>80308032</t>
  </si>
  <si>
    <t>80308033</t>
  </si>
  <si>
    <t>80308034</t>
  </si>
  <si>
    <t>80308036</t>
  </si>
  <si>
    <t>80308037</t>
  </si>
  <si>
    <t>80308038</t>
  </si>
  <si>
    <t>80308039</t>
  </si>
  <si>
    <t>80308040</t>
  </si>
  <si>
    <t>80308041</t>
  </si>
  <si>
    <t>80308042</t>
  </si>
  <si>
    <t>80308043</t>
  </si>
  <si>
    <t>80309001</t>
  </si>
  <si>
    <t>80309002</t>
  </si>
  <si>
    <t>80309003</t>
  </si>
  <si>
    <t>80309004</t>
  </si>
  <si>
    <t>80309005</t>
  </si>
  <si>
    <t>80309006</t>
  </si>
  <si>
    <t>80309007</t>
  </si>
  <si>
    <t>80309008</t>
  </si>
  <si>
    <t>80309009</t>
  </si>
  <si>
    <t>80309011</t>
  </si>
  <si>
    <t>80309012</t>
  </si>
  <si>
    <t>80309040</t>
  </si>
  <si>
    <t>80309015</t>
  </si>
  <si>
    <t>80309035</t>
  </si>
  <si>
    <t>80309017</t>
  </si>
  <si>
    <t>80309018</t>
  </si>
  <si>
    <t>80309019</t>
  </si>
  <si>
    <t>80309020</t>
  </si>
  <si>
    <t>80309021</t>
  </si>
  <si>
    <t>80309025</t>
  </si>
  <si>
    <t>80309027</t>
  </si>
  <si>
    <t>80309029</t>
  </si>
  <si>
    <t>80401002</t>
  </si>
  <si>
    <t>80401003</t>
  </si>
  <si>
    <t>80401004</t>
  </si>
  <si>
    <t>80401005</t>
  </si>
  <si>
    <t>80401006</t>
  </si>
  <si>
    <t>80401007</t>
  </si>
  <si>
    <t>80401008</t>
  </si>
  <si>
    <t>80401130</t>
  </si>
  <si>
    <t>80401011</t>
  </si>
  <si>
    <t>80401012</t>
  </si>
  <si>
    <t>80401015</t>
  </si>
  <si>
    <t>80401016</t>
  </si>
  <si>
    <t>80401017</t>
  </si>
  <si>
    <t>80401018</t>
  </si>
  <si>
    <t>80401019</t>
  </si>
  <si>
    <t>80401020</t>
  </si>
  <si>
    <t>80401021</t>
  </si>
  <si>
    <t>80401022</t>
  </si>
  <si>
    <t>80401023</t>
  </si>
  <si>
    <t>80401024</t>
  </si>
  <si>
    <t>80401026</t>
  </si>
  <si>
    <t>80401027</t>
  </si>
  <si>
    <t>80401030</t>
  </si>
  <si>
    <t>80401034</t>
  </si>
  <si>
    <t>80401035</t>
  </si>
  <si>
    <t>'0401036</t>
  </si>
  <si>
    <t>80401036</t>
  </si>
  <si>
    <t>80401037</t>
  </si>
  <si>
    <t>80401038</t>
  </si>
  <si>
    <t>80401039</t>
  </si>
  <si>
    <t>80401040</t>
  </si>
  <si>
    <t>80401041</t>
  </si>
  <si>
    <t>80401044</t>
  </si>
  <si>
    <t>80401049</t>
  </si>
  <si>
    <t>80401056</t>
  </si>
  <si>
    <t>80401058</t>
  </si>
  <si>
    <t>80401061</t>
  </si>
  <si>
    <t>80401063</t>
  </si>
  <si>
    <t>80401064</t>
  </si>
  <si>
    <t>80404004</t>
  </si>
  <si>
    <t>80404007</t>
  </si>
  <si>
    <t>80404008</t>
  </si>
  <si>
    <t>80404009</t>
  </si>
  <si>
    <t>80404010</t>
  </si>
  <si>
    <t>80404011</t>
  </si>
  <si>
    <t>80404013</t>
  </si>
  <si>
    <t>80404014</t>
  </si>
  <si>
    <t>80404015</t>
  </si>
  <si>
    <t>80404016</t>
  </si>
  <si>
    <t>80404018</t>
  </si>
  <si>
    <t>80404019</t>
  </si>
  <si>
    <t>81101003</t>
  </si>
  <si>
    <t>81201003</t>
  </si>
  <si>
    <t>81201004</t>
  </si>
  <si>
    <t>81201005</t>
  </si>
  <si>
    <t>81201009</t>
  </si>
  <si>
    <t>81201012</t>
  </si>
  <si>
    <t>81201014</t>
  </si>
  <si>
    <t>81201015</t>
  </si>
  <si>
    <t>81201019</t>
  </si>
  <si>
    <t>81201042</t>
  </si>
  <si>
    <t>81301026</t>
  </si>
  <si>
    <t>81301029</t>
  </si>
  <si>
    <t>81301042</t>
  </si>
  <si>
    <t>81301043</t>
  </si>
  <si>
    <t>81601110</t>
  </si>
  <si>
    <t>81701006</t>
  </si>
  <si>
    <t>81801042</t>
  </si>
  <si>
    <t>81801001</t>
  </si>
  <si>
    <t>82101001</t>
  </si>
  <si>
    <t>82101002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</si>
</sst>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_)"/>
    <numFmt numFmtId="165" formatCode="_-[$€-2]* #,##0.00_-;\-[$€-2]* #,##0.00_-;_-[$€-2]* &quot;-&quot;??_-"/>
  </numFmts>
  <fonts count="47" x14ac:knownFonts="1">
    <font>
      <sz val="10"/>
      <name val="Arial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Verdana"/>
      <family val="2"/>
    </font>
    <font>
      <b/>
      <sz val="10"/>
      <name val="Arial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color indexed="10"/>
      <name val="Verdana"/>
      <family val="2"/>
    </font>
    <font>
      <b/>
      <sz val="9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11"/>
      <name val="Verdana"/>
      <family val="2"/>
    </font>
    <font>
      <b/>
      <sz val="8"/>
      <color indexed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Book Antiqua"/>
      <family val="1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sz val="11"/>
      <color theme="1"/>
      <name val="Calibri"/>
      <family val="2"/>
      <scheme val="minor"/>
    </font>
    <font>
      <b/>
      <sz val="20"/>
      <name val="Verdana"/>
      <family val="2"/>
    </font>
    <font>
      <b/>
      <sz val="10"/>
      <color theme="5" tint="-0.499984740745262"/>
      <name val="Verdana"/>
      <family val="2"/>
    </font>
    <font>
      <b/>
      <sz val="11"/>
      <name val="Calibri"/>
      <family val="2"/>
      <scheme val="minor"/>
    </font>
    <font>
      <sz val="8"/>
      <color rgb="FFFF0000"/>
      <name val="Verdana"/>
      <family val="2"/>
    </font>
    <font>
      <sz val="10"/>
      <color rgb="FF0070C0"/>
      <name val="Verdana"/>
      <family val="2"/>
    </font>
    <font>
      <sz val="10"/>
      <color rgb="FFFF0000"/>
      <name val="Verdana"/>
      <family val="2"/>
    </font>
    <font>
      <sz val="10"/>
      <name val="Comic Sans MS"/>
      <family val="4"/>
    </font>
    <font>
      <sz val="10"/>
      <color indexed="30"/>
      <name val="Verdana"/>
      <family val="2"/>
    </font>
    <font>
      <b/>
      <i/>
      <sz val="10"/>
      <name val="Verdana"/>
      <family val="2"/>
    </font>
    <font>
      <sz val="8"/>
      <name val="Arial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hair">
        <color auto="1"/>
      </top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143">
    <xf numFmtId="0" fontId="0" fillId="0" borderId="0"/>
    <xf numFmtId="0" fontId="17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7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7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7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7" fillId="6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7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7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7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7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7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7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7" fillId="11" borderId="0" applyNumberFormat="0" applyBorder="0" applyAlignment="0" applyProtection="0"/>
    <xf numFmtId="0" fontId="2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4" fillId="4" borderId="0" applyNumberFormat="0" applyBorder="0" applyAlignment="0" applyProtection="0"/>
    <xf numFmtId="0" fontId="19" fillId="16" borderId="1" applyNumberFormat="0" applyAlignment="0" applyProtection="0"/>
    <xf numFmtId="0" fontId="20" fillId="17" borderId="2" applyNumberFormat="0" applyAlignment="0" applyProtection="0"/>
    <xf numFmtId="0" fontId="21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23" fillId="7" borderId="1" applyNumberFormat="0" applyAlignment="0" applyProtection="0"/>
    <xf numFmtId="0" fontId="3" fillId="22" borderId="4" applyBorder="0">
      <protection locked="0"/>
    </xf>
    <xf numFmtId="0" fontId="14" fillId="22" borderId="4" applyBorder="0">
      <protection locked="0"/>
    </xf>
    <xf numFmtId="0" fontId="3" fillId="22" borderId="4" applyBorder="0">
      <protection locked="0"/>
    </xf>
    <xf numFmtId="0" fontId="14" fillId="22" borderId="4" applyBorder="0">
      <protection locked="0"/>
    </xf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4" fillId="3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5" fillId="23" borderId="0" applyNumberFormat="0" applyBorder="0" applyAlignment="0" applyProtection="0"/>
    <xf numFmtId="0" fontId="3" fillId="0" borderId="0"/>
    <xf numFmtId="0" fontId="14" fillId="0" borderId="0"/>
    <xf numFmtId="0" fontId="3" fillId="0" borderId="0"/>
    <xf numFmtId="0" fontId="36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5" fillId="0" borderId="0" applyFont="0" applyBorder="0" applyAlignment="0" applyProtection="0"/>
    <xf numFmtId="0" fontId="13" fillId="0" borderId="0"/>
    <xf numFmtId="0" fontId="5" fillId="0" borderId="0" applyFont="0" applyBorder="0" applyAlignment="0" applyProtection="0"/>
    <xf numFmtId="0" fontId="13" fillId="0" borderId="0"/>
    <xf numFmtId="0" fontId="13" fillId="0" borderId="0"/>
    <xf numFmtId="0" fontId="13" fillId="0" borderId="0"/>
    <xf numFmtId="0" fontId="33" fillId="0" borderId="0"/>
    <xf numFmtId="0" fontId="17" fillId="0" borderId="0"/>
    <xf numFmtId="0" fontId="3" fillId="24" borderId="5" applyNumberFormat="0" applyFont="0" applyAlignment="0" applyProtection="0"/>
    <xf numFmtId="0" fontId="14" fillId="24" borderId="5" applyNumberFormat="0" applyFont="0" applyAlignment="0" applyProtection="0"/>
    <xf numFmtId="0" fontId="3" fillId="24" borderId="5" applyNumberFormat="0" applyFont="0" applyAlignment="0" applyProtection="0"/>
    <xf numFmtId="0" fontId="1" fillId="30" borderId="64" applyNumberFormat="0" applyFont="0" applyAlignment="0" applyProtection="0"/>
    <xf numFmtId="0" fontId="26" fillId="16" borderId="6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5" fillId="0" borderId="7" applyNumberFormat="0" applyFill="0" applyAlignment="0" applyProtection="0"/>
    <xf numFmtId="0" fontId="30" fillId="0" borderId="8" applyNumberFormat="0" applyFill="0" applyAlignment="0" applyProtection="0"/>
    <xf numFmtId="0" fontId="22" fillId="0" borderId="9" applyNumberFormat="0" applyFill="0" applyAlignment="0" applyProtection="0"/>
    <xf numFmtId="0" fontId="31" fillId="0" borderId="10" applyNumberFormat="0" applyFill="0" applyAlignment="0" applyProtection="0"/>
    <xf numFmtId="0" fontId="3" fillId="24" borderId="5" applyNumberFormat="0" applyFont="0" applyAlignment="0" applyProtection="0"/>
    <xf numFmtId="0" fontId="43" fillId="0" borderId="0"/>
  </cellStyleXfs>
  <cellXfs count="593">
    <xf numFmtId="0" fontId="0" fillId="0" borderId="0" xfId="0"/>
    <xf numFmtId="0" fontId="6" fillId="0" borderId="0" xfId="121" applyFont="1" applyAlignment="1" applyProtection="1"/>
    <xf numFmtId="0" fontId="9" fillId="0" borderId="0" xfId="121" applyFont="1" applyBorder="1" applyAlignment="1" applyProtection="1">
      <alignment horizontal="center" vertical="center"/>
    </xf>
    <xf numFmtId="0" fontId="7" fillId="0" borderId="11" xfId="121" applyFont="1" applyBorder="1" applyAlignment="1" applyProtection="1">
      <alignment horizontal="left" vertical="center"/>
    </xf>
    <xf numFmtId="0" fontId="7" fillId="0" borderId="11" xfId="121" applyFont="1" applyBorder="1" applyAlignment="1" applyProtection="1">
      <alignment horizontal="centerContinuous" vertical="center"/>
    </xf>
    <xf numFmtId="0" fontId="11" fillId="0" borderId="0" xfId="121" applyFont="1" applyAlignment="1" applyProtection="1">
      <alignment horizontal="left"/>
    </xf>
    <xf numFmtId="0" fontId="11" fillId="0" borderId="0" xfId="121" applyFont="1" applyAlignment="1" applyProtection="1"/>
    <xf numFmtId="0" fontId="11" fillId="0" borderId="4" xfId="0" applyFont="1" applyBorder="1" applyAlignment="1">
      <alignment wrapText="1"/>
    </xf>
    <xf numFmtId="0" fontId="11" fillId="25" borderId="4" xfId="67" applyFont="1" applyFill="1" applyBorder="1" applyAlignment="1">
      <alignment horizontal="center"/>
      <protection locked="0"/>
    </xf>
    <xf numFmtId="49" fontId="6" fillId="0" borderId="0" xfId="121" applyNumberFormat="1" applyFont="1" applyAlignment="1" applyProtection="1">
      <alignment horizontal="center"/>
    </xf>
    <xf numFmtId="0" fontId="11" fillId="0" borderId="12" xfId="0" applyFont="1" applyBorder="1"/>
    <xf numFmtId="0" fontId="6" fillId="0" borderId="0" xfId="121" applyFont="1" applyAlignment="1" applyProtection="1">
      <alignment horizontal="left"/>
    </xf>
    <xf numFmtId="0" fontId="6" fillId="0" borderId="0" xfId="121" applyFont="1" applyAlignment="1" applyProtection="1">
      <alignment horizontal="center"/>
    </xf>
    <xf numFmtId="0" fontId="6" fillId="0" borderId="0" xfId="125" applyFont="1"/>
    <xf numFmtId="0" fontId="6" fillId="0" borderId="23" xfId="123" applyFont="1" applyBorder="1" applyAlignment="1" applyProtection="1">
      <alignment horizontal="center" vertical="center" wrapText="1"/>
    </xf>
    <xf numFmtId="0" fontId="6" fillId="0" borderId="24" xfId="123" applyFont="1" applyBorder="1" applyAlignment="1" applyProtection="1">
      <alignment horizontal="center" vertical="center" wrapText="1"/>
    </xf>
    <xf numFmtId="0" fontId="6" fillId="0" borderId="12" xfId="123" applyFont="1" applyBorder="1" applyAlignment="1" applyProtection="1">
      <alignment horizontal="center" vertical="center" wrapText="1"/>
    </xf>
    <xf numFmtId="0" fontId="6" fillId="28" borderId="0" xfId="121" applyFont="1" applyFill="1" applyAlignment="1" applyProtection="1"/>
    <xf numFmtId="0" fontId="8" fillId="0" borderId="0" xfId="121" applyFont="1" applyBorder="1" applyAlignment="1" applyProtection="1">
      <alignment horizontal="center"/>
    </xf>
    <xf numFmtId="0" fontId="9" fillId="0" borderId="0" xfId="121" applyFont="1" applyBorder="1" applyAlignment="1" applyProtection="1">
      <alignment horizontal="left" vertical="center"/>
    </xf>
    <xf numFmtId="0" fontId="12" fillId="28" borderId="0" xfId="121" applyFont="1" applyFill="1" applyAlignment="1" applyProtection="1"/>
    <xf numFmtId="1" fontId="6" fillId="0" borderId="0" xfId="121" applyNumberFormat="1" applyFont="1" applyAlignment="1" applyProtection="1">
      <alignment horizontal="right"/>
    </xf>
    <xf numFmtId="0" fontId="0" fillId="0" borderId="11" xfId="0" applyBorder="1"/>
    <xf numFmtId="0" fontId="16" fillId="0" borderId="0" xfId="121" applyFont="1" applyBorder="1" applyAlignment="1" applyProtection="1">
      <alignment horizontal="left" vertical="center"/>
    </xf>
    <xf numFmtId="0" fontId="16" fillId="0" borderId="0" xfId="121" applyFont="1" applyAlignment="1" applyProtection="1">
      <alignment horizontal="center" vertical="center"/>
    </xf>
    <xf numFmtId="0" fontId="16" fillId="0" borderId="0" xfId="121" applyFont="1" applyAlignment="1" applyProtection="1">
      <alignment horizontal="left" vertical="center"/>
    </xf>
    <xf numFmtId="0" fontId="16" fillId="0" borderId="0" xfId="121" applyFont="1" applyAlignment="1" applyProtection="1">
      <alignment horizontal="left" vertical="center" wrapText="1"/>
    </xf>
    <xf numFmtId="0" fontId="6" fillId="28" borderId="0" xfId="0" applyFont="1" applyFill="1"/>
    <xf numFmtId="0" fontId="10" fillId="0" borderId="0" xfId="124" applyFont="1" applyAlignment="1">
      <alignment horizontal="left"/>
    </xf>
    <xf numFmtId="0" fontId="8" fillId="28" borderId="29" xfId="121" applyFont="1" applyFill="1" applyBorder="1" applyAlignment="1" applyProtection="1">
      <alignment horizontal="center" vertical="center"/>
      <protection locked="0"/>
    </xf>
    <xf numFmtId="0" fontId="8" fillId="28" borderId="31" xfId="121" applyFont="1" applyFill="1" applyBorder="1" applyAlignment="1" applyProtection="1">
      <alignment horizontal="center" vertical="center"/>
      <protection locked="0"/>
    </xf>
    <xf numFmtId="0" fontId="8" fillId="28" borderId="32" xfId="121" applyFont="1" applyFill="1" applyBorder="1" applyAlignment="1" applyProtection="1">
      <alignment horizontal="center" vertical="center"/>
      <protection locked="0"/>
    </xf>
    <xf numFmtId="0" fontId="8" fillId="0" borderId="58" xfId="121" applyFont="1" applyBorder="1" applyAlignment="1" applyProtection="1">
      <alignment horizontal="center" vertical="center"/>
    </xf>
    <xf numFmtId="0" fontId="8" fillId="0" borderId="0" xfId="121" applyFont="1" applyBorder="1" applyAlignment="1" applyProtection="1">
      <alignment horizontal="center" vertical="center"/>
    </xf>
    <xf numFmtId="0" fontId="8" fillId="28" borderId="18" xfId="121" applyFont="1" applyFill="1" applyBorder="1" applyAlignment="1" applyProtection="1">
      <alignment horizontal="center" vertical="center"/>
      <protection locked="0"/>
    </xf>
    <xf numFmtId="0" fontId="8" fillId="0" borderId="0" xfId="121" applyFont="1" applyAlignment="1" applyProtection="1">
      <alignment horizontal="center" vertical="center"/>
    </xf>
    <xf numFmtId="1" fontId="6" fillId="0" borderId="4" xfId="76" applyNumberFormat="1" applyFont="1" applyFill="1" applyBorder="1" applyAlignment="1">
      <alignment horizontal="center"/>
    </xf>
    <xf numFmtId="0" fontId="10" fillId="0" borderId="0" xfId="125" applyFont="1"/>
    <xf numFmtId="0" fontId="10" fillId="0" borderId="29" xfId="125" applyFont="1" applyBorder="1"/>
    <xf numFmtId="0" fontId="6" fillId="0" borderId="71" xfId="125" applyFont="1" applyBorder="1" applyAlignment="1">
      <alignment horizontal="center"/>
    </xf>
    <xf numFmtId="0" fontId="6" fillId="0" borderId="43" xfId="125" applyFont="1" applyBorder="1" applyAlignment="1">
      <alignment horizontal="center"/>
    </xf>
    <xf numFmtId="0" fontId="6" fillId="0" borderId="43" xfId="125" quotePrefix="1" applyFont="1" applyBorder="1" applyAlignment="1">
      <alignment horizontal="center"/>
    </xf>
    <xf numFmtId="0" fontId="6" fillId="0" borderId="43" xfId="125" applyFont="1" applyBorder="1" applyAlignment="1">
      <alignment horizontal="center" vertical="center"/>
    </xf>
    <xf numFmtId="0" fontId="6" fillId="0" borderId="51" xfId="125" applyFont="1" applyBorder="1" applyAlignment="1">
      <alignment horizontal="center"/>
    </xf>
    <xf numFmtId="0" fontId="10" fillId="0" borderId="0" xfId="125" applyFont="1" applyAlignment="1">
      <alignment horizontal="left"/>
    </xf>
    <xf numFmtId="0" fontId="11" fillId="31" borderId="0" xfId="0" applyFont="1" applyFill="1"/>
    <xf numFmtId="0" fontId="12" fillId="31" borderId="0" xfId="0" applyFont="1" applyFill="1"/>
    <xf numFmtId="41" fontId="11" fillId="0" borderId="0" xfId="76" applyFont="1" applyFill="1" applyBorder="1" applyAlignment="1" applyProtection="1">
      <protection locked="0"/>
    </xf>
    <xf numFmtId="0" fontId="6" fillId="0" borderId="0" xfId="126" applyFont="1"/>
    <xf numFmtId="0" fontId="6" fillId="27" borderId="0" xfId="126" applyFont="1" applyFill="1"/>
    <xf numFmtId="0" fontId="12" fillId="0" borderId="0" xfId="126" applyFont="1" applyAlignment="1">
      <alignment horizontal="center" vertical="center" wrapText="1"/>
    </xf>
    <xf numFmtId="49" fontId="6" fillId="0" borderId="17" xfId="128" applyNumberFormat="1" applyFont="1" applyBorder="1" applyAlignment="1">
      <alignment horizontal="center"/>
    </xf>
    <xf numFmtId="49" fontId="6" fillId="0" borderId="16" xfId="128" applyNumberFormat="1" applyFont="1" applyBorder="1" applyAlignment="1">
      <alignment horizontal="center"/>
    </xf>
    <xf numFmtId="0" fontId="12" fillId="0" borderId="29" xfId="126" applyFont="1" applyBorder="1" applyAlignment="1">
      <alignment horizontal="center"/>
    </xf>
    <xf numFmtId="0" fontId="12" fillId="0" borderId="37" xfId="126" applyFont="1" applyBorder="1" applyAlignment="1">
      <alignment horizontal="center"/>
    </xf>
    <xf numFmtId="164" fontId="6" fillId="22" borderId="17" xfId="126" applyNumberFormat="1" applyFont="1" applyFill="1" applyBorder="1" applyProtection="1">
      <protection locked="0"/>
    </xf>
    <xf numFmtId="164" fontId="6" fillId="22" borderId="66" xfId="126" applyNumberFormat="1" applyFont="1" applyFill="1" applyBorder="1" applyProtection="1">
      <protection locked="0"/>
    </xf>
    <xf numFmtId="164" fontId="6" fillId="22" borderId="50" xfId="126" applyNumberFormat="1" applyFont="1" applyFill="1" applyBorder="1" applyProtection="1">
      <protection locked="0"/>
    </xf>
    <xf numFmtId="49" fontId="6" fillId="0" borderId="17" xfId="76" applyNumberFormat="1" applyFont="1" applyFill="1" applyBorder="1" applyAlignment="1">
      <alignment horizontal="center"/>
    </xf>
    <xf numFmtId="49" fontId="6" fillId="0" borderId="24" xfId="76" applyNumberFormat="1" applyFont="1" applyFill="1" applyBorder="1" applyAlignment="1">
      <alignment horizontal="center"/>
    </xf>
    <xf numFmtId="0" fontId="6" fillId="0" borderId="17" xfId="76" applyNumberFormat="1" applyFont="1" applyFill="1" applyBorder="1" applyAlignment="1">
      <alignment horizontal="center"/>
    </xf>
    <xf numFmtId="0" fontId="6" fillId="0" borderId="24" xfId="76" applyNumberFormat="1" applyFont="1" applyFill="1" applyBorder="1" applyAlignment="1">
      <alignment horizontal="center"/>
    </xf>
    <xf numFmtId="0" fontId="6" fillId="0" borderId="55" xfId="76" applyNumberFormat="1" applyFont="1" applyFill="1" applyBorder="1" applyAlignment="1">
      <alignment horizontal="center"/>
    </xf>
    <xf numFmtId="0" fontId="6" fillId="0" borderId="36" xfId="76" applyNumberFormat="1" applyFont="1" applyFill="1" applyBorder="1" applyAlignment="1">
      <alignment horizontal="center"/>
    </xf>
    <xf numFmtId="1" fontId="6" fillId="0" borderId="17" xfId="76" applyNumberFormat="1" applyFont="1" applyFill="1" applyBorder="1" applyAlignment="1">
      <alignment horizontal="center"/>
    </xf>
    <xf numFmtId="1" fontId="6" fillId="0" borderId="24" xfId="76" applyNumberFormat="1" applyFont="1" applyFill="1" applyBorder="1" applyAlignment="1">
      <alignment horizontal="center"/>
    </xf>
    <xf numFmtId="1" fontId="6" fillId="0" borderId="55" xfId="76" applyNumberFormat="1" applyFont="1" applyFill="1" applyBorder="1" applyAlignment="1">
      <alignment horizontal="center"/>
    </xf>
    <xf numFmtId="1" fontId="6" fillId="0" borderId="36" xfId="76" applyNumberFormat="1" applyFont="1" applyFill="1" applyBorder="1" applyAlignment="1">
      <alignment horizontal="center"/>
    </xf>
    <xf numFmtId="1" fontId="6" fillId="0" borderId="39" xfId="76" applyNumberFormat="1" applyFont="1" applyFill="1" applyBorder="1" applyAlignment="1">
      <alignment horizontal="center"/>
    </xf>
    <xf numFmtId="1" fontId="6" fillId="0" borderId="43" xfId="76" applyNumberFormat="1" applyFont="1" applyFill="1" applyBorder="1" applyAlignment="1">
      <alignment horizontal="center"/>
    </xf>
    <xf numFmtId="3" fontId="6" fillId="22" borderId="17" xfId="126" applyNumberFormat="1" applyFont="1" applyFill="1" applyBorder="1" applyProtection="1">
      <protection locked="0"/>
    </xf>
    <xf numFmtId="3" fontId="6" fillId="22" borderId="24" xfId="126" applyNumberFormat="1" applyFont="1" applyFill="1" applyBorder="1" applyProtection="1">
      <protection locked="0"/>
    </xf>
    <xf numFmtId="3" fontId="6" fillId="22" borderId="16" xfId="126" applyNumberFormat="1" applyFont="1" applyFill="1" applyBorder="1" applyProtection="1">
      <protection locked="0"/>
    </xf>
    <xf numFmtId="3" fontId="6" fillId="22" borderId="36" xfId="126" applyNumberFormat="1" applyFont="1" applyFill="1" applyBorder="1" applyProtection="1">
      <protection locked="0"/>
    </xf>
    <xf numFmtId="3" fontId="6" fillId="0" borderId="4" xfId="126" applyNumberFormat="1" applyFont="1" applyBorder="1" applyAlignment="1">
      <alignment horizontal="right" vertical="center" wrapText="1"/>
    </xf>
    <xf numFmtId="3" fontId="6" fillId="22" borderId="37" xfId="126" applyNumberFormat="1" applyFont="1" applyFill="1" applyBorder="1" applyAlignment="1" applyProtection="1">
      <alignment horizontal="right"/>
      <protection locked="0"/>
    </xf>
    <xf numFmtId="3" fontId="6" fillId="0" borderId="17" xfId="126" applyNumberFormat="1" applyFont="1" applyBorder="1" applyAlignment="1">
      <alignment horizontal="right" vertical="center" wrapText="1"/>
    </xf>
    <xf numFmtId="3" fontId="6" fillId="22" borderId="17" xfId="126" applyNumberFormat="1" applyFont="1" applyFill="1" applyBorder="1" applyAlignment="1" applyProtection="1">
      <alignment horizontal="right"/>
      <protection locked="0"/>
    </xf>
    <xf numFmtId="3" fontId="6" fillId="22" borderId="66" xfId="126" applyNumberFormat="1" applyFont="1" applyFill="1" applyBorder="1" applyAlignment="1" applyProtection="1">
      <alignment horizontal="right"/>
      <protection locked="0"/>
    </xf>
    <xf numFmtId="3" fontId="6" fillId="22" borderId="50" xfId="126" applyNumberFormat="1" applyFont="1" applyFill="1" applyBorder="1" applyAlignment="1" applyProtection="1">
      <alignment horizontal="right"/>
      <protection locked="0"/>
    </xf>
    <xf numFmtId="3" fontId="6" fillId="0" borderId="24" xfId="126" applyNumberFormat="1" applyFont="1" applyBorder="1" applyAlignment="1">
      <alignment horizontal="right" vertical="center" wrapText="1"/>
    </xf>
    <xf numFmtId="3" fontId="6" fillId="22" borderId="24" xfId="126" applyNumberFormat="1" applyFont="1" applyFill="1" applyBorder="1" applyAlignment="1" applyProtection="1">
      <alignment horizontal="right"/>
      <protection locked="0"/>
    </xf>
    <xf numFmtId="3" fontId="6" fillId="22" borderId="68" xfId="126" applyNumberFormat="1" applyFont="1" applyFill="1" applyBorder="1" applyAlignment="1" applyProtection="1">
      <alignment horizontal="right"/>
      <protection locked="0"/>
    </xf>
    <xf numFmtId="3" fontId="6" fillId="22" borderId="60" xfId="126" applyNumberFormat="1" applyFont="1" applyFill="1" applyBorder="1" applyAlignment="1" applyProtection="1">
      <alignment horizontal="right"/>
      <protection locked="0"/>
    </xf>
    <xf numFmtId="3" fontId="6" fillId="29" borderId="17" xfId="126" applyNumberFormat="1" applyFont="1" applyFill="1" applyBorder="1" applyAlignment="1">
      <alignment horizontal="right"/>
    </xf>
    <xf numFmtId="3" fontId="6" fillId="22" borderId="14" xfId="126" applyNumberFormat="1" applyFont="1" applyFill="1" applyBorder="1" applyAlignment="1" applyProtection="1">
      <alignment horizontal="right"/>
      <protection locked="0"/>
    </xf>
    <xf numFmtId="3" fontId="6" fillId="29" borderId="24" xfId="126" applyNumberFormat="1" applyFont="1" applyFill="1" applyBorder="1" applyAlignment="1">
      <alignment horizontal="right"/>
    </xf>
    <xf numFmtId="3" fontId="6" fillId="22" borderId="45" xfId="126" applyNumberFormat="1" applyFont="1" applyFill="1" applyBorder="1" applyAlignment="1" applyProtection="1">
      <alignment horizontal="right"/>
      <protection locked="0"/>
    </xf>
    <xf numFmtId="3" fontId="12" fillId="0" borderId="4" xfId="126" quotePrefix="1" applyNumberFormat="1" applyFont="1" applyBorder="1" applyAlignment="1">
      <alignment horizontal="right" vertical="center" wrapText="1"/>
    </xf>
    <xf numFmtId="3" fontId="6" fillId="29" borderId="36" xfId="126" applyNumberFormat="1" applyFont="1" applyFill="1" applyBorder="1" applyAlignment="1">
      <alignment horizontal="right"/>
    </xf>
    <xf numFmtId="3" fontId="6" fillId="22" borderId="36" xfId="126" applyNumberFormat="1" applyFont="1" applyFill="1" applyBorder="1" applyAlignment="1" applyProtection="1">
      <alignment horizontal="right"/>
      <protection locked="0"/>
    </xf>
    <xf numFmtId="3" fontId="6" fillId="22" borderId="62" xfId="126" applyNumberFormat="1" applyFont="1" applyFill="1" applyBorder="1" applyAlignment="1" applyProtection="1">
      <alignment horizontal="right"/>
      <protection locked="0"/>
    </xf>
    <xf numFmtId="3" fontId="6" fillId="29" borderId="17" xfId="126" applyNumberFormat="1" applyFont="1" applyFill="1" applyBorder="1"/>
    <xf numFmtId="3" fontId="6" fillId="22" borderId="66" xfId="126" applyNumberFormat="1" applyFont="1" applyFill="1" applyBorder="1" applyProtection="1">
      <protection locked="0"/>
    </xf>
    <xf numFmtId="3" fontId="6" fillId="22" borderId="50" xfId="126" applyNumberFormat="1" applyFont="1" applyFill="1" applyBorder="1" applyProtection="1">
      <protection locked="0"/>
    </xf>
    <xf numFmtId="3" fontId="6" fillId="29" borderId="24" xfId="126" applyNumberFormat="1" applyFont="1" applyFill="1" applyBorder="1"/>
    <xf numFmtId="3" fontId="6" fillId="22" borderId="68" xfId="126" applyNumberFormat="1" applyFont="1" applyFill="1" applyBorder="1" applyProtection="1">
      <protection locked="0"/>
    </xf>
    <xf numFmtId="3" fontId="6" fillId="22" borderId="60" xfId="126" applyNumberFormat="1" applyFont="1" applyFill="1" applyBorder="1" applyProtection="1">
      <protection locked="0"/>
    </xf>
    <xf numFmtId="3" fontId="6" fillId="29" borderId="16" xfId="126" applyNumberFormat="1" applyFont="1" applyFill="1" applyBorder="1"/>
    <xf numFmtId="3" fontId="6" fillId="22" borderId="72" xfId="126" applyNumberFormat="1" applyFont="1" applyFill="1" applyBorder="1" applyProtection="1">
      <protection locked="0"/>
    </xf>
    <xf numFmtId="3" fontId="6" fillId="22" borderId="14" xfId="126" applyNumberFormat="1" applyFont="1" applyFill="1" applyBorder="1" applyProtection="1">
      <protection locked="0"/>
    </xf>
    <xf numFmtId="3" fontId="6" fillId="22" borderId="45" xfId="126" applyNumberFormat="1" applyFont="1" applyFill="1" applyBorder="1" applyProtection="1">
      <protection locked="0"/>
    </xf>
    <xf numFmtId="3" fontId="6" fillId="29" borderId="12" xfId="126" applyNumberFormat="1" applyFont="1" applyFill="1" applyBorder="1"/>
    <xf numFmtId="3" fontId="6" fillId="22" borderId="37" xfId="126" applyNumberFormat="1" applyFont="1" applyFill="1" applyBorder="1" applyProtection="1">
      <protection locked="0"/>
    </xf>
    <xf numFmtId="3" fontId="12" fillId="31" borderId="4" xfId="0" applyNumberFormat="1" applyFont="1" applyFill="1" applyBorder="1"/>
    <xf numFmtId="3" fontId="12" fillId="0" borderId="4" xfId="75" applyNumberFormat="1" applyFont="1" applyFill="1" applyBorder="1" applyAlignment="1" applyProtection="1">
      <alignment horizontal="right"/>
    </xf>
    <xf numFmtId="3" fontId="6" fillId="0" borderId="55" xfId="75" applyNumberFormat="1" applyFont="1" applyFill="1" applyBorder="1" applyAlignment="1" applyProtection="1">
      <alignment horizontal="right"/>
    </xf>
    <xf numFmtId="3" fontId="6" fillId="26" borderId="24" xfId="75" applyNumberFormat="1" applyFont="1" applyFill="1" applyBorder="1" applyAlignment="1" applyProtection="1">
      <alignment horizontal="right"/>
    </xf>
    <xf numFmtId="3" fontId="6" fillId="0" borderId="24" xfId="75" applyNumberFormat="1" applyFont="1" applyFill="1" applyBorder="1" applyAlignment="1" applyProtection="1">
      <alignment horizontal="right"/>
    </xf>
    <xf numFmtId="3" fontId="6" fillId="0" borderId="16" xfId="75" applyNumberFormat="1" applyFont="1" applyFill="1" applyBorder="1" applyAlignment="1" applyProtection="1">
      <alignment horizontal="right"/>
    </xf>
    <xf numFmtId="3" fontId="6" fillId="0" borderId="12" xfId="75" applyNumberFormat="1" applyFont="1" applyFill="1" applyBorder="1" applyAlignment="1" applyProtection="1">
      <alignment horizontal="right"/>
    </xf>
    <xf numFmtId="3" fontId="6" fillId="0" borderId="17" xfId="75" applyNumberFormat="1" applyFont="1" applyFill="1" applyBorder="1" applyAlignment="1" applyProtection="1">
      <alignment horizontal="right"/>
    </xf>
    <xf numFmtId="3" fontId="6" fillId="31" borderId="17" xfId="75" applyNumberFormat="1" applyFont="1" applyFill="1" applyBorder="1" applyAlignment="1" applyProtection="1">
      <alignment horizontal="right"/>
    </xf>
    <xf numFmtId="3" fontId="6" fillId="31" borderId="24" xfId="75" applyNumberFormat="1" applyFont="1" applyFill="1" applyBorder="1" applyAlignment="1" applyProtection="1">
      <alignment horizontal="right"/>
    </xf>
    <xf numFmtId="3" fontId="6" fillId="31" borderId="16" xfId="75" applyNumberFormat="1" applyFont="1" applyFill="1" applyBorder="1" applyAlignment="1" applyProtection="1">
      <alignment horizontal="right"/>
    </xf>
    <xf numFmtId="3" fontId="6" fillId="26" borderId="46" xfId="79" applyNumberFormat="1" applyFont="1" applyFill="1" applyBorder="1" applyAlignment="1" applyProtection="1"/>
    <xf numFmtId="3" fontId="6" fillId="26" borderId="47" xfId="79" applyNumberFormat="1" applyFont="1" applyFill="1" applyBorder="1" applyAlignment="1" applyProtection="1"/>
    <xf numFmtId="0" fontId="11" fillId="32" borderId="39" xfId="0" applyFont="1" applyFill="1" applyBorder="1"/>
    <xf numFmtId="0" fontId="11" fillId="32" borderId="14" xfId="0" applyFont="1" applyFill="1" applyBorder="1"/>
    <xf numFmtId="0" fontId="11" fillId="32" borderId="43" xfId="0" applyFont="1" applyFill="1" applyBorder="1"/>
    <xf numFmtId="0" fontId="11" fillId="32" borderId="45" xfId="0" applyFont="1" applyFill="1" applyBorder="1"/>
    <xf numFmtId="3" fontId="6" fillId="0" borderId="60" xfId="75" applyNumberFormat="1" applyFont="1" applyFill="1" applyBorder="1" applyAlignment="1" applyProtection="1">
      <alignment horizontal="right"/>
    </xf>
    <xf numFmtId="3" fontId="6" fillId="0" borderId="43" xfId="75" applyNumberFormat="1" applyFont="1" applyFill="1" applyBorder="1" applyAlignment="1" applyProtection="1">
      <alignment horizontal="right"/>
    </xf>
    <xf numFmtId="3" fontId="6" fillId="22" borderId="73" xfId="126" applyNumberFormat="1" applyFont="1" applyFill="1" applyBorder="1" applyProtection="1">
      <protection locked="0"/>
    </xf>
    <xf numFmtId="3" fontId="6" fillId="22" borderId="48" xfId="126" applyNumberFormat="1" applyFont="1" applyFill="1" applyBorder="1" applyProtection="1">
      <protection locked="0"/>
    </xf>
    <xf numFmtId="3" fontId="12" fillId="0" borderId="37" xfId="126" quotePrefix="1" applyNumberFormat="1" applyFont="1" applyBorder="1" applyAlignment="1">
      <alignment horizontal="right" vertical="center" wrapText="1"/>
    </xf>
    <xf numFmtId="3" fontId="6" fillId="22" borderId="4" xfId="126" applyNumberFormat="1" applyFont="1" applyFill="1" applyBorder="1" applyProtection="1">
      <protection locked="0"/>
    </xf>
    <xf numFmtId="3" fontId="6" fillId="22" borderId="72" xfId="126" applyNumberFormat="1" applyFont="1" applyFill="1" applyBorder="1" applyAlignment="1" applyProtection="1">
      <alignment horizontal="right"/>
      <protection locked="0"/>
    </xf>
    <xf numFmtId="3" fontId="6" fillId="22" borderId="32" xfId="126" applyNumberFormat="1" applyFont="1" applyFill="1" applyBorder="1" applyProtection="1">
      <protection locked="0"/>
    </xf>
    <xf numFmtId="3" fontId="6" fillId="22" borderId="43" xfId="126" applyNumberFormat="1" applyFont="1" applyFill="1" applyBorder="1" applyProtection="1">
      <protection locked="0"/>
    </xf>
    <xf numFmtId="3" fontId="6" fillId="22" borderId="40" xfId="126" applyNumberFormat="1" applyFont="1" applyFill="1" applyBorder="1" applyProtection="1">
      <protection locked="0"/>
    </xf>
    <xf numFmtId="3" fontId="6" fillId="22" borderId="39" xfId="126" applyNumberFormat="1" applyFont="1" applyFill="1" applyBorder="1" applyAlignment="1" applyProtection="1">
      <alignment horizontal="right"/>
      <protection locked="0"/>
    </xf>
    <xf numFmtId="3" fontId="6" fillId="22" borderId="4" xfId="126" applyNumberFormat="1" applyFont="1" applyFill="1" applyBorder="1" applyAlignment="1" applyProtection="1">
      <alignment horizontal="right"/>
      <protection locked="0"/>
    </xf>
    <xf numFmtId="0" fontId="11" fillId="31" borderId="20" xfId="0" applyFont="1" applyFill="1" applyBorder="1"/>
    <xf numFmtId="0" fontId="6" fillId="0" borderId="57" xfId="125" applyFont="1" applyBorder="1" applyAlignment="1">
      <alignment horizontal="left" vertical="center"/>
    </xf>
    <xf numFmtId="0" fontId="6" fillId="0" borderId="59" xfId="125" applyFont="1" applyBorder="1"/>
    <xf numFmtId="0" fontId="6" fillId="0" borderId="41" xfId="127" applyFont="1" applyBorder="1" applyAlignment="1">
      <alignment vertical="center" wrapText="1"/>
    </xf>
    <xf numFmtId="0" fontId="6" fillId="0" borderId="42" xfId="127" applyFont="1" applyBorder="1" applyAlignment="1">
      <alignment vertical="center" wrapText="1"/>
    </xf>
    <xf numFmtId="0" fontId="12" fillId="0" borderId="18" xfId="125" applyFont="1" applyBorder="1" applyAlignment="1">
      <alignment vertical="center" wrapText="1"/>
    </xf>
    <xf numFmtId="0" fontId="6" fillId="0" borderId="18" xfId="125" applyFont="1" applyBorder="1" applyAlignment="1">
      <alignment vertical="center" wrapText="1"/>
    </xf>
    <xf numFmtId="0" fontId="6" fillId="0" borderId="59" xfId="125" applyFont="1" applyBorder="1" applyAlignment="1">
      <alignment vertical="center" wrapText="1"/>
    </xf>
    <xf numFmtId="0" fontId="6" fillId="0" borderId="42" xfId="125" applyFont="1" applyBorder="1" applyAlignment="1">
      <alignment vertical="center" wrapText="1"/>
    </xf>
    <xf numFmtId="0" fontId="6" fillId="0" borderId="15" xfId="122" applyFont="1" applyBorder="1" applyAlignment="1">
      <alignment horizontal="center" vertical="center" wrapText="1"/>
    </xf>
    <xf numFmtId="0" fontId="6" fillId="0" borderId="30" xfId="122" applyFont="1" applyBorder="1" applyAlignment="1">
      <alignment horizontal="center" vertical="center" wrapText="1"/>
    </xf>
    <xf numFmtId="0" fontId="6" fillId="0" borderId="31" xfId="125" applyFont="1" applyBorder="1" applyAlignment="1">
      <alignment horizontal="center" vertical="center" wrapText="1"/>
    </xf>
    <xf numFmtId="0" fontId="6" fillId="0" borderId="32" xfId="125" applyFont="1" applyBorder="1" applyAlignment="1">
      <alignment horizontal="center" vertical="center" wrapText="1"/>
    </xf>
    <xf numFmtId="0" fontId="6" fillId="0" borderId="41" xfId="125" applyFont="1" applyBorder="1"/>
    <xf numFmtId="0" fontId="6" fillId="0" borderId="42" xfId="125" applyFont="1" applyBorder="1"/>
    <xf numFmtId="0" fontId="12" fillId="0" borderId="18" xfId="125" applyFont="1" applyBorder="1" applyAlignment="1">
      <alignment horizontal="center"/>
    </xf>
    <xf numFmtId="3" fontId="6" fillId="26" borderId="16" xfId="75" applyNumberFormat="1" applyFont="1" applyFill="1" applyBorder="1" applyAlignment="1" applyProtection="1">
      <alignment horizontal="right"/>
    </xf>
    <xf numFmtId="3" fontId="6" fillId="26" borderId="17" xfId="75" applyNumberFormat="1" applyFont="1" applyFill="1" applyBorder="1" applyAlignment="1" applyProtection="1">
      <alignment horizontal="right"/>
    </xf>
    <xf numFmtId="3" fontId="6" fillId="26" borderId="12" xfId="75" applyNumberFormat="1" applyFont="1" applyFill="1" applyBorder="1" applyAlignment="1" applyProtection="1">
      <alignment horizontal="right"/>
    </xf>
    <xf numFmtId="0" fontId="6" fillId="0" borderId="17" xfId="125" applyFont="1" applyBorder="1" applyAlignment="1">
      <alignment horizontal="center" vertical="center"/>
    </xf>
    <xf numFmtId="0" fontId="6" fillId="0" borderId="55" xfId="125" applyFont="1" applyBorder="1" applyAlignment="1">
      <alignment horizontal="center" vertical="center"/>
    </xf>
    <xf numFmtId="3" fontId="6" fillId="26" borderId="55" xfId="75" applyNumberFormat="1" applyFont="1" applyFill="1" applyBorder="1" applyAlignment="1" applyProtection="1">
      <alignment horizontal="right"/>
    </xf>
    <xf numFmtId="0" fontId="6" fillId="0" borderId="16" xfId="125" applyFont="1" applyBorder="1" applyAlignment="1">
      <alignment horizontal="left" vertical="center"/>
    </xf>
    <xf numFmtId="0" fontId="10" fillId="0" borderId="0" xfId="124" quotePrefix="1" applyFont="1" applyAlignment="1">
      <alignment horizontal="left"/>
    </xf>
    <xf numFmtId="3" fontId="6" fillId="22" borderId="81" xfId="126" applyNumberFormat="1" applyFont="1" applyFill="1" applyBorder="1" applyAlignment="1" applyProtection="1">
      <alignment horizontal="right"/>
      <protection locked="0"/>
    </xf>
    <xf numFmtId="3" fontId="6" fillId="22" borderId="53" xfId="126" applyNumberFormat="1" applyFont="1" applyFill="1" applyBorder="1" applyAlignment="1" applyProtection="1">
      <alignment horizontal="right"/>
      <protection locked="0"/>
    </xf>
    <xf numFmtId="0" fontId="6" fillId="0" borderId="59" xfId="126" applyFont="1" applyBorder="1" applyAlignment="1">
      <alignment vertical="center" wrapText="1"/>
    </xf>
    <xf numFmtId="0" fontId="6" fillId="0" borderId="41" xfId="126" applyFont="1" applyBorder="1" applyAlignment="1">
      <alignment vertical="center" wrapText="1"/>
    </xf>
    <xf numFmtId="0" fontId="6" fillId="0" borderId="4" xfId="125" applyFont="1" applyBorder="1" applyAlignment="1">
      <alignment horizontal="center" vertical="center" wrapText="1"/>
    </xf>
    <xf numFmtId="0" fontId="6" fillId="0" borderId="85" xfId="123" applyFont="1" applyBorder="1" applyAlignment="1" applyProtection="1">
      <alignment horizontal="center" vertical="center" wrapText="1"/>
    </xf>
    <xf numFmtId="0" fontId="6" fillId="0" borderId="29" xfId="123" applyFont="1" applyBorder="1" applyAlignment="1" applyProtection="1">
      <alignment horizontal="center" vertical="center" wrapText="1"/>
    </xf>
    <xf numFmtId="0" fontId="6" fillId="0" borderId="31" xfId="123" applyFont="1" applyBorder="1" applyAlignment="1" applyProtection="1">
      <alignment horizontal="center" vertical="center" wrapText="1"/>
    </xf>
    <xf numFmtId="0" fontId="6" fillId="0" borderId="39" xfId="123" applyFont="1" applyBorder="1" applyAlignment="1" applyProtection="1">
      <alignment horizontal="center" vertical="center" wrapText="1"/>
    </xf>
    <xf numFmtId="0" fontId="6" fillId="0" borderId="49" xfId="123" applyFont="1" applyBorder="1" applyAlignment="1" applyProtection="1">
      <alignment horizontal="center" vertical="center" wrapText="1"/>
    </xf>
    <xf numFmtId="0" fontId="6" fillId="0" borderId="4" xfId="123" applyFont="1" applyBorder="1" applyAlignment="1" applyProtection="1">
      <alignment horizontal="center" vertical="center" wrapText="1"/>
    </xf>
    <xf numFmtId="0" fontId="6" fillId="0" borderId="37" xfId="123" applyFont="1" applyBorder="1" applyAlignment="1" applyProtection="1">
      <alignment horizontal="center" vertical="center" wrapText="1"/>
    </xf>
    <xf numFmtId="0" fontId="6" fillId="0" borderId="29" xfId="125" applyFont="1" applyBorder="1" applyAlignment="1">
      <alignment horizontal="center" vertical="center"/>
    </xf>
    <xf numFmtId="0" fontId="6" fillId="0" borderId="37" xfId="125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25" borderId="4" xfId="69" applyFont="1" applyFill="1" applyBorder="1" applyAlignment="1">
      <alignment horizontal="center"/>
      <protection locked="0"/>
    </xf>
    <xf numFmtId="0" fontId="8" fillId="0" borderId="4" xfId="67" applyFont="1" applyFill="1" applyBorder="1" applyAlignment="1" applyProtection="1">
      <alignment horizontal="center"/>
    </xf>
    <xf numFmtId="0" fontId="6" fillId="34" borderId="0" xfId="0" applyFont="1" applyFill="1"/>
    <xf numFmtId="0" fontId="6" fillId="34" borderId="0" xfId="121" applyFont="1" applyFill="1"/>
    <xf numFmtId="0" fontId="6" fillId="0" borderId="0" xfId="121" applyFont="1"/>
    <xf numFmtId="0" fontId="0" fillId="34" borderId="0" xfId="0" applyFill="1"/>
    <xf numFmtId="0" fontId="6" fillId="29" borderId="0" xfId="0" applyFont="1" applyFill="1"/>
    <xf numFmtId="3" fontId="6" fillId="22" borderId="89" xfId="126" applyNumberFormat="1" applyFont="1" applyFill="1" applyBorder="1" applyProtection="1">
      <protection locked="0"/>
    </xf>
    <xf numFmtId="3" fontId="6" fillId="22" borderId="90" xfId="126" applyNumberFormat="1" applyFont="1" applyFill="1" applyBorder="1" applyProtection="1">
      <protection locked="0"/>
    </xf>
    <xf numFmtId="3" fontId="6" fillId="22" borderId="91" xfId="126" applyNumberFormat="1" applyFont="1" applyFill="1" applyBorder="1" applyProtection="1">
      <protection locked="0"/>
    </xf>
    <xf numFmtId="3" fontId="6" fillId="22" borderId="62" xfId="126" applyNumberFormat="1" applyFont="1" applyFill="1" applyBorder="1" applyProtection="1">
      <protection locked="0"/>
    </xf>
    <xf numFmtId="3" fontId="6" fillId="22" borderId="93" xfId="126" applyNumberFormat="1" applyFont="1" applyFill="1" applyBorder="1" applyProtection="1">
      <protection locked="0"/>
    </xf>
    <xf numFmtId="3" fontId="6" fillId="22" borderId="88" xfId="126" applyNumberFormat="1" applyFont="1" applyFill="1" applyBorder="1" applyAlignment="1" applyProtection="1">
      <alignment horizontal="right"/>
      <protection locked="0"/>
    </xf>
    <xf numFmtId="3" fontId="6" fillId="22" borderId="89" xfId="126" applyNumberFormat="1" applyFont="1" applyFill="1" applyBorder="1" applyAlignment="1" applyProtection="1">
      <alignment horizontal="right"/>
      <protection locked="0"/>
    </xf>
    <xf numFmtId="3" fontId="6" fillId="22" borderId="90" xfId="126" applyNumberFormat="1" applyFont="1" applyFill="1" applyBorder="1" applyAlignment="1" applyProtection="1">
      <alignment horizontal="right"/>
      <protection locked="0"/>
    </xf>
    <xf numFmtId="3" fontId="6" fillId="22" borderId="93" xfId="126" applyNumberFormat="1" applyFont="1" applyFill="1" applyBorder="1" applyAlignment="1" applyProtection="1">
      <alignment horizontal="right"/>
      <protection locked="0"/>
    </xf>
    <xf numFmtId="164" fontId="6" fillId="22" borderId="89" xfId="126" applyNumberFormat="1" applyFont="1" applyFill="1" applyBorder="1" applyProtection="1">
      <protection locked="0"/>
    </xf>
    <xf numFmtId="3" fontId="6" fillId="22" borderId="88" xfId="126" applyNumberFormat="1" applyFont="1" applyFill="1" applyBorder="1" applyProtection="1">
      <protection locked="0"/>
    </xf>
    <xf numFmtId="3" fontId="12" fillId="0" borderId="88" xfId="126" quotePrefix="1" applyNumberFormat="1" applyFont="1" applyBorder="1" applyAlignment="1">
      <alignment horizontal="right" vertical="center" wrapText="1"/>
    </xf>
    <xf numFmtId="3" fontId="6" fillId="22" borderId="99" xfId="126" applyNumberFormat="1" applyFont="1" applyFill="1" applyBorder="1" applyProtection="1">
      <protection locked="0"/>
    </xf>
    <xf numFmtId="3" fontId="6" fillId="22" borderId="100" xfId="126" applyNumberFormat="1" applyFont="1" applyFill="1" applyBorder="1" applyProtection="1">
      <protection locked="0"/>
    </xf>
    <xf numFmtId="0" fontId="6" fillId="0" borderId="4" xfId="124" applyFont="1" applyBorder="1" applyAlignment="1">
      <alignment vertical="center" wrapText="1"/>
    </xf>
    <xf numFmtId="0" fontId="12" fillId="0" borderId="0" xfId="125" applyFont="1" applyAlignment="1">
      <alignment horizontal="center"/>
    </xf>
    <xf numFmtId="3" fontId="12" fillId="0" borderId="0" xfId="75" applyNumberFormat="1" applyFont="1" applyFill="1" applyBorder="1" applyAlignment="1" applyProtection="1">
      <alignment horizontal="right"/>
    </xf>
    <xf numFmtId="3" fontId="12" fillId="0" borderId="24" xfId="75" applyNumberFormat="1" applyFont="1" applyFill="1" applyBorder="1" applyAlignment="1" applyProtection="1">
      <alignment horizontal="right"/>
    </xf>
    <xf numFmtId="3" fontId="12" fillId="0" borderId="16" xfId="75" applyNumberFormat="1" applyFont="1" applyFill="1" applyBorder="1" applyAlignment="1" applyProtection="1">
      <alignment horizontal="right"/>
    </xf>
    <xf numFmtId="3" fontId="12" fillId="29" borderId="17" xfId="75" applyNumberFormat="1" applyFont="1" applyFill="1" applyBorder="1" applyAlignment="1" applyProtection="1">
      <alignment horizontal="right"/>
    </xf>
    <xf numFmtId="3" fontId="12" fillId="29" borderId="24" xfId="75" applyNumberFormat="1" applyFont="1" applyFill="1" applyBorder="1" applyAlignment="1" applyProtection="1">
      <alignment horizontal="right"/>
    </xf>
    <xf numFmtId="3" fontId="12" fillId="0" borderId="12" xfId="75" applyNumberFormat="1" applyFont="1" applyFill="1" applyBorder="1" applyAlignment="1" applyProtection="1">
      <alignment horizontal="right"/>
    </xf>
    <xf numFmtId="3" fontId="12" fillId="0" borderId="29" xfId="75" applyNumberFormat="1" applyFont="1" applyFill="1" applyBorder="1" applyAlignment="1" applyProtection="1"/>
    <xf numFmtId="3" fontId="12" fillId="0" borderId="38" xfId="75" applyNumberFormat="1" applyFont="1" applyFill="1" applyBorder="1" applyAlignment="1" applyProtection="1"/>
    <xf numFmtId="0" fontId="12" fillId="0" borderId="0" xfId="126" applyFont="1" applyAlignment="1">
      <alignment horizontal="left" vertical="center" wrapText="1"/>
    </xf>
    <xf numFmtId="0" fontId="6" fillId="0" borderId="0" xfId="126" applyFont="1" applyAlignment="1">
      <alignment horizontal="left"/>
    </xf>
    <xf numFmtId="0" fontId="6" fillId="0" borderId="24" xfId="76" applyNumberFormat="1" applyFont="1" applyFill="1" applyBorder="1" applyAlignment="1">
      <alignment horizontal="left" vertical="center" wrapText="1"/>
    </xf>
    <xf numFmtId="0" fontId="6" fillId="0" borderId="62" xfId="128" applyFont="1" applyBorder="1" applyAlignment="1">
      <alignment horizontal="left"/>
    </xf>
    <xf numFmtId="0" fontId="6" fillId="0" borderId="0" xfId="126" applyFont="1" applyAlignment="1">
      <alignment horizontal="left" vertical="center"/>
    </xf>
    <xf numFmtId="0" fontId="12" fillId="0" borderId="0" xfId="126" applyFont="1"/>
    <xf numFmtId="0" fontId="13" fillId="31" borderId="0" xfId="0" applyFont="1" applyFill="1"/>
    <xf numFmtId="3" fontId="12" fillId="31" borderId="38" xfId="127" applyNumberFormat="1" applyFont="1" applyFill="1" applyBorder="1"/>
    <xf numFmtId="3" fontId="6" fillId="0" borderId="38" xfId="126" applyNumberFormat="1" applyFont="1" applyBorder="1"/>
    <xf numFmtId="0" fontId="13" fillId="31" borderId="38" xfId="0" applyFont="1" applyFill="1" applyBorder="1"/>
    <xf numFmtId="0" fontId="13" fillId="31" borderId="0" xfId="0" applyFont="1" applyFill="1" applyAlignment="1">
      <alignment horizontal="left"/>
    </xf>
    <xf numFmtId="0" fontId="6" fillId="0" borderId="17" xfId="76" applyNumberFormat="1" applyFont="1" applyFill="1" applyBorder="1" applyAlignment="1">
      <alignment horizontal="left" vertical="center" wrapText="1"/>
    </xf>
    <xf numFmtId="0" fontId="6" fillId="0" borderId="4" xfId="76" applyNumberFormat="1" applyFont="1" applyFill="1" applyBorder="1" applyAlignment="1">
      <alignment horizontal="left" vertical="center" wrapText="1"/>
    </xf>
    <xf numFmtId="49" fontId="6" fillId="0" borderId="43" xfId="76" applyNumberFormat="1" applyFont="1" applyFill="1" applyBorder="1" applyAlignment="1">
      <alignment horizontal="center"/>
    </xf>
    <xf numFmtId="3" fontId="6" fillId="0" borderId="51" xfId="75" applyNumberFormat="1" applyFont="1" applyFill="1" applyBorder="1" applyAlignment="1" applyProtection="1">
      <alignment horizontal="right"/>
    </xf>
    <xf numFmtId="3" fontId="6" fillId="0" borderId="62" xfId="75" applyNumberFormat="1" applyFont="1" applyFill="1" applyBorder="1" applyAlignment="1" applyProtection="1">
      <alignment horizontal="right"/>
    </xf>
    <xf numFmtId="3" fontId="12" fillId="0" borderId="4" xfId="126" applyNumberFormat="1" applyFont="1" applyBorder="1" applyAlignment="1">
      <alignment horizontal="right" vertical="center" wrapText="1"/>
    </xf>
    <xf numFmtId="3" fontId="12" fillId="0" borderId="29" xfId="126" quotePrefix="1" applyNumberFormat="1" applyFont="1" applyBorder="1" applyAlignment="1">
      <alignment horizontal="right" vertical="center" wrapText="1"/>
    </xf>
    <xf numFmtId="3" fontId="12" fillId="0" borderId="96" xfId="126" quotePrefix="1" applyNumberFormat="1" applyFont="1" applyBorder="1" applyAlignment="1">
      <alignment horizontal="right" vertical="center" wrapText="1"/>
    </xf>
    <xf numFmtId="0" fontId="12" fillId="0" borderId="23" xfId="126" applyFont="1" applyBorder="1" applyAlignment="1">
      <alignment vertical="center" wrapText="1"/>
    </xf>
    <xf numFmtId="0" fontId="12" fillId="0" borderId="12" xfId="126" applyFont="1" applyBorder="1" applyAlignment="1">
      <alignment vertical="center" wrapText="1"/>
    </xf>
    <xf numFmtId="0" fontId="12" fillId="0" borderId="21" xfId="126" applyFont="1" applyBorder="1" applyAlignment="1">
      <alignment vertical="center" wrapText="1"/>
    </xf>
    <xf numFmtId="0" fontId="12" fillId="0" borderId="13" xfId="126" applyFont="1" applyBorder="1" applyAlignment="1">
      <alignment vertical="center" wrapText="1"/>
    </xf>
    <xf numFmtId="0" fontId="12" fillId="0" borderId="21" xfId="126" quotePrefix="1" applyFont="1" applyBorder="1" applyAlignment="1">
      <alignment vertical="center" wrapText="1"/>
    </xf>
    <xf numFmtId="0" fontId="12" fillId="0" borderId="11" xfId="126" quotePrefix="1" applyFont="1" applyBorder="1" applyAlignment="1">
      <alignment vertical="center" wrapText="1"/>
    </xf>
    <xf numFmtId="0" fontId="12" fillId="0" borderId="18" xfId="126" quotePrefix="1" applyFont="1" applyBorder="1" applyAlignment="1">
      <alignment vertical="center" wrapText="1"/>
    </xf>
    <xf numFmtId="0" fontId="12" fillId="0" borderId="37" xfId="126" quotePrefix="1" applyFont="1" applyBorder="1" applyAlignment="1">
      <alignment vertical="center" wrapText="1"/>
    </xf>
    <xf numFmtId="0" fontId="6" fillId="0" borderId="60" xfId="128" applyFont="1" applyBorder="1"/>
    <xf numFmtId="0" fontId="6" fillId="0" borderId="50" xfId="128" applyFont="1" applyBorder="1"/>
    <xf numFmtId="0" fontId="6" fillId="0" borderId="48" xfId="128" applyFont="1" applyBorder="1"/>
    <xf numFmtId="49" fontId="6" fillId="0" borderId="36" xfId="76" applyNumberFormat="1" applyFont="1" applyFill="1" applyBorder="1" applyAlignment="1">
      <alignment horizontal="center"/>
    </xf>
    <xf numFmtId="0" fontId="6" fillId="0" borderId="36" xfId="76" applyNumberFormat="1" applyFont="1" applyFill="1" applyBorder="1" applyAlignment="1">
      <alignment horizontal="left" vertical="center" wrapText="1"/>
    </xf>
    <xf numFmtId="3" fontId="12" fillId="0" borderId="104" xfId="126" applyNumberFormat="1" applyFont="1" applyBorder="1" applyAlignment="1">
      <alignment horizontal="right" vertical="center"/>
    </xf>
    <xf numFmtId="3" fontId="12" fillId="0" borderId="28" xfId="126" applyNumberFormat="1" applyFont="1" applyBorder="1" applyAlignment="1">
      <alignment horizontal="right" vertical="center"/>
    </xf>
    <xf numFmtId="3" fontId="12" fillId="0" borderId="25" xfId="126" applyNumberFormat="1" applyFont="1" applyBorder="1" applyAlignment="1">
      <alignment horizontal="right" vertical="center"/>
    </xf>
    <xf numFmtId="3" fontId="12" fillId="0" borderId="106" xfId="126" applyNumberFormat="1" applyFont="1" applyBorder="1" applyAlignment="1">
      <alignment horizontal="right" vertical="center"/>
    </xf>
    <xf numFmtId="3" fontId="12" fillId="0" borderId="107" xfId="126" applyNumberFormat="1" applyFont="1" applyBorder="1" applyAlignment="1">
      <alignment horizontal="right" vertical="center"/>
    </xf>
    <xf numFmtId="3" fontId="12" fillId="0" borderId="28" xfId="126" applyNumberFormat="1" applyFont="1" applyBorder="1" applyAlignment="1">
      <alignment horizontal="right"/>
    </xf>
    <xf numFmtId="3" fontId="12" fillId="0" borderId="25" xfId="126" applyNumberFormat="1" applyFont="1" applyBorder="1" applyAlignment="1">
      <alignment horizontal="right"/>
    </xf>
    <xf numFmtId="3" fontId="12" fillId="0" borderId="106" xfId="126" applyNumberFormat="1" applyFont="1" applyBorder="1" applyAlignment="1">
      <alignment horizontal="right"/>
    </xf>
    <xf numFmtId="3" fontId="12" fillId="0" borderId="107" xfId="126" applyNumberFormat="1" applyFont="1" applyBorder="1" applyAlignment="1">
      <alignment horizontal="right"/>
    </xf>
    <xf numFmtId="3" fontId="12" fillId="0" borderId="26" xfId="126" applyNumberFormat="1" applyFont="1" applyBorder="1" applyAlignment="1">
      <alignment horizontal="right"/>
    </xf>
    <xf numFmtId="3" fontId="12" fillId="0" borderId="108" xfId="126" applyNumberFormat="1" applyFont="1" applyBorder="1" applyAlignment="1">
      <alignment horizontal="right"/>
    </xf>
    <xf numFmtId="3" fontId="6" fillId="0" borderId="36" xfId="126" applyNumberFormat="1" applyFont="1" applyBorder="1" applyAlignment="1">
      <alignment horizontal="right" vertical="center" wrapText="1"/>
    </xf>
    <xf numFmtId="3" fontId="12" fillId="0" borderId="109" xfId="126" applyNumberFormat="1" applyFont="1" applyBorder="1" applyAlignment="1">
      <alignment horizontal="right"/>
    </xf>
    <xf numFmtId="3" fontId="12" fillId="0" borderId="105" xfId="126" applyNumberFormat="1" applyFont="1" applyBorder="1" applyAlignment="1">
      <alignment horizontal="right"/>
    </xf>
    <xf numFmtId="3" fontId="12" fillId="0" borderId="25" xfId="126" quotePrefix="1" applyNumberFormat="1" applyFont="1" applyBorder="1" applyAlignment="1">
      <alignment horizontal="right" vertical="center" wrapText="1"/>
    </xf>
    <xf numFmtId="3" fontId="12" fillId="0" borderId="110" xfId="126" applyNumberFormat="1" applyFont="1" applyBorder="1" applyAlignment="1">
      <alignment horizontal="right"/>
    </xf>
    <xf numFmtId="3" fontId="12" fillId="0" borderId="111" xfId="126" applyNumberFormat="1" applyFont="1" applyBorder="1" applyAlignment="1">
      <alignment horizontal="right"/>
    </xf>
    <xf numFmtId="1" fontId="6" fillId="0" borderId="54" xfId="76" applyNumberFormat="1" applyFont="1" applyFill="1" applyBorder="1" applyAlignment="1">
      <alignment horizontal="center"/>
    </xf>
    <xf numFmtId="3" fontId="6" fillId="29" borderId="54" xfId="126" applyNumberFormat="1" applyFont="1" applyFill="1" applyBorder="1" applyAlignment="1">
      <alignment horizontal="right"/>
    </xf>
    <xf numFmtId="3" fontId="6" fillId="22" borderId="51" xfId="126" applyNumberFormat="1" applyFont="1" applyFill="1" applyBorder="1" applyAlignment="1" applyProtection="1">
      <alignment horizontal="right"/>
      <protection locked="0"/>
    </xf>
    <xf numFmtId="3" fontId="12" fillId="29" borderId="25" xfId="126" applyNumberFormat="1" applyFont="1" applyFill="1" applyBorder="1" applyAlignment="1">
      <alignment horizontal="right"/>
    </xf>
    <xf numFmtId="3" fontId="12" fillId="29" borderId="106" xfId="126" applyNumberFormat="1" applyFont="1" applyFill="1" applyBorder="1" applyAlignment="1">
      <alignment horizontal="right"/>
    </xf>
    <xf numFmtId="3" fontId="12" fillId="29" borderId="110" xfId="126" applyNumberFormat="1" applyFont="1" applyFill="1" applyBorder="1" applyAlignment="1">
      <alignment horizontal="right"/>
    </xf>
    <xf numFmtId="3" fontId="12" fillId="29" borderId="105" xfId="126" applyNumberFormat="1" applyFont="1" applyFill="1" applyBorder="1" applyAlignment="1">
      <alignment horizontal="right"/>
    </xf>
    <xf numFmtId="3" fontId="12" fillId="29" borderId="26" xfId="126" applyNumberFormat="1" applyFont="1" applyFill="1" applyBorder="1" applyAlignment="1">
      <alignment horizontal="right"/>
    </xf>
    <xf numFmtId="0" fontId="12" fillId="0" borderId="0" xfId="126" quotePrefix="1" applyFont="1" applyAlignment="1">
      <alignment horizontal="center" vertical="center" wrapText="1"/>
    </xf>
    <xf numFmtId="3" fontId="6" fillId="22" borderId="54" xfId="126" applyNumberFormat="1" applyFont="1" applyFill="1" applyBorder="1" applyProtection="1">
      <protection locked="0"/>
    </xf>
    <xf numFmtId="3" fontId="6" fillId="22" borderId="112" xfId="126" applyNumberFormat="1" applyFont="1" applyFill="1" applyBorder="1" applyProtection="1">
      <protection locked="0"/>
    </xf>
    <xf numFmtId="3" fontId="6" fillId="29" borderId="36" xfId="126" applyNumberFormat="1" applyFont="1" applyFill="1" applyBorder="1"/>
    <xf numFmtId="3" fontId="6" fillId="22" borderId="81" xfId="126" applyNumberFormat="1" applyFont="1" applyFill="1" applyBorder="1" applyProtection="1">
      <protection locked="0"/>
    </xf>
    <xf numFmtId="164" fontId="6" fillId="22" borderId="36" xfId="126" applyNumberFormat="1" applyFont="1" applyFill="1" applyBorder="1" applyProtection="1">
      <protection locked="0"/>
    </xf>
    <xf numFmtId="164" fontId="6" fillId="22" borderId="93" xfId="126" applyNumberFormat="1" applyFont="1" applyFill="1" applyBorder="1" applyProtection="1">
      <protection locked="0"/>
    </xf>
    <xf numFmtId="164" fontId="6" fillId="22" borderId="81" xfId="126" applyNumberFormat="1" applyFont="1" applyFill="1" applyBorder="1" applyProtection="1">
      <protection locked="0"/>
    </xf>
    <xf numFmtId="164" fontId="6" fillId="22" borderId="62" xfId="126" applyNumberFormat="1" applyFont="1" applyFill="1" applyBorder="1" applyProtection="1">
      <protection locked="0"/>
    </xf>
    <xf numFmtId="164" fontId="12" fillId="0" borderId="25" xfId="126" quotePrefix="1" applyNumberFormat="1" applyFont="1" applyBorder="1" applyAlignment="1">
      <alignment vertical="center" wrapText="1"/>
    </xf>
    <xf numFmtId="164" fontId="12" fillId="0" borderId="25" xfId="126" applyNumberFormat="1" applyFont="1" applyBorder="1" applyAlignment="1">
      <alignment horizontal="right"/>
    </xf>
    <xf numFmtId="164" fontId="12" fillId="0" borderId="106" xfId="126" applyNumberFormat="1" applyFont="1" applyBorder="1" applyAlignment="1">
      <alignment horizontal="right"/>
    </xf>
    <xf numFmtId="164" fontId="12" fillId="0" borderId="110" xfId="126" applyNumberFormat="1" applyFont="1" applyBorder="1" applyAlignment="1">
      <alignment horizontal="right"/>
    </xf>
    <xf numFmtId="164" fontId="12" fillId="0" borderId="111" xfId="126" applyNumberFormat="1" applyFont="1" applyBorder="1" applyAlignment="1">
      <alignment horizontal="right"/>
    </xf>
    <xf numFmtId="164" fontId="12" fillId="0" borderId="26" xfId="126" applyNumberFormat="1" applyFont="1" applyBorder="1" applyAlignment="1">
      <alignment horizontal="right"/>
    </xf>
    <xf numFmtId="3" fontId="6" fillId="22" borderId="53" xfId="126" applyNumberFormat="1" applyFont="1" applyFill="1" applyBorder="1" applyProtection="1">
      <protection locked="0"/>
    </xf>
    <xf numFmtId="3" fontId="12" fillId="0" borderId="106" xfId="126" quotePrefix="1" applyNumberFormat="1" applyFont="1" applyBorder="1" applyAlignment="1">
      <alignment horizontal="right" vertical="center" wrapText="1"/>
    </xf>
    <xf numFmtId="3" fontId="12" fillId="0" borderId="110" xfId="126" quotePrefix="1" applyNumberFormat="1" applyFont="1" applyBorder="1" applyAlignment="1">
      <alignment horizontal="right" vertical="center" wrapText="1"/>
    </xf>
    <xf numFmtId="3" fontId="12" fillId="0" borderId="111" xfId="126" quotePrefix="1" applyNumberFormat="1" applyFont="1" applyBorder="1" applyAlignment="1">
      <alignment horizontal="right" vertical="center" wrapText="1"/>
    </xf>
    <xf numFmtId="3" fontId="12" fillId="0" borderId="26" xfId="126" quotePrefix="1" applyNumberFormat="1" applyFont="1" applyBorder="1" applyAlignment="1">
      <alignment horizontal="right" vertical="center" wrapText="1"/>
    </xf>
    <xf numFmtId="3" fontId="12" fillId="0" borderId="109" xfId="126" quotePrefix="1" applyNumberFormat="1" applyFont="1" applyBorder="1" applyAlignment="1">
      <alignment horizontal="right" vertical="center" wrapText="1"/>
    </xf>
    <xf numFmtId="3" fontId="12" fillId="0" borderId="105" xfId="126" quotePrefix="1" applyNumberFormat="1" applyFont="1" applyBorder="1" applyAlignment="1">
      <alignment horizontal="right" vertical="center" wrapText="1"/>
    </xf>
    <xf numFmtId="3" fontId="12" fillId="0" borderId="107" xfId="126" quotePrefix="1" applyNumberFormat="1" applyFont="1" applyBorder="1" applyAlignment="1">
      <alignment horizontal="right" vertical="center" wrapText="1"/>
    </xf>
    <xf numFmtId="1" fontId="6" fillId="0" borderId="51" xfId="76" applyNumberFormat="1" applyFont="1" applyFill="1" applyBorder="1" applyAlignment="1" applyProtection="1">
      <alignment horizontal="center"/>
      <protection locked="0"/>
    </xf>
    <xf numFmtId="3" fontId="12" fillId="0" borderId="0" xfId="126" quotePrefix="1" applyNumberFormat="1" applyFont="1" applyAlignment="1">
      <alignment horizontal="right" vertical="center" wrapText="1"/>
    </xf>
    <xf numFmtId="0" fontId="12" fillId="0" borderId="63" xfId="126" quotePrefix="1" applyFont="1" applyBorder="1" applyAlignment="1">
      <alignment horizontal="center" vertical="center" wrapText="1"/>
    </xf>
    <xf numFmtId="3" fontId="12" fillId="0" borderId="63" xfId="126" quotePrefix="1" applyNumberFormat="1" applyFont="1" applyBorder="1" applyAlignment="1">
      <alignment horizontal="right" vertical="center" wrapText="1"/>
    </xf>
    <xf numFmtId="0" fontId="12" fillId="0" borderId="83" xfId="126" applyFont="1" applyBorder="1" applyAlignment="1">
      <alignment vertical="center" wrapText="1"/>
    </xf>
    <xf numFmtId="0" fontId="12" fillId="0" borderId="104" xfId="126" quotePrefix="1" applyFont="1" applyBorder="1" applyAlignment="1">
      <alignment horizontal="center" vertical="center"/>
    </xf>
    <xf numFmtId="0" fontId="13" fillId="31" borderId="37" xfId="0" applyFont="1" applyFill="1" applyBorder="1"/>
    <xf numFmtId="3" fontId="12" fillId="0" borderId="63" xfId="126" applyNumberFormat="1" applyFont="1" applyBorder="1" applyAlignment="1">
      <alignment horizontal="right"/>
    </xf>
    <xf numFmtId="0" fontId="6" fillId="0" borderId="55" xfId="76" applyNumberFormat="1" applyFont="1" applyFill="1" applyBorder="1" applyAlignment="1">
      <alignment horizontal="left" vertical="center" wrapText="1"/>
    </xf>
    <xf numFmtId="0" fontId="6" fillId="0" borderId="17" xfId="124" applyFont="1" applyBorder="1"/>
    <xf numFmtId="0" fontId="6" fillId="0" borderId="16" xfId="124" applyFont="1" applyBorder="1"/>
    <xf numFmtId="3" fontId="12" fillId="0" borderId="0" xfId="126" applyNumberFormat="1" applyFont="1" applyAlignment="1">
      <alignment horizontal="right"/>
    </xf>
    <xf numFmtId="3" fontId="6" fillId="0" borderId="37" xfId="126" applyNumberFormat="1" applyFont="1" applyBorder="1"/>
    <xf numFmtId="3" fontId="12" fillId="31" borderId="38" xfId="126" applyNumberFormat="1" applyFont="1" applyFill="1" applyBorder="1" applyAlignment="1">
      <alignment vertical="center"/>
    </xf>
    <xf numFmtId="0" fontId="6" fillId="0" borderId="0" xfId="76" applyNumberFormat="1" applyFont="1" applyFill="1" applyBorder="1" applyAlignment="1">
      <alignment horizontal="left" vertical="center" wrapText="1"/>
    </xf>
    <xf numFmtId="3" fontId="6" fillId="0" borderId="0" xfId="128" applyNumberFormat="1" applyFont="1" applyAlignment="1">
      <alignment wrapText="1"/>
    </xf>
    <xf numFmtId="3" fontId="6" fillId="0" borderId="0" xfId="126" applyNumberFormat="1" applyFont="1" applyProtection="1">
      <protection locked="0"/>
    </xf>
    <xf numFmtId="0" fontId="13" fillId="0" borderId="0" xfId="0" applyFont="1"/>
    <xf numFmtId="0" fontId="6" fillId="0" borderId="0" xfId="76" applyNumberFormat="1" applyFont="1" applyFill="1" applyBorder="1" applyAlignment="1">
      <alignment horizontal="center"/>
    </xf>
    <xf numFmtId="1" fontId="6" fillId="0" borderId="38" xfId="76" applyNumberFormat="1" applyFont="1" applyFill="1" applyBorder="1" applyAlignment="1">
      <alignment horizontal="center"/>
    </xf>
    <xf numFmtId="0" fontId="6" fillId="0" borderId="38" xfId="76" applyNumberFormat="1" applyFont="1" applyFill="1" applyBorder="1" applyAlignment="1">
      <alignment horizontal="left" vertical="center" wrapText="1"/>
    </xf>
    <xf numFmtId="3" fontId="6" fillId="0" borderId="38" xfId="126" applyNumberFormat="1" applyFont="1" applyBorder="1" applyAlignment="1">
      <alignment horizontal="right" vertical="center" wrapText="1"/>
    </xf>
    <xf numFmtId="3" fontId="6" fillId="0" borderId="38" xfId="126" applyNumberFormat="1" applyFont="1" applyBorder="1" applyAlignment="1" applyProtection="1">
      <alignment horizontal="right"/>
      <protection locked="0"/>
    </xf>
    <xf numFmtId="0" fontId="12" fillId="0" borderId="113" xfId="126" quotePrefix="1" applyFont="1" applyBorder="1" applyAlignment="1">
      <alignment horizontal="center" vertical="center" wrapText="1"/>
    </xf>
    <xf numFmtId="3" fontId="12" fillId="29" borderId="114" xfId="126" applyNumberFormat="1" applyFont="1" applyFill="1" applyBorder="1" applyAlignment="1">
      <alignment horizontal="right"/>
    </xf>
    <xf numFmtId="3" fontId="12" fillId="29" borderId="63" xfId="126" applyNumberFormat="1" applyFont="1" applyFill="1" applyBorder="1" applyAlignment="1">
      <alignment horizontal="right"/>
    </xf>
    <xf numFmtId="164" fontId="12" fillId="0" borderId="63" xfId="126" quotePrefix="1" applyNumberFormat="1" applyFont="1" applyBorder="1" applyAlignment="1">
      <alignment vertical="center" wrapText="1"/>
    </xf>
    <xf numFmtId="164" fontId="12" fillId="0" borderId="63" xfId="126" applyNumberFormat="1" applyFont="1" applyBorder="1" applyAlignment="1">
      <alignment horizontal="right"/>
    </xf>
    <xf numFmtId="3" fontId="12" fillId="0" borderId="11" xfId="126" quotePrefix="1" applyNumberFormat="1" applyFont="1" applyBorder="1" applyAlignment="1">
      <alignment horizontal="right" vertical="center" wrapText="1"/>
    </xf>
    <xf numFmtId="0" fontId="6" fillId="0" borderId="115" xfId="76" applyNumberFormat="1" applyFont="1" applyFill="1" applyBorder="1" applyAlignment="1">
      <alignment horizontal="left" vertical="center" wrapText="1"/>
    </xf>
    <xf numFmtId="49" fontId="6" fillId="0" borderId="115" xfId="76" applyNumberFormat="1" applyFont="1" applyFill="1" applyBorder="1" applyAlignment="1">
      <alignment horizontal="center"/>
    </xf>
    <xf numFmtId="1" fontId="6" fillId="0" borderId="43" xfId="76" applyNumberFormat="1" applyFont="1" applyFill="1" applyBorder="1" applyAlignment="1" applyProtection="1">
      <alignment horizontal="center"/>
      <protection locked="0"/>
    </xf>
    <xf numFmtId="0" fontId="6" fillId="31" borderId="0" xfId="0" applyFont="1" applyFill="1"/>
    <xf numFmtId="0" fontId="6" fillId="0" borderId="41" xfId="126" applyFont="1" applyBorder="1" applyAlignment="1">
      <alignment horizontal="left" vertical="center" wrapText="1"/>
    </xf>
    <xf numFmtId="0" fontId="10" fillId="0" borderId="0" xfId="0" applyFont="1"/>
    <xf numFmtId="0" fontId="3" fillId="0" borderId="0" xfId="0" applyFont="1"/>
    <xf numFmtId="0" fontId="6" fillId="0" borderId="4" xfId="0" applyFont="1" applyBorder="1" applyAlignment="1">
      <alignment vertical="center" wrapText="1"/>
    </xf>
    <xf numFmtId="0" fontId="6" fillId="0" borderId="17" xfId="0" applyFont="1" applyBorder="1"/>
    <xf numFmtId="0" fontId="6" fillId="31" borderId="17" xfId="0" applyFont="1" applyFill="1" applyBorder="1" applyAlignment="1">
      <alignment horizontal="right" vertical="center"/>
    </xf>
    <xf numFmtId="0" fontId="6" fillId="0" borderId="24" xfId="0" applyFont="1" applyBorder="1"/>
    <xf numFmtId="0" fontId="6" fillId="31" borderId="24" xfId="0" applyFont="1" applyFill="1" applyBorder="1" applyAlignment="1">
      <alignment horizontal="right" vertical="center"/>
    </xf>
    <xf numFmtId="0" fontId="6" fillId="0" borderId="24" xfId="0" applyFont="1" applyBorder="1" applyAlignment="1">
      <alignment wrapText="1"/>
    </xf>
    <xf numFmtId="0" fontId="6" fillId="0" borderId="16" xfId="0" applyFont="1" applyBorder="1"/>
    <xf numFmtId="0" fontId="6" fillId="31" borderId="16" xfId="0" applyFont="1" applyFill="1" applyBorder="1" applyAlignment="1">
      <alignment horizontal="right" vertical="center"/>
    </xf>
    <xf numFmtId="0" fontId="12" fillId="31" borderId="4" xfId="0" applyFont="1" applyFill="1" applyBorder="1" applyAlignment="1">
      <alignment horizontal="right" vertical="center"/>
    </xf>
    <xf numFmtId="0" fontId="12" fillId="31" borderId="29" xfId="0" applyFont="1" applyFill="1" applyBorder="1" applyAlignment="1">
      <alignment horizontal="right" vertical="center"/>
    </xf>
    <xf numFmtId="0" fontId="12" fillId="31" borderId="31" xfId="0" applyFont="1" applyFill="1" applyBorder="1" applyAlignment="1">
      <alignment horizontal="right" vertical="center"/>
    </xf>
    <xf numFmtId="0" fontId="12" fillId="31" borderId="79" xfId="0" applyFont="1" applyFill="1" applyBorder="1" applyAlignment="1">
      <alignment horizontal="right" vertical="center"/>
    </xf>
    <xf numFmtId="0" fontId="12" fillId="31" borderId="72" xfId="0" applyFont="1" applyFill="1" applyBorder="1" applyAlignment="1">
      <alignment horizontal="right" vertical="center"/>
    </xf>
    <xf numFmtId="0" fontId="12" fillId="31" borderId="37" xfId="0" applyFont="1" applyFill="1" applyBorder="1" applyAlignment="1">
      <alignment horizontal="right" vertical="center"/>
    </xf>
    <xf numFmtId="1" fontId="6" fillId="0" borderId="115" xfId="76" applyNumberFormat="1" applyFont="1" applyFill="1" applyBorder="1" applyAlignment="1">
      <alignment horizontal="center"/>
    </xf>
    <xf numFmtId="3" fontId="6" fillId="22" borderId="119" xfId="126" applyNumberFormat="1" applyFont="1" applyFill="1" applyBorder="1" applyAlignment="1" applyProtection="1">
      <alignment horizontal="right"/>
      <protection locked="0"/>
    </xf>
    <xf numFmtId="3" fontId="6" fillId="22" borderId="120" xfId="126" applyNumberFormat="1" applyFont="1" applyFill="1" applyBorder="1" applyAlignment="1" applyProtection="1">
      <alignment horizontal="right"/>
      <protection locked="0"/>
    </xf>
    <xf numFmtId="3" fontId="6" fillId="22" borderId="117" xfId="126" applyNumberFormat="1" applyFont="1" applyFill="1" applyBorder="1" applyAlignment="1" applyProtection="1">
      <alignment horizontal="right"/>
      <protection locked="0"/>
    </xf>
    <xf numFmtId="3" fontId="6" fillId="22" borderId="118" xfId="126" applyNumberFormat="1" applyFont="1" applyFill="1" applyBorder="1" applyAlignment="1" applyProtection="1">
      <alignment horizontal="right"/>
      <protection locked="0"/>
    </xf>
    <xf numFmtId="3" fontId="6" fillId="29" borderId="115" xfId="126" applyNumberFormat="1" applyFont="1" applyFill="1" applyBorder="1" applyAlignment="1">
      <alignment horizontal="right"/>
    </xf>
    <xf numFmtId="3" fontId="6" fillId="22" borderId="115" xfId="126" applyNumberFormat="1" applyFont="1" applyFill="1" applyBorder="1" applyAlignment="1" applyProtection="1">
      <alignment horizontal="right"/>
      <protection locked="0"/>
    </xf>
    <xf numFmtId="0" fontId="6" fillId="0" borderId="16" xfId="76" applyNumberFormat="1" applyFont="1" applyFill="1" applyBorder="1" applyAlignment="1">
      <alignment horizontal="center"/>
    </xf>
    <xf numFmtId="0" fontId="6" fillId="0" borderId="16" xfId="76" applyNumberFormat="1" applyFont="1" applyFill="1" applyBorder="1" applyAlignment="1">
      <alignment horizontal="left" vertical="center" wrapText="1"/>
    </xf>
    <xf numFmtId="0" fontId="11" fillId="31" borderId="0" xfId="0" applyFont="1" applyFill="1" applyAlignment="1">
      <alignment vertical="center"/>
    </xf>
    <xf numFmtId="3" fontId="12" fillId="0" borderId="38" xfId="126" applyNumberFormat="1" applyFont="1" applyBorder="1" applyAlignment="1">
      <alignment horizontal="right" vertical="center" wrapText="1"/>
    </xf>
    <xf numFmtId="3" fontId="6" fillId="0" borderId="38" xfId="126" applyNumberFormat="1" applyFont="1" applyBorder="1" applyProtection="1">
      <protection locked="0"/>
    </xf>
    <xf numFmtId="0" fontId="6" fillId="0" borderId="24" xfId="126" applyFont="1" applyBorder="1" applyAlignment="1">
      <alignment vertical="center" wrapText="1"/>
    </xf>
    <xf numFmtId="0" fontId="40" fillId="31" borderId="58" xfId="0" applyFont="1" applyFill="1" applyBorder="1"/>
    <xf numFmtId="3" fontId="6" fillId="35" borderId="17" xfId="75" applyNumberFormat="1" applyFont="1" applyFill="1" applyBorder="1" applyAlignment="1" applyProtection="1">
      <alignment horizontal="right"/>
    </xf>
    <xf numFmtId="0" fontId="6" fillId="35" borderId="13" xfId="126" applyFont="1" applyFill="1" applyBorder="1" applyAlignment="1">
      <alignment vertical="center" wrapText="1"/>
    </xf>
    <xf numFmtId="3" fontId="12" fillId="35" borderId="16" xfId="75" applyNumberFormat="1" applyFont="1" applyFill="1" applyBorder="1" applyAlignment="1" applyProtection="1">
      <alignment horizontal="right"/>
    </xf>
    <xf numFmtId="3" fontId="6" fillId="35" borderId="40" xfId="75" applyNumberFormat="1" applyFont="1" applyFill="1" applyBorder="1" applyAlignment="1" applyProtection="1">
      <alignment horizontal="right"/>
    </xf>
    <xf numFmtId="3" fontId="6" fillId="35" borderId="48" xfId="75" applyNumberFormat="1" applyFont="1" applyFill="1" applyBorder="1" applyAlignment="1" applyProtection="1">
      <alignment horizontal="right"/>
    </xf>
    <xf numFmtId="3" fontId="6" fillId="35" borderId="46" xfId="79" applyNumberFormat="1" applyFont="1" applyFill="1" applyBorder="1" applyAlignment="1" applyProtection="1"/>
    <xf numFmtId="0" fontId="11" fillId="0" borderId="0" xfId="0" applyFont="1"/>
    <xf numFmtId="0" fontId="42" fillId="36" borderId="0" xfId="0" applyFont="1" applyFill="1" applyAlignment="1">
      <alignment horizontal="center"/>
    </xf>
    <xf numFmtId="0" fontId="41" fillId="36" borderId="0" xfId="0" applyFont="1" applyFill="1" applyAlignment="1">
      <alignment horizontal="center"/>
    </xf>
    <xf numFmtId="0" fontId="11" fillId="36" borderId="0" xfId="0" applyFont="1" applyFill="1"/>
    <xf numFmtId="0" fontId="11" fillId="36" borderId="44" xfId="0" applyFont="1" applyFill="1" applyBorder="1"/>
    <xf numFmtId="0" fontId="41" fillId="31" borderId="0" xfId="0" applyFont="1" applyFill="1"/>
    <xf numFmtId="3" fontId="6" fillId="25" borderId="55" xfId="75" applyNumberFormat="1" applyFont="1" applyFill="1" applyBorder="1" applyAlignment="1" applyProtection="1">
      <alignment horizontal="right"/>
      <protection locked="0"/>
    </xf>
    <xf numFmtId="3" fontId="6" fillId="25" borderId="16" xfId="75" applyNumberFormat="1" applyFont="1" applyFill="1" applyBorder="1" applyAlignment="1" applyProtection="1">
      <alignment horizontal="right"/>
      <protection locked="0"/>
    </xf>
    <xf numFmtId="3" fontId="6" fillId="25" borderId="17" xfId="75" applyNumberFormat="1" applyFont="1" applyFill="1" applyBorder="1" applyAlignment="1" applyProtection="1">
      <alignment horizontal="right"/>
      <protection locked="0"/>
    </xf>
    <xf numFmtId="3" fontId="6" fillId="25" borderId="12" xfId="75" applyNumberFormat="1" applyFont="1" applyFill="1" applyBorder="1" applyAlignment="1" applyProtection="1">
      <alignment horizontal="right"/>
      <protection locked="0"/>
    </xf>
    <xf numFmtId="3" fontId="6" fillId="25" borderId="74" xfId="75" applyNumberFormat="1" applyFont="1" applyFill="1" applyBorder="1" applyAlignment="1" applyProtection="1">
      <alignment horizontal="right"/>
      <protection locked="0"/>
    </xf>
    <xf numFmtId="3" fontId="6" fillId="25" borderId="44" xfId="75" applyNumberFormat="1" applyFont="1" applyFill="1" applyBorder="1" applyAlignment="1" applyProtection="1">
      <alignment horizontal="right"/>
      <protection locked="0"/>
    </xf>
    <xf numFmtId="3" fontId="6" fillId="25" borderId="40" xfId="75" applyNumberFormat="1" applyFont="1" applyFill="1" applyBorder="1" applyAlignment="1" applyProtection="1">
      <alignment horizontal="right"/>
      <protection locked="0"/>
    </xf>
    <xf numFmtId="3" fontId="6" fillId="25" borderId="48" xfId="75" applyNumberFormat="1" applyFont="1" applyFill="1" applyBorder="1" applyAlignment="1" applyProtection="1">
      <alignment horizontal="right"/>
      <protection locked="0"/>
    </xf>
    <xf numFmtId="3" fontId="12" fillId="0" borderId="17" xfId="75" applyNumberFormat="1" applyFont="1" applyFill="1" applyBorder="1" applyAlignment="1" applyProtection="1">
      <alignment horizontal="right"/>
    </xf>
    <xf numFmtId="3" fontId="6" fillId="25" borderId="49" xfId="79" applyNumberFormat="1" applyFont="1" applyFill="1" applyBorder="1" applyAlignment="1" applyProtection="1">
      <alignment horizontal="right"/>
      <protection locked="0"/>
    </xf>
    <xf numFmtId="3" fontId="6" fillId="25" borderId="14" xfId="79" applyNumberFormat="1" applyFont="1" applyFill="1" applyBorder="1" applyAlignment="1" applyProtection="1">
      <alignment horizontal="right"/>
      <protection locked="0"/>
    </xf>
    <xf numFmtId="3" fontId="6" fillId="25" borderId="52" xfId="79" applyNumberFormat="1" applyFont="1" applyFill="1" applyBorder="1" applyAlignment="1" applyProtection="1">
      <alignment horizontal="right"/>
      <protection locked="0"/>
    </xf>
    <xf numFmtId="3" fontId="6" fillId="25" borderId="53" xfId="79" applyNumberFormat="1" applyFont="1" applyFill="1" applyBorder="1" applyAlignment="1" applyProtection="1">
      <alignment horizontal="right"/>
      <protection locked="0"/>
    </xf>
    <xf numFmtId="3" fontId="6" fillId="25" borderId="39" xfId="79" applyNumberFormat="1" applyFont="1" applyFill="1" applyBorder="1" applyAlignment="1" applyProtection="1">
      <alignment horizontal="right"/>
      <protection locked="0"/>
    </xf>
    <xf numFmtId="3" fontId="6" fillId="25" borderId="51" xfId="79" applyNumberFormat="1" applyFont="1" applyFill="1" applyBorder="1" applyAlignment="1" applyProtection="1">
      <alignment horizontal="right"/>
      <protection locked="0"/>
    </xf>
    <xf numFmtId="3" fontId="6" fillId="25" borderId="40" xfId="79" applyNumberFormat="1" applyFont="1" applyFill="1" applyBorder="1" applyAlignment="1" applyProtection="1">
      <alignment horizontal="right"/>
      <protection locked="0"/>
    </xf>
    <xf numFmtId="3" fontId="6" fillId="25" borderId="46" xfId="79" applyNumberFormat="1" applyFont="1" applyFill="1" applyBorder="1" applyAlignment="1" applyProtection="1">
      <alignment horizontal="right"/>
      <protection locked="0"/>
    </xf>
    <xf numFmtId="0" fontId="6" fillId="33" borderId="39" xfId="0" applyFont="1" applyFill="1" applyBorder="1" applyAlignment="1" applyProtection="1">
      <alignment horizontal="right" vertical="center"/>
      <protection locked="0"/>
    </xf>
    <xf numFmtId="0" fontId="6" fillId="33" borderId="49" xfId="0" applyFont="1" applyFill="1" applyBorder="1" applyAlignment="1" applyProtection="1">
      <alignment horizontal="right" vertical="center"/>
      <protection locked="0"/>
    </xf>
    <xf numFmtId="0" fontId="6" fillId="33" borderId="84" xfId="0" applyFont="1" applyFill="1" applyBorder="1" applyAlignment="1" applyProtection="1">
      <alignment horizontal="right" vertical="center"/>
      <protection locked="0"/>
    </xf>
    <xf numFmtId="0" fontId="6" fillId="33" borderId="68" xfId="0" applyFont="1" applyFill="1" applyBorder="1" applyAlignment="1" applyProtection="1">
      <alignment horizontal="right" vertical="center"/>
      <protection locked="0"/>
    </xf>
    <xf numFmtId="0" fontId="6" fillId="33" borderId="77" xfId="0" applyFont="1" applyFill="1" applyBorder="1" applyAlignment="1" applyProtection="1">
      <alignment horizontal="right" vertical="center"/>
      <protection locked="0"/>
    </xf>
    <xf numFmtId="0" fontId="6" fillId="33" borderId="45" xfId="0" applyFont="1" applyFill="1" applyBorder="1" applyAlignment="1" applyProtection="1">
      <alignment horizontal="right" vertical="center"/>
      <protection locked="0"/>
    </xf>
    <xf numFmtId="0" fontId="6" fillId="33" borderId="43" xfId="0" applyFont="1" applyFill="1" applyBorder="1" applyAlignment="1" applyProtection="1">
      <alignment horizontal="right" vertical="center"/>
      <protection locked="0"/>
    </xf>
    <xf numFmtId="0" fontId="6" fillId="33" borderId="85" xfId="0" applyFont="1" applyFill="1" applyBorder="1" applyAlignment="1" applyProtection="1">
      <alignment horizontal="right" vertical="center"/>
      <protection locked="0"/>
    </xf>
    <xf numFmtId="0" fontId="6" fillId="33" borderId="60" xfId="0" applyFont="1" applyFill="1" applyBorder="1" applyAlignment="1" applyProtection="1">
      <alignment horizontal="right" vertical="center"/>
      <protection locked="0"/>
    </xf>
    <xf numFmtId="0" fontId="6" fillId="33" borderId="40" xfId="0" applyFont="1" applyFill="1" applyBorder="1" applyAlignment="1" applyProtection="1">
      <alignment horizontal="right" vertical="center"/>
      <protection locked="0"/>
    </xf>
    <xf numFmtId="0" fontId="6" fillId="33" borderId="46" xfId="0" applyFont="1" applyFill="1" applyBorder="1" applyAlignment="1" applyProtection="1">
      <alignment horizontal="right" vertical="center"/>
      <protection locked="0"/>
    </xf>
    <xf numFmtId="0" fontId="6" fillId="33" borderId="80" xfId="0" applyFont="1" applyFill="1" applyBorder="1" applyAlignment="1" applyProtection="1">
      <alignment horizontal="right" vertical="center"/>
      <protection locked="0"/>
    </xf>
    <xf numFmtId="0" fontId="6" fillId="33" borderId="73" xfId="0" applyFont="1" applyFill="1" applyBorder="1" applyAlignment="1" applyProtection="1">
      <alignment horizontal="right" vertical="center"/>
      <protection locked="0"/>
    </xf>
    <xf numFmtId="0" fontId="6" fillId="33" borderId="48" xfId="0" applyFont="1" applyFill="1" applyBorder="1" applyAlignment="1" applyProtection="1">
      <alignment horizontal="right" vertical="center"/>
      <protection locked="0"/>
    </xf>
    <xf numFmtId="0" fontId="6" fillId="33" borderId="29" xfId="0" applyFont="1" applyFill="1" applyBorder="1" applyAlignment="1" applyProtection="1">
      <alignment horizontal="right" vertical="center"/>
      <protection locked="0"/>
    </xf>
    <xf numFmtId="0" fontId="6" fillId="33" borderId="31" xfId="0" applyFont="1" applyFill="1" applyBorder="1" applyAlignment="1" applyProtection="1">
      <alignment horizontal="right" vertical="center"/>
      <protection locked="0"/>
    </xf>
    <xf numFmtId="0" fontId="6" fillId="33" borderId="79" xfId="0" applyFont="1" applyFill="1" applyBorder="1" applyAlignment="1" applyProtection="1">
      <alignment horizontal="right" vertical="center"/>
      <protection locked="0"/>
    </xf>
    <xf numFmtId="0" fontId="6" fillId="33" borderId="37" xfId="0" applyFont="1" applyFill="1" applyBorder="1" applyAlignment="1" applyProtection="1">
      <alignment horizontal="right" vertical="center"/>
      <protection locked="0"/>
    </xf>
    <xf numFmtId="3" fontId="6" fillId="25" borderId="54" xfId="70" applyNumberFormat="1" applyFont="1" applyFill="1" applyBorder="1" applyAlignment="1">
      <alignment horizontal="right"/>
      <protection locked="0"/>
    </xf>
    <xf numFmtId="3" fontId="6" fillId="25" borderId="44" xfId="70" applyNumberFormat="1" applyFont="1" applyFill="1" applyBorder="1" applyAlignment="1">
      <alignment horizontal="right"/>
      <protection locked="0"/>
    </xf>
    <xf numFmtId="3" fontId="6" fillId="25" borderId="24" xfId="70" applyNumberFormat="1" applyFont="1" applyFill="1" applyBorder="1" applyAlignment="1">
      <alignment horizontal="right"/>
      <protection locked="0"/>
    </xf>
    <xf numFmtId="3" fontId="6" fillId="25" borderId="60" xfId="70" applyNumberFormat="1" applyFont="1" applyFill="1" applyBorder="1" applyAlignment="1">
      <alignment horizontal="right"/>
      <protection locked="0"/>
    </xf>
    <xf numFmtId="3" fontId="6" fillId="25" borderId="16" xfId="70" applyNumberFormat="1" applyFont="1" applyFill="1" applyBorder="1" applyAlignment="1">
      <alignment horizontal="right"/>
      <protection locked="0"/>
    </xf>
    <xf numFmtId="3" fontId="6" fillId="25" borderId="48" xfId="70" applyNumberFormat="1" applyFont="1" applyFill="1" applyBorder="1" applyAlignment="1">
      <alignment horizontal="right"/>
      <protection locked="0"/>
    </xf>
    <xf numFmtId="0" fontId="45" fillId="31" borderId="0" xfId="0" applyFont="1" applyFill="1" applyAlignment="1">
      <alignment horizontal="center"/>
    </xf>
    <xf numFmtId="0" fontId="13" fillId="36" borderId="0" xfId="0" applyFont="1" applyFill="1"/>
    <xf numFmtId="0" fontId="41" fillId="36" borderId="0" xfId="0" applyFont="1" applyFill="1"/>
    <xf numFmtId="0" fontId="42" fillId="31" borderId="0" xfId="142" applyFont="1" applyFill="1" applyAlignment="1">
      <alignment horizontal="center"/>
    </xf>
    <xf numFmtId="0" fontId="6" fillId="0" borderId="33" xfId="128" applyFont="1" applyBorder="1"/>
    <xf numFmtId="0" fontId="6" fillId="0" borderId="34" xfId="128" applyFont="1" applyBorder="1"/>
    <xf numFmtId="0" fontId="6" fillId="0" borderId="121" xfId="128" applyFont="1" applyBorder="1"/>
    <xf numFmtId="0" fontId="6" fillId="0" borderId="35" xfId="128" applyFont="1" applyBorder="1"/>
    <xf numFmtId="3" fontId="6" fillId="0" borderId="21" xfId="128" applyNumberFormat="1" applyFont="1" applyBorder="1" applyAlignment="1">
      <alignment horizontal="right" wrapText="1"/>
    </xf>
    <xf numFmtId="3" fontId="6" fillId="0" borderId="41" xfId="128" applyNumberFormat="1" applyFont="1" applyBorder="1" applyAlignment="1">
      <alignment horizontal="right" wrapText="1"/>
    </xf>
    <xf numFmtId="3" fontId="6" fillId="0" borderId="56" xfId="128" applyNumberFormat="1" applyFont="1" applyBorder="1" applyAlignment="1">
      <alignment horizontal="right" wrapText="1"/>
    </xf>
    <xf numFmtId="3" fontId="6" fillId="0" borderId="59" xfId="128" applyNumberFormat="1" applyFont="1" applyBorder="1" applyAlignment="1">
      <alignment horizontal="right" wrapText="1"/>
    </xf>
    <xf numFmtId="3" fontId="6" fillId="0" borderId="17" xfId="128" applyNumberFormat="1" applyFont="1" applyBorder="1" applyAlignment="1">
      <alignment horizontal="right" wrapText="1"/>
    </xf>
    <xf numFmtId="3" fontId="6" fillId="0" borderId="116" xfId="128" applyNumberFormat="1" applyFont="1" applyBorder="1" applyAlignment="1">
      <alignment horizontal="right" wrapText="1"/>
    </xf>
    <xf numFmtId="3" fontId="6" fillId="0" borderId="69" xfId="128" applyNumberFormat="1" applyFont="1" applyBorder="1" applyAlignment="1">
      <alignment horizontal="right" wrapText="1"/>
    </xf>
    <xf numFmtId="3" fontId="6" fillId="22" borderId="55" xfId="126" applyNumberFormat="1" applyFont="1" applyFill="1" applyBorder="1" applyAlignment="1" applyProtection="1">
      <alignment horizontal="right"/>
      <protection locked="0"/>
    </xf>
    <xf numFmtId="3" fontId="6" fillId="22" borderId="92" xfId="126" applyNumberFormat="1" applyFont="1" applyFill="1" applyBorder="1" applyAlignment="1" applyProtection="1">
      <alignment horizontal="right"/>
      <protection locked="0"/>
    </xf>
    <xf numFmtId="3" fontId="6" fillId="0" borderId="42" xfId="128" applyNumberFormat="1" applyFont="1" applyBorder="1" applyAlignment="1">
      <alignment horizontal="right" wrapText="1"/>
    </xf>
    <xf numFmtId="3" fontId="6" fillId="22" borderId="16" xfId="126" applyNumberFormat="1" applyFont="1" applyFill="1" applyBorder="1" applyAlignment="1" applyProtection="1">
      <alignment horizontal="right"/>
      <protection locked="0"/>
    </xf>
    <xf numFmtId="3" fontId="6" fillId="22" borderId="91" xfId="126" applyNumberFormat="1" applyFont="1" applyFill="1" applyBorder="1" applyAlignment="1" applyProtection="1">
      <alignment horizontal="right"/>
      <protection locked="0"/>
    </xf>
    <xf numFmtId="0" fontId="6" fillId="0" borderId="0" xfId="126" applyFont="1" applyAlignment="1">
      <alignment vertical="center" wrapText="1"/>
    </xf>
    <xf numFmtId="1" fontId="6" fillId="37" borderId="24" xfId="76" applyNumberFormat="1" applyFont="1" applyFill="1" applyBorder="1" applyAlignment="1" applyProtection="1">
      <alignment horizontal="center"/>
      <protection locked="0"/>
    </xf>
    <xf numFmtId="0" fontId="6" fillId="37" borderId="24" xfId="76" applyNumberFormat="1" applyFont="1" applyFill="1" applyBorder="1" applyAlignment="1">
      <alignment horizontal="left" vertical="center" wrapText="1"/>
    </xf>
    <xf numFmtId="3" fontId="6" fillId="37" borderId="24" xfId="126" applyNumberFormat="1" applyFont="1" applyFill="1" applyBorder="1"/>
    <xf numFmtId="3" fontId="6" fillId="37" borderId="24" xfId="126" applyNumberFormat="1" applyFont="1" applyFill="1" applyBorder="1" applyProtection="1">
      <protection locked="0"/>
    </xf>
    <xf numFmtId="3" fontId="6" fillId="37" borderId="90" xfId="126" applyNumberFormat="1" applyFont="1" applyFill="1" applyBorder="1" applyProtection="1">
      <protection locked="0"/>
    </xf>
    <xf numFmtId="3" fontId="6" fillId="37" borderId="68" xfId="126" applyNumberFormat="1" applyFont="1" applyFill="1" applyBorder="1" applyProtection="1">
      <protection locked="0"/>
    </xf>
    <xf numFmtId="3" fontId="6" fillId="37" borderId="60" xfId="126" applyNumberFormat="1" applyFont="1" applyFill="1" applyBorder="1" applyProtection="1">
      <protection locked="0"/>
    </xf>
    <xf numFmtId="3" fontId="6" fillId="37" borderId="43" xfId="126" applyNumberFormat="1" applyFont="1" applyFill="1" applyBorder="1" applyProtection="1">
      <protection locked="0"/>
    </xf>
    <xf numFmtId="1" fontId="6" fillId="37" borderId="36" xfId="76" applyNumberFormat="1" applyFont="1" applyFill="1" applyBorder="1" applyAlignment="1" applyProtection="1">
      <alignment horizontal="center"/>
      <protection locked="0"/>
    </xf>
    <xf numFmtId="0" fontId="6" fillId="37" borderId="36" xfId="76" applyNumberFormat="1" applyFont="1" applyFill="1" applyBorder="1" applyAlignment="1">
      <alignment horizontal="left" vertical="center" wrapText="1"/>
    </xf>
    <xf numFmtId="1" fontId="6" fillId="37" borderId="62" xfId="0" applyNumberFormat="1" applyFont="1" applyFill="1" applyBorder="1" applyAlignment="1">
      <alignment vertical="center" wrapText="1"/>
    </xf>
    <xf numFmtId="3" fontId="6" fillId="37" borderId="54" xfId="126" applyNumberFormat="1" applyFont="1" applyFill="1" applyBorder="1" applyProtection="1">
      <protection locked="0"/>
    </xf>
    <xf numFmtId="3" fontId="6" fillId="37" borderId="112" xfId="126" applyNumberFormat="1" applyFont="1" applyFill="1" applyBorder="1" applyProtection="1">
      <protection locked="0"/>
    </xf>
    <xf numFmtId="3" fontId="6" fillId="37" borderId="74" xfId="126" applyNumberFormat="1" applyFont="1" applyFill="1" applyBorder="1" applyProtection="1">
      <protection locked="0"/>
    </xf>
    <xf numFmtId="3" fontId="6" fillId="37" borderId="44" xfId="126" applyNumberFormat="1" applyFont="1" applyFill="1" applyBorder="1" applyProtection="1">
      <protection locked="0"/>
    </xf>
    <xf numFmtId="3" fontId="6" fillId="37" borderId="36" xfId="126" applyNumberFormat="1" applyFont="1" applyFill="1" applyBorder="1" applyProtection="1">
      <protection locked="0"/>
    </xf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41" fillId="31" borderId="0" xfId="0" quotePrefix="1" applyFont="1" applyFill="1" applyAlignment="1">
      <alignment horizontal="center"/>
    </xf>
    <xf numFmtId="0" fontId="41" fillId="31" borderId="44" xfId="0" quotePrefix="1" applyFont="1" applyFill="1" applyBorder="1" applyAlignment="1">
      <alignment horizontal="center"/>
    </xf>
    <xf numFmtId="0" fontId="42" fillId="31" borderId="0" xfId="0" quotePrefix="1" applyFont="1" applyFill="1" applyAlignment="1">
      <alignment horizontal="center"/>
    </xf>
    <xf numFmtId="0" fontId="41" fillId="31" borderId="0" xfId="0" quotePrefix="1" applyFont="1" applyFill="1" applyAlignment="1">
      <alignment horizontal="center" vertical="center"/>
    </xf>
    <xf numFmtId="0" fontId="41" fillId="31" borderId="0" xfId="0" quotePrefix="1" applyFont="1" applyFill="1"/>
    <xf numFmtId="0" fontId="41" fillId="31" borderId="0" xfId="0" quotePrefix="1" applyFont="1" applyFill="1" applyAlignment="1">
      <alignment horizontal="right" vertical="center"/>
    </xf>
    <xf numFmtId="0" fontId="41" fillId="0" borderId="44" xfId="142" quotePrefix="1" applyFont="1" applyBorder="1" applyAlignment="1">
      <alignment horizontal="center"/>
    </xf>
    <xf numFmtId="0" fontId="44" fillId="0" borderId="44" xfId="142" quotePrefix="1" applyFont="1" applyBorder="1" applyAlignment="1">
      <alignment horizontal="center"/>
    </xf>
    <xf numFmtId="0" fontId="44" fillId="0" borderId="0" xfId="142" quotePrefix="1" applyFont="1" applyAlignment="1">
      <alignment horizontal="center"/>
    </xf>
    <xf numFmtId="0" fontId="42" fillId="31" borderId="0" xfId="142" quotePrefix="1" applyFont="1" applyFill="1" applyAlignment="1">
      <alignment horizontal="center"/>
    </xf>
    <xf numFmtId="0" fontId="41" fillId="31" borderId="0" xfId="0" quotePrefix="1" applyFont="1" applyFill="1" applyAlignment="1">
      <alignment vertical="center"/>
    </xf>
    <xf numFmtId="0" fontId="6" fillId="0" borderId="24" xfId="76" quotePrefix="1" applyNumberFormat="1" applyFont="1" applyFill="1" applyBorder="1" applyAlignment="1">
      <alignment horizontal="center"/>
    </xf>
    <xf numFmtId="0" fontId="16" fillId="0" borderId="0" xfId="121" applyFont="1" applyBorder="1" applyAlignment="1" applyProtection="1">
      <alignment horizontal="left" vertical="center" wrapText="1"/>
    </xf>
    <xf numFmtId="0" fontId="16" fillId="0" borderId="0" xfId="121" applyFont="1" applyAlignment="1" applyProtection="1">
      <alignment horizontal="left" vertical="center" wrapText="1"/>
    </xf>
    <xf numFmtId="0" fontId="7" fillId="27" borderId="18" xfId="121" applyFont="1" applyFill="1" applyBorder="1" applyAlignment="1" applyProtection="1">
      <alignment horizontal="center" vertical="center"/>
    </xf>
    <xf numFmtId="0" fontId="7" fillId="27" borderId="37" xfId="121" applyFont="1" applyFill="1" applyBorder="1" applyAlignment="1" applyProtection="1">
      <alignment horizontal="center" vertical="center"/>
    </xf>
    <xf numFmtId="0" fontId="37" fillId="28" borderId="23" xfId="121" applyFont="1" applyFill="1" applyBorder="1" applyAlignment="1" applyProtection="1">
      <alignment horizontal="center" vertical="center" wrapText="1"/>
      <protection hidden="1"/>
    </xf>
    <xf numFmtId="0" fontId="37" fillId="28" borderId="54" xfId="121" applyFont="1" applyFill="1" applyBorder="1" applyAlignment="1" applyProtection="1">
      <alignment horizontal="center" vertical="center" wrapText="1"/>
      <protection hidden="1"/>
    </xf>
    <xf numFmtId="0" fontId="37" fillId="28" borderId="12" xfId="121" applyFont="1" applyFill="1" applyBorder="1" applyAlignment="1" applyProtection="1">
      <alignment horizontal="center" vertical="center" wrapText="1"/>
      <protection hidden="1"/>
    </xf>
    <xf numFmtId="0" fontId="8" fillId="27" borderId="18" xfId="121" applyFont="1" applyFill="1" applyBorder="1" applyAlignment="1" applyProtection="1">
      <alignment horizontal="center" vertical="center" wrapText="1"/>
    </xf>
    <xf numFmtId="0" fontId="8" fillId="27" borderId="37" xfId="121" applyFont="1" applyFill="1" applyBorder="1" applyAlignment="1" applyProtection="1">
      <alignment horizontal="center" vertical="center" wrapText="1"/>
    </xf>
    <xf numFmtId="0" fontId="10" fillId="27" borderId="18" xfId="121" applyFont="1" applyFill="1" applyBorder="1" applyAlignment="1" applyProtection="1">
      <alignment horizontal="center" vertical="center" wrapText="1"/>
    </xf>
    <xf numFmtId="0" fontId="10" fillId="27" borderId="38" xfId="121" applyFont="1" applyFill="1" applyBorder="1" applyAlignment="1" applyProtection="1">
      <alignment horizontal="center" vertical="center" wrapText="1"/>
    </xf>
    <xf numFmtId="0" fontId="10" fillId="27" borderId="37" xfId="121" applyFont="1" applyFill="1" applyBorder="1" applyAlignment="1" applyProtection="1">
      <alignment horizontal="center" vertical="center" wrapText="1"/>
    </xf>
    <xf numFmtId="0" fontId="38" fillId="28" borderId="18" xfId="121" applyFont="1" applyFill="1" applyBorder="1" applyAlignment="1" applyProtection="1">
      <alignment horizontal="center" vertical="center"/>
    </xf>
    <xf numFmtId="0" fontId="38" fillId="28" borderId="37" xfId="121" applyFont="1" applyFill="1" applyBorder="1" applyAlignment="1" applyProtection="1">
      <alignment horizontal="center" vertical="center"/>
    </xf>
    <xf numFmtId="0" fontId="4" fillId="0" borderId="0" xfId="125" applyFont="1" applyAlignment="1">
      <alignment horizontal="center" vertical="center" wrapText="1"/>
    </xf>
    <xf numFmtId="0" fontId="6" fillId="0" borderId="30" xfId="123" applyFont="1" applyBorder="1" applyAlignment="1" applyProtection="1">
      <alignment horizontal="center" vertical="center" wrapText="1"/>
    </xf>
    <xf numFmtId="0" fontId="6" fillId="0" borderId="78" xfId="123" applyFont="1" applyBorder="1" applyAlignment="1" applyProtection="1">
      <alignment horizontal="center" vertical="center" wrapText="1"/>
    </xf>
    <xf numFmtId="0" fontId="6" fillId="0" borderId="75" xfId="123" applyFont="1" applyBorder="1" applyAlignment="1" applyProtection="1">
      <alignment horizontal="center" vertical="center" wrapText="1"/>
    </xf>
    <xf numFmtId="0" fontId="6" fillId="0" borderId="22" xfId="123" applyFont="1" applyBorder="1" applyAlignment="1" applyProtection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/>
    </xf>
    <xf numFmtId="0" fontId="39" fillId="0" borderId="79" xfId="0" applyFont="1" applyBorder="1" applyAlignment="1">
      <alignment horizontal="center" vertical="center"/>
    </xf>
    <xf numFmtId="0" fontId="6" fillId="0" borderId="86" xfId="123" applyFont="1" applyBorder="1" applyAlignment="1" applyProtection="1">
      <alignment horizontal="center" vertical="center" wrapText="1"/>
    </xf>
    <xf numFmtId="0" fontId="6" fillId="0" borderId="87" xfId="123" applyFont="1" applyBorder="1" applyAlignment="1" applyProtection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6" fillId="0" borderId="23" xfId="125" applyFont="1" applyBorder="1" applyAlignment="1">
      <alignment horizontal="center" vertical="center"/>
    </xf>
    <xf numFmtId="0" fontId="6" fillId="0" borderId="54" xfId="125" applyFont="1" applyBorder="1" applyAlignment="1">
      <alignment horizontal="center" vertical="center"/>
    </xf>
    <xf numFmtId="0" fontId="6" fillId="0" borderId="12" xfId="125" applyFont="1" applyBorder="1" applyAlignment="1">
      <alignment horizontal="center" vertical="center"/>
    </xf>
    <xf numFmtId="0" fontId="6" fillId="0" borderId="23" xfId="125" applyFont="1" applyBorder="1" applyAlignment="1">
      <alignment horizontal="center" vertical="center" wrapText="1"/>
    </xf>
    <xf numFmtId="0" fontId="6" fillId="0" borderId="12" xfId="125" applyFont="1" applyBorder="1" applyAlignment="1">
      <alignment horizontal="center" vertical="center" wrapText="1"/>
    </xf>
    <xf numFmtId="0" fontId="6" fillId="0" borderId="23" xfId="126" applyFont="1" applyBorder="1" applyAlignment="1">
      <alignment horizontal="center" vertical="center" wrapText="1"/>
    </xf>
    <xf numFmtId="0" fontId="6" fillId="0" borderId="12" xfId="126" applyFont="1" applyBorder="1" applyAlignment="1">
      <alignment horizontal="center" vertical="center" wrapText="1"/>
    </xf>
    <xf numFmtId="0" fontId="6" fillId="0" borderId="21" xfId="125" applyFont="1" applyBorder="1" applyAlignment="1">
      <alignment horizontal="center" vertical="center" wrapText="1"/>
    </xf>
    <xf numFmtId="0" fontId="6" fillId="0" borderId="82" xfId="125" applyFont="1" applyBorder="1" applyAlignment="1">
      <alignment horizontal="center" vertical="center" wrapText="1"/>
    </xf>
    <xf numFmtId="0" fontId="6" fillId="0" borderId="13" xfId="125" applyFont="1" applyBorder="1" applyAlignment="1">
      <alignment horizontal="center" vertical="center" wrapText="1"/>
    </xf>
    <xf numFmtId="0" fontId="6" fillId="0" borderId="20" xfId="125" applyFont="1" applyBorder="1" applyAlignment="1">
      <alignment horizontal="center" vertical="center" wrapText="1"/>
    </xf>
    <xf numFmtId="0" fontId="6" fillId="0" borderId="70" xfId="125" applyFont="1" applyBorder="1" applyAlignment="1">
      <alignment horizontal="center"/>
    </xf>
    <xf numFmtId="0" fontId="6" fillId="0" borderId="37" xfId="125" applyFont="1" applyBorder="1" applyAlignment="1">
      <alignment horizontal="center"/>
    </xf>
    <xf numFmtId="0" fontId="6" fillId="0" borderId="67" xfId="125" applyFont="1" applyBorder="1" applyAlignment="1">
      <alignment horizontal="left"/>
    </xf>
    <xf numFmtId="0" fontId="6" fillId="0" borderId="60" xfId="125" applyFont="1" applyBorder="1" applyAlignment="1">
      <alignment horizontal="left"/>
    </xf>
    <xf numFmtId="0" fontId="12" fillId="0" borderId="35" xfId="124" applyFont="1" applyBorder="1" applyAlignment="1">
      <alignment horizontal="left"/>
    </xf>
    <xf numFmtId="0" fontId="12" fillId="0" borderId="48" xfId="124" applyFont="1" applyBorder="1" applyAlignment="1">
      <alignment horizontal="left"/>
    </xf>
    <xf numFmtId="0" fontId="12" fillId="0" borderId="38" xfId="124" applyFont="1" applyBorder="1" applyAlignment="1">
      <alignment horizontal="center"/>
    </xf>
    <xf numFmtId="0" fontId="12" fillId="0" borderId="37" xfId="124" applyFont="1" applyBorder="1" applyAlignment="1">
      <alignment horizontal="center"/>
    </xf>
    <xf numFmtId="0" fontId="10" fillId="0" borderId="57" xfId="125" applyFont="1" applyBorder="1" applyAlignment="1">
      <alignment horizontal="left"/>
    </xf>
    <xf numFmtId="0" fontId="12" fillId="0" borderId="61" xfId="124" applyFont="1" applyBorder="1" applyAlignment="1">
      <alignment horizontal="center" vertical="center"/>
    </xf>
    <xf numFmtId="0" fontId="12" fillId="0" borderId="20" xfId="124" applyFont="1" applyBorder="1" applyAlignment="1">
      <alignment horizontal="center" vertical="center"/>
    </xf>
    <xf numFmtId="0" fontId="6" fillId="0" borderId="76" xfId="125" applyFont="1" applyBorder="1" applyAlignment="1">
      <alignment horizontal="left"/>
    </xf>
    <xf numFmtId="0" fontId="6" fillId="0" borderId="48" xfId="125" applyFont="1" applyBorder="1" applyAlignment="1">
      <alignment horizontal="left"/>
    </xf>
    <xf numFmtId="0" fontId="12" fillId="0" borderId="33" xfId="125" applyFont="1" applyBorder="1" applyAlignment="1">
      <alignment horizontal="left" vertical="center" wrapText="1"/>
    </xf>
    <xf numFmtId="0" fontId="12" fillId="0" borderId="50" xfId="125" applyFont="1" applyBorder="1" applyAlignment="1">
      <alignment horizontal="left" vertical="center" wrapText="1"/>
    </xf>
    <xf numFmtId="0" fontId="12" fillId="0" borderId="34" xfId="124" applyFont="1" applyBorder="1" applyAlignment="1">
      <alignment horizontal="left"/>
    </xf>
    <xf numFmtId="0" fontId="12" fillId="0" borderId="60" xfId="124" applyFont="1" applyBorder="1" applyAlignment="1">
      <alignment horizontal="left"/>
    </xf>
    <xf numFmtId="0" fontId="6" fillId="0" borderId="11" xfId="125" applyFont="1" applyBorder="1" applyAlignment="1">
      <alignment horizontal="center" vertical="center" wrapText="1"/>
    </xf>
    <xf numFmtId="0" fontId="6" fillId="0" borderId="61" xfId="125" applyFont="1" applyBorder="1" applyAlignment="1">
      <alignment horizontal="center" vertical="center" wrapText="1"/>
    </xf>
    <xf numFmtId="0" fontId="6" fillId="0" borderId="57" xfId="125" applyFont="1" applyBorder="1" applyAlignment="1">
      <alignment horizontal="center" vertical="center" wrapText="1"/>
    </xf>
    <xf numFmtId="0" fontId="6" fillId="0" borderId="61" xfId="124" applyFont="1" applyBorder="1" applyAlignment="1">
      <alignment horizontal="left" vertical="center" wrapText="1"/>
    </xf>
    <xf numFmtId="0" fontId="6" fillId="0" borderId="20" xfId="124" applyFont="1" applyBorder="1" applyAlignment="1">
      <alignment horizontal="left" vertical="center" wrapText="1"/>
    </xf>
    <xf numFmtId="0" fontId="6" fillId="0" borderId="65" xfId="125" applyFont="1" applyBorder="1" applyAlignment="1">
      <alignment horizontal="left"/>
    </xf>
    <xf numFmtId="0" fontId="6" fillId="0" borderId="50" xfId="125" applyFont="1" applyBorder="1" applyAlignment="1">
      <alignment horizontal="left"/>
    </xf>
    <xf numFmtId="0" fontId="6" fillId="0" borderId="67" xfId="125" applyFont="1" applyBorder="1" applyAlignment="1">
      <alignment horizontal="left" vertical="center" wrapText="1"/>
    </xf>
    <xf numFmtId="0" fontId="6" fillId="0" borderId="60" xfId="125" applyFont="1" applyBorder="1" applyAlignment="1">
      <alignment horizontal="left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83" xfId="125" applyFont="1" applyBorder="1" applyAlignment="1">
      <alignment horizontal="center" vertical="center"/>
    </xf>
    <xf numFmtId="0" fontId="15" fillId="0" borderId="12" xfId="128" applyFont="1" applyBorder="1" applyAlignment="1">
      <alignment horizontal="center" vertical="center" wrapText="1"/>
    </xf>
    <xf numFmtId="0" fontId="6" fillId="0" borderId="18" xfId="125" applyFont="1" applyBorder="1" applyAlignment="1">
      <alignment horizontal="left" vertical="center" wrapText="1"/>
    </xf>
    <xf numFmtId="0" fontId="6" fillId="0" borderId="37" xfId="125" applyFont="1" applyBorder="1" applyAlignment="1">
      <alignment horizontal="left" vertical="center" wrapText="1"/>
    </xf>
    <xf numFmtId="0" fontId="6" fillId="0" borderId="23" xfId="128" applyFont="1" applyBorder="1" applyAlignment="1">
      <alignment horizontal="center" vertical="center" wrapText="1"/>
    </xf>
    <xf numFmtId="0" fontId="6" fillId="0" borderId="54" xfId="128" applyFont="1" applyBorder="1" applyAlignment="1">
      <alignment horizontal="center" vertical="center" wrapText="1"/>
    </xf>
    <xf numFmtId="0" fontId="6" fillId="0" borderId="12" xfId="128" applyFont="1" applyBorder="1" applyAlignment="1">
      <alignment horizontal="center" vertical="center" wrapText="1"/>
    </xf>
    <xf numFmtId="0" fontId="6" fillId="0" borderId="4" xfId="124" quotePrefix="1" applyFont="1" applyBorder="1" applyAlignment="1">
      <alignment horizontal="center" vertical="center" wrapText="1"/>
    </xf>
    <xf numFmtId="0" fontId="12" fillId="0" borderId="18" xfId="123" applyFont="1" applyBorder="1" applyAlignment="1" applyProtection="1">
      <alignment horizontal="center" vertical="center"/>
    </xf>
    <xf numFmtId="0" fontId="12" fillId="0" borderId="37" xfId="123" applyFont="1" applyBorder="1" applyAlignment="1" applyProtection="1">
      <alignment horizontal="center" vertical="center"/>
    </xf>
    <xf numFmtId="0" fontId="6" fillId="0" borderId="4" xfId="125" applyFont="1" applyBorder="1" applyAlignment="1">
      <alignment horizontal="center" vertical="center" wrapText="1"/>
    </xf>
    <xf numFmtId="0" fontId="6" fillId="0" borderId="82" xfId="124" applyFont="1" applyBorder="1" applyAlignment="1">
      <alignment horizontal="center" vertical="center" wrapText="1"/>
    </xf>
    <xf numFmtId="0" fontId="6" fillId="0" borderId="20" xfId="124" applyFont="1" applyBorder="1" applyAlignment="1">
      <alignment horizontal="center" vertical="center" wrapText="1"/>
    </xf>
    <xf numFmtId="0" fontId="6" fillId="0" borderId="15" xfId="125" applyFont="1" applyBorder="1" applyAlignment="1">
      <alignment horizontal="center" vertical="center"/>
    </xf>
    <xf numFmtId="0" fontId="6" fillId="0" borderId="19" xfId="125" applyFont="1" applyBorder="1" applyAlignment="1">
      <alignment horizontal="center" vertical="center"/>
    </xf>
    <xf numFmtId="0" fontId="12" fillId="0" borderId="83" xfId="125" applyFont="1" applyBorder="1" applyAlignment="1">
      <alignment horizontal="center" vertical="center" wrapText="1"/>
    </xf>
    <xf numFmtId="0" fontId="12" fillId="0" borderId="12" xfId="125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6" fillId="0" borderId="83" xfId="124" applyFont="1" applyBorder="1" applyAlignment="1">
      <alignment horizontal="center" vertical="center" wrapText="1"/>
    </xf>
    <xf numFmtId="0" fontId="6" fillId="0" borderId="12" xfId="124" applyFont="1" applyBorder="1" applyAlignment="1">
      <alignment horizontal="center" vertical="center" wrapText="1"/>
    </xf>
    <xf numFmtId="0" fontId="6" fillId="0" borderId="44" xfId="124" applyFont="1" applyBorder="1" applyAlignment="1">
      <alignment horizontal="left" vertical="center" wrapText="1"/>
    </xf>
    <xf numFmtId="0" fontId="12" fillId="0" borderId="27" xfId="126" quotePrefix="1" applyFont="1" applyBorder="1" applyAlignment="1">
      <alignment horizontal="center" vertical="center" wrapText="1"/>
    </xf>
    <xf numFmtId="0" fontId="12" fillId="0" borderId="105" xfId="126" quotePrefix="1" applyFont="1" applyBorder="1" applyAlignment="1">
      <alignment horizontal="center" vertical="center" wrapText="1"/>
    </xf>
    <xf numFmtId="0" fontId="12" fillId="0" borderId="18" xfId="126" applyFont="1" applyBorder="1" applyAlignment="1">
      <alignment horizontal="center" vertical="center"/>
    </xf>
    <xf numFmtId="0" fontId="12" fillId="0" borderId="38" xfId="126" applyFont="1" applyBorder="1" applyAlignment="1">
      <alignment horizontal="center" vertical="center"/>
    </xf>
    <xf numFmtId="0" fontId="12" fillId="0" borderId="95" xfId="126" applyFont="1" applyBorder="1" applyAlignment="1">
      <alignment horizontal="center" vertical="center" wrapText="1"/>
    </xf>
    <xf numFmtId="0" fontId="12" fillId="0" borderId="94" xfId="126" applyFont="1" applyBorder="1" applyAlignment="1">
      <alignment horizontal="center" vertical="center" wrapText="1"/>
    </xf>
    <xf numFmtId="0" fontId="4" fillId="0" borderId="0" xfId="126" applyFont="1" applyAlignment="1">
      <alignment horizontal="center" vertical="center" wrapText="1"/>
    </xf>
    <xf numFmtId="3" fontId="6" fillId="31" borderId="38" xfId="126" applyNumberFormat="1" applyFont="1" applyFill="1" applyBorder="1" applyAlignment="1">
      <alignment horizontal="center"/>
    </xf>
    <xf numFmtId="3" fontId="6" fillId="31" borderId="37" xfId="126" applyNumberFormat="1" applyFont="1" applyFill="1" applyBorder="1" applyAlignment="1">
      <alignment horizontal="center"/>
    </xf>
    <xf numFmtId="0" fontId="12" fillId="0" borderId="37" xfId="126" applyFont="1" applyBorder="1" applyAlignment="1">
      <alignment horizontal="center" vertical="center"/>
    </xf>
    <xf numFmtId="0" fontId="12" fillId="0" borderId="29" xfId="126" applyFont="1" applyBorder="1" applyAlignment="1">
      <alignment horizontal="center" vertical="center"/>
    </xf>
    <xf numFmtId="0" fontId="12" fillId="0" borderId="32" xfId="126" applyFont="1" applyBorder="1" applyAlignment="1">
      <alignment horizontal="center" vertical="center"/>
    </xf>
    <xf numFmtId="0" fontId="12" fillId="0" borderId="38" xfId="126" quotePrefix="1" applyFont="1" applyBorder="1" applyAlignment="1">
      <alignment horizontal="center" vertical="center" wrapText="1"/>
    </xf>
    <xf numFmtId="0" fontId="12" fillId="0" borderId="37" xfId="126" quotePrefix="1" applyFont="1" applyBorder="1" applyAlignment="1">
      <alignment horizontal="center" vertical="center" wrapText="1"/>
    </xf>
    <xf numFmtId="0" fontId="12" fillId="0" borderId="18" xfId="126" quotePrefix="1" applyFont="1" applyBorder="1" applyAlignment="1">
      <alignment horizontal="center" vertical="center" wrapText="1"/>
    </xf>
    <xf numFmtId="3" fontId="12" fillId="0" borderId="38" xfId="126" applyNumberFormat="1" applyFont="1" applyBorder="1" applyAlignment="1">
      <alignment horizontal="center"/>
    </xf>
    <xf numFmtId="3" fontId="12" fillId="0" borderId="37" xfId="126" applyNumberFormat="1" applyFont="1" applyBorder="1" applyAlignment="1">
      <alignment horizontal="center"/>
    </xf>
    <xf numFmtId="0" fontId="12" fillId="0" borderId="83" xfId="126" applyFont="1" applyBorder="1" applyAlignment="1">
      <alignment horizontal="center" vertical="center" wrapText="1"/>
    </xf>
    <xf numFmtId="0" fontId="12" fillId="0" borderId="12" xfId="126" applyFont="1" applyBorder="1" applyAlignment="1">
      <alignment horizontal="center" vertical="center" wrapText="1"/>
    </xf>
    <xf numFmtId="0" fontId="12" fillId="0" borderId="0" xfId="128" applyFont="1" applyAlignment="1">
      <alignment horizontal="center" vertical="center" wrapText="1"/>
    </xf>
    <xf numFmtId="0" fontId="12" fillId="0" borderId="27" xfId="126" quotePrefix="1" applyFont="1" applyBorder="1" applyAlignment="1">
      <alignment horizontal="center" vertical="center"/>
    </xf>
    <xf numFmtId="0" fontId="12" fillId="0" borderId="105" xfId="126" quotePrefix="1" applyFont="1" applyBorder="1" applyAlignment="1">
      <alignment horizontal="center" vertical="center"/>
    </xf>
    <xf numFmtId="0" fontId="12" fillId="0" borderId="21" xfId="126" applyFont="1" applyBorder="1" applyAlignment="1">
      <alignment horizontal="center" vertical="center"/>
    </xf>
    <xf numFmtId="0" fontId="12" fillId="0" borderId="11" xfId="126" applyFont="1" applyBorder="1" applyAlignment="1">
      <alignment horizontal="center" vertical="center"/>
    </xf>
    <xf numFmtId="0" fontId="12" fillId="0" borderId="4" xfId="126" applyFont="1" applyBorder="1" applyAlignment="1">
      <alignment horizontal="center" vertical="center"/>
    </xf>
    <xf numFmtId="3" fontId="12" fillId="31" borderId="18" xfId="126" applyNumberFormat="1" applyFont="1" applyFill="1" applyBorder="1" applyAlignment="1">
      <alignment horizontal="right" vertical="center"/>
    </xf>
    <xf numFmtId="3" fontId="12" fillId="31" borderId="38" xfId="126" applyNumberFormat="1" applyFont="1" applyFill="1" applyBorder="1" applyAlignment="1">
      <alignment horizontal="right" vertical="center"/>
    </xf>
    <xf numFmtId="3" fontId="12" fillId="31" borderId="37" xfId="126" applyNumberFormat="1" applyFont="1" applyFill="1" applyBorder="1" applyAlignment="1">
      <alignment horizontal="right" vertical="center"/>
    </xf>
    <xf numFmtId="0" fontId="12" fillId="0" borderId="82" xfId="126" applyFont="1" applyBorder="1" applyAlignment="1">
      <alignment horizontal="center" vertical="center" wrapText="1"/>
    </xf>
    <xf numFmtId="0" fontId="12" fillId="0" borderId="20" xfId="126" applyFont="1" applyBorder="1" applyAlignment="1">
      <alignment horizontal="center" vertical="center" wrapText="1"/>
    </xf>
    <xf numFmtId="0" fontId="12" fillId="31" borderId="18" xfId="126" applyFont="1" applyFill="1" applyBorder="1" applyAlignment="1">
      <alignment horizontal="center" vertical="center"/>
    </xf>
    <xf numFmtId="0" fontId="12" fillId="31" borderId="38" xfId="126" applyFont="1" applyFill="1" applyBorder="1" applyAlignment="1">
      <alignment horizontal="center" vertical="center"/>
    </xf>
    <xf numFmtId="0" fontId="12" fillId="31" borderId="37" xfId="126" applyFont="1" applyFill="1" applyBorder="1" applyAlignment="1">
      <alignment horizontal="center" vertical="center"/>
    </xf>
    <xf numFmtId="0" fontId="12" fillId="0" borderId="28" xfId="126" quotePrefix="1" applyFont="1" applyBorder="1" applyAlignment="1">
      <alignment horizontal="center" vertical="center" wrapText="1"/>
    </xf>
    <xf numFmtId="0" fontId="12" fillId="0" borderId="4" xfId="126" applyFont="1" applyBorder="1" applyAlignment="1">
      <alignment horizontal="center" vertical="center" wrapText="1"/>
    </xf>
    <xf numFmtId="3" fontId="12" fillId="31" borderId="38" xfId="126" applyNumberFormat="1" applyFont="1" applyFill="1" applyBorder="1" applyAlignment="1">
      <alignment horizontal="center" vertical="center" wrapText="1"/>
    </xf>
    <xf numFmtId="3" fontId="12" fillId="31" borderId="37" xfId="126" applyNumberFormat="1" applyFont="1" applyFill="1" applyBorder="1" applyAlignment="1">
      <alignment horizontal="center" vertical="center" wrapText="1"/>
    </xf>
    <xf numFmtId="3" fontId="12" fillId="31" borderId="18" xfId="126" applyNumberFormat="1" applyFont="1" applyFill="1" applyBorder="1" applyAlignment="1">
      <alignment horizontal="center" vertical="center" wrapText="1"/>
    </xf>
    <xf numFmtId="0" fontId="13" fillId="31" borderId="38" xfId="0" applyFont="1" applyFill="1" applyBorder="1" applyAlignment="1">
      <alignment horizontal="center"/>
    </xf>
    <xf numFmtId="0" fontId="13" fillId="31" borderId="37" xfId="0" applyFont="1" applyFill="1" applyBorder="1" applyAlignment="1">
      <alignment horizontal="center"/>
    </xf>
    <xf numFmtId="0" fontId="12" fillId="0" borderId="103" xfId="126" applyFont="1" applyBorder="1" applyAlignment="1">
      <alignment horizontal="center"/>
    </xf>
    <xf numFmtId="0" fontId="12" fillId="0" borderId="37" xfId="126" applyFont="1" applyBorder="1" applyAlignment="1">
      <alignment horizontal="center"/>
    </xf>
    <xf numFmtId="0" fontId="12" fillId="0" borderId="21" xfId="126" applyFont="1" applyBorder="1" applyAlignment="1">
      <alignment horizontal="center" vertical="center" wrapText="1"/>
    </xf>
    <xf numFmtId="0" fontId="12" fillId="0" borderId="13" xfId="126" applyFont="1" applyBorder="1" applyAlignment="1">
      <alignment horizontal="center" vertical="center" wrapText="1"/>
    </xf>
    <xf numFmtId="0" fontId="12" fillId="0" borderId="61" xfId="126" applyFont="1" applyBorder="1" applyAlignment="1">
      <alignment horizontal="center" vertical="center" wrapText="1"/>
    </xf>
    <xf numFmtId="0" fontId="12" fillId="0" borderId="15" xfId="126" applyFont="1" applyBorder="1" applyAlignment="1">
      <alignment horizontal="center" vertical="center" wrapText="1"/>
    </xf>
    <xf numFmtId="0" fontId="12" fillId="0" borderId="19" xfId="126" applyFont="1" applyBorder="1" applyAlignment="1">
      <alignment horizontal="center" vertical="center" wrapText="1"/>
    </xf>
    <xf numFmtId="0" fontId="12" fillId="0" borderId="97" xfId="126" applyFont="1" applyBorder="1" applyAlignment="1">
      <alignment horizontal="center" vertical="center" wrapText="1"/>
    </xf>
    <xf numFmtId="0" fontId="12" fillId="0" borderId="98" xfId="126" applyFont="1" applyBorder="1" applyAlignment="1">
      <alignment horizontal="center" vertical="center" wrapText="1"/>
    </xf>
    <xf numFmtId="0" fontId="12" fillId="0" borderId="101" xfId="126" applyFont="1" applyBorder="1" applyAlignment="1">
      <alignment horizontal="center" vertical="center" wrapText="1"/>
    </xf>
    <xf numFmtId="0" fontId="12" fillId="0" borderId="102" xfId="126" applyFont="1" applyBorder="1" applyAlignment="1">
      <alignment horizontal="center" vertical="center" wrapText="1"/>
    </xf>
  </cellXfs>
  <cellStyles count="143">
    <cellStyle name="20% - Énfasis1" xfId="1" builtinId="30" customBuiltin="1"/>
    <cellStyle name="20% - Énfasis1 2" xfId="2" xr:uid="{00000000-0005-0000-0000-000001000000}"/>
    <cellStyle name="20% - Énfasis1 2 2" xfId="3" xr:uid="{00000000-0005-0000-0000-000002000000}"/>
    <cellStyle name="20% - Énfasis1 3" xfId="4" xr:uid="{00000000-0005-0000-0000-000003000000}"/>
    <cellStyle name="20% - Énfasis2" xfId="5" builtinId="34" customBuiltin="1"/>
    <cellStyle name="20% - Énfasis2 2" xfId="6" xr:uid="{00000000-0005-0000-0000-000005000000}"/>
    <cellStyle name="20% - Énfasis2 2 2" xfId="7" xr:uid="{00000000-0005-0000-0000-000006000000}"/>
    <cellStyle name="20% - Énfasis2 3" xfId="8" xr:uid="{00000000-0005-0000-0000-000007000000}"/>
    <cellStyle name="20% - Énfasis3" xfId="9" builtinId="38" customBuiltin="1"/>
    <cellStyle name="20% - Énfasis3 2" xfId="10" xr:uid="{00000000-0005-0000-0000-000009000000}"/>
    <cellStyle name="20% - Énfasis3 2 2" xfId="11" xr:uid="{00000000-0005-0000-0000-00000A000000}"/>
    <cellStyle name="20% - Énfasis3 3" xfId="12" xr:uid="{00000000-0005-0000-0000-00000B000000}"/>
    <cellStyle name="20% - Énfasis4" xfId="13" builtinId="42" customBuiltin="1"/>
    <cellStyle name="20% - Énfasis4 2" xfId="14" xr:uid="{00000000-0005-0000-0000-00000D000000}"/>
    <cellStyle name="20% - Énfasis4 2 2" xfId="15" xr:uid="{00000000-0005-0000-0000-00000E000000}"/>
    <cellStyle name="20% - Énfasis4 3" xfId="16" xr:uid="{00000000-0005-0000-0000-00000F000000}"/>
    <cellStyle name="20% - Énfasis5" xfId="17" builtinId="46" customBuiltin="1"/>
    <cellStyle name="20% - Énfasis5 2" xfId="18" xr:uid="{00000000-0005-0000-0000-000011000000}"/>
    <cellStyle name="20% - Énfasis5 2 2" xfId="19" xr:uid="{00000000-0005-0000-0000-000012000000}"/>
    <cellStyle name="20% - Énfasis5 3" xfId="20" xr:uid="{00000000-0005-0000-0000-000013000000}"/>
    <cellStyle name="20% - Énfasis6" xfId="21" builtinId="50" customBuiltin="1"/>
    <cellStyle name="20% - Énfasis6 2" xfId="22" xr:uid="{00000000-0005-0000-0000-000015000000}"/>
    <cellStyle name="20% - Énfasis6 2 2" xfId="23" xr:uid="{00000000-0005-0000-0000-000016000000}"/>
    <cellStyle name="20% - Énfasis6 3" xfId="24" xr:uid="{00000000-0005-0000-0000-000017000000}"/>
    <cellStyle name="40% - Énfasis1" xfId="25" builtinId="31" customBuiltin="1"/>
    <cellStyle name="40% - Énfasis1 2" xfId="26" xr:uid="{00000000-0005-0000-0000-000019000000}"/>
    <cellStyle name="40% - Énfasis1 2 2" xfId="27" xr:uid="{00000000-0005-0000-0000-00001A000000}"/>
    <cellStyle name="40% - Énfasis1 3" xfId="28" xr:uid="{00000000-0005-0000-0000-00001B000000}"/>
    <cellStyle name="40% - Énfasis2" xfId="29" builtinId="35" customBuiltin="1"/>
    <cellStyle name="40% - Énfasis2 2" xfId="30" xr:uid="{00000000-0005-0000-0000-00001D000000}"/>
    <cellStyle name="40% - Énfasis2 2 2" xfId="31" xr:uid="{00000000-0005-0000-0000-00001E000000}"/>
    <cellStyle name="40% - Énfasis2 3" xfId="32" xr:uid="{00000000-0005-0000-0000-00001F000000}"/>
    <cellStyle name="40% - Énfasis3" xfId="33" builtinId="39" customBuiltin="1"/>
    <cellStyle name="40% - Énfasis3 2" xfId="34" xr:uid="{00000000-0005-0000-0000-000021000000}"/>
    <cellStyle name="40% - Énfasis3 2 2" xfId="35" xr:uid="{00000000-0005-0000-0000-000022000000}"/>
    <cellStyle name="40% - Énfasis3 3" xfId="36" xr:uid="{00000000-0005-0000-0000-000023000000}"/>
    <cellStyle name="40% - Énfasis4" xfId="37" builtinId="43" customBuiltin="1"/>
    <cellStyle name="40% - Énfasis4 2" xfId="38" xr:uid="{00000000-0005-0000-0000-000025000000}"/>
    <cellStyle name="40% - Énfasis4 2 2" xfId="39" xr:uid="{00000000-0005-0000-0000-000026000000}"/>
    <cellStyle name="40% - Énfasis4 3" xfId="40" xr:uid="{00000000-0005-0000-0000-000027000000}"/>
    <cellStyle name="40% - Énfasis5" xfId="41" builtinId="47" customBuiltin="1"/>
    <cellStyle name="40% - Énfasis5 2" xfId="42" xr:uid="{00000000-0005-0000-0000-000029000000}"/>
    <cellStyle name="40% - Énfasis5 2 2" xfId="43" xr:uid="{00000000-0005-0000-0000-00002A000000}"/>
    <cellStyle name="40% - Énfasis5 3" xfId="44" xr:uid="{00000000-0005-0000-0000-00002B000000}"/>
    <cellStyle name="40% - Énfasis6" xfId="45" builtinId="51" customBuiltin="1"/>
    <cellStyle name="40% - Énfasis6 2" xfId="46" xr:uid="{00000000-0005-0000-0000-00002D000000}"/>
    <cellStyle name="40% - Énfasis6 2 2" xfId="47" xr:uid="{00000000-0005-0000-0000-00002E000000}"/>
    <cellStyle name="40% - Énfasis6 3" xfId="48" xr:uid="{00000000-0005-0000-0000-00002F000000}"/>
    <cellStyle name="60% - Énfasis1" xfId="49" builtinId="32" customBuiltin="1"/>
    <cellStyle name="60% - Énfasis2" xfId="50" builtinId="36" customBuiltin="1"/>
    <cellStyle name="60% - Énfasis3" xfId="51" builtinId="40" customBuiltin="1"/>
    <cellStyle name="60% - Énfasis4" xfId="52" builtinId="44" customBuiltin="1"/>
    <cellStyle name="60% - Énfasis5" xfId="53" builtinId="48" customBuiltin="1"/>
    <cellStyle name="60% - Énfasis6" xfId="54" builtinId="52" customBuiltin="1"/>
    <cellStyle name="Buena 2" xfId="55" xr:uid="{00000000-0005-0000-0000-000036000000}"/>
    <cellStyle name="Cálculo" xfId="56" builtinId="22" customBuiltin="1"/>
    <cellStyle name="Celda de comprobación" xfId="57" builtinId="23" customBuiltin="1"/>
    <cellStyle name="Celda vinculada" xfId="58" builtinId="24" customBuiltin="1"/>
    <cellStyle name="Encabezado 4" xfId="59" builtinId="19" customBuiltin="1"/>
    <cellStyle name="Énfasis1" xfId="60" builtinId="29" customBuiltin="1"/>
    <cellStyle name="Énfasis2" xfId="61" builtinId="33" customBuiltin="1"/>
    <cellStyle name="Énfasis3" xfId="62" builtinId="37" customBuiltin="1"/>
    <cellStyle name="Énfasis4" xfId="63" builtinId="41" customBuiltin="1"/>
    <cellStyle name="Énfasis5" xfId="64" builtinId="45" customBuiltin="1"/>
    <cellStyle name="Énfasis6" xfId="65" builtinId="49" customBuiltin="1"/>
    <cellStyle name="Entrada" xfId="66" builtinId="20" customBuiltin="1"/>
    <cellStyle name="Escribir" xfId="67" xr:uid="{00000000-0005-0000-0000-000042000000}"/>
    <cellStyle name="Escribir 2" xfId="68" xr:uid="{00000000-0005-0000-0000-000043000000}"/>
    <cellStyle name="Escribir 2 2" xfId="69" xr:uid="{00000000-0005-0000-0000-000044000000}"/>
    <cellStyle name="Escribir_SBM-09V1.1" xfId="70" xr:uid="{00000000-0005-0000-0000-000045000000}"/>
    <cellStyle name="Euro" xfId="71" xr:uid="{00000000-0005-0000-0000-000046000000}"/>
    <cellStyle name="Euro 2" xfId="72" xr:uid="{00000000-0005-0000-0000-000047000000}"/>
    <cellStyle name="Euro 2 2" xfId="73" xr:uid="{00000000-0005-0000-0000-000048000000}"/>
    <cellStyle name="Incorrecto" xfId="74" builtinId="27" customBuiltin="1"/>
    <cellStyle name="Millares" xfId="75" builtinId="3"/>
    <cellStyle name="Millares [0]" xfId="76" builtinId="6"/>
    <cellStyle name="Millares [0] 2" xfId="77" xr:uid="{00000000-0005-0000-0000-00004C000000}"/>
    <cellStyle name="Millares [0] 2 2" xfId="78" xr:uid="{00000000-0005-0000-0000-00004D000000}"/>
    <cellStyle name="Millares [0] 2 2 2" xfId="79" xr:uid="{00000000-0005-0000-0000-00004E000000}"/>
    <cellStyle name="Millares [0] 2 2 2 2" xfId="80" xr:uid="{00000000-0005-0000-0000-00004F000000}"/>
    <cellStyle name="Millares [0] 2 2 3" xfId="81" xr:uid="{00000000-0005-0000-0000-000050000000}"/>
    <cellStyle name="Millares [0] 2 3" xfId="82" xr:uid="{00000000-0005-0000-0000-000051000000}"/>
    <cellStyle name="Millares [0] 2 3 2" xfId="83" xr:uid="{00000000-0005-0000-0000-000052000000}"/>
    <cellStyle name="Millares [0] 2 4" xfId="84" xr:uid="{00000000-0005-0000-0000-000053000000}"/>
    <cellStyle name="Millares [0] 3" xfId="85" xr:uid="{00000000-0005-0000-0000-000054000000}"/>
    <cellStyle name="Millares [0] 3 2" xfId="86" xr:uid="{00000000-0005-0000-0000-000055000000}"/>
    <cellStyle name="Millares [0] 3 2 2" xfId="87" xr:uid="{00000000-0005-0000-0000-000056000000}"/>
    <cellStyle name="Millares [0] 3 2 2 2" xfId="88" xr:uid="{00000000-0005-0000-0000-000057000000}"/>
    <cellStyle name="Millares [0] 3 3" xfId="89" xr:uid="{00000000-0005-0000-0000-000058000000}"/>
    <cellStyle name="Millares [0] 3 3 2" xfId="90" xr:uid="{00000000-0005-0000-0000-000059000000}"/>
    <cellStyle name="Millares [0] 4" xfId="91" xr:uid="{00000000-0005-0000-0000-00005A000000}"/>
    <cellStyle name="Millares [0] 4 2" xfId="92" xr:uid="{00000000-0005-0000-0000-00005B000000}"/>
    <cellStyle name="Millares [0] 4 2 2" xfId="93" xr:uid="{00000000-0005-0000-0000-00005C000000}"/>
    <cellStyle name="Millares [0] 4 3" xfId="94" xr:uid="{00000000-0005-0000-0000-00005D000000}"/>
    <cellStyle name="Millares 10 3" xfId="95" xr:uid="{00000000-0005-0000-0000-00005E000000}"/>
    <cellStyle name="Millares 2" xfId="96" xr:uid="{00000000-0005-0000-0000-00005F000000}"/>
    <cellStyle name="Millares 2 2" xfId="97" xr:uid="{00000000-0005-0000-0000-000060000000}"/>
    <cellStyle name="Millares 2 2 2" xfId="98" xr:uid="{00000000-0005-0000-0000-000061000000}"/>
    <cellStyle name="Millares 2 3" xfId="99" xr:uid="{00000000-0005-0000-0000-000062000000}"/>
    <cellStyle name="Millares 2 4" xfId="100" xr:uid="{00000000-0005-0000-0000-000063000000}"/>
    <cellStyle name="Millares 3" xfId="101" xr:uid="{00000000-0005-0000-0000-000064000000}"/>
    <cellStyle name="Millares 3 2" xfId="102" xr:uid="{00000000-0005-0000-0000-000065000000}"/>
    <cellStyle name="Millares 3 2 2" xfId="103" xr:uid="{00000000-0005-0000-0000-000066000000}"/>
    <cellStyle name="Millares 3 3" xfId="104" xr:uid="{00000000-0005-0000-0000-000067000000}"/>
    <cellStyle name="Millares 4" xfId="105" xr:uid="{00000000-0005-0000-0000-000068000000}"/>
    <cellStyle name="Millares 5" xfId="106" xr:uid="{00000000-0005-0000-0000-000069000000}"/>
    <cellStyle name="Moneda 2" xfId="107" xr:uid="{00000000-0005-0000-0000-00006A000000}"/>
    <cellStyle name="Moneda 2 2" xfId="108" xr:uid="{00000000-0005-0000-0000-00006B000000}"/>
    <cellStyle name="Moneda 2 2 2" xfId="109" xr:uid="{00000000-0005-0000-0000-00006C000000}"/>
    <cellStyle name="Moneda 2 3" xfId="110" xr:uid="{00000000-0005-0000-0000-00006D000000}"/>
    <cellStyle name="Moneda 3" xfId="111" xr:uid="{00000000-0005-0000-0000-00006E000000}"/>
    <cellStyle name="Neutral" xfId="112" builtinId="28" customBuiltin="1"/>
    <cellStyle name="Normal" xfId="0" builtinId="0"/>
    <cellStyle name="Normal 11" xfId="113" xr:uid="{00000000-0005-0000-0000-000071000000}"/>
    <cellStyle name="Normal 2" xfId="114" xr:uid="{00000000-0005-0000-0000-000072000000}"/>
    <cellStyle name="Normal 2 2" xfId="115" xr:uid="{00000000-0005-0000-0000-000073000000}"/>
    <cellStyle name="Normal 2 3" xfId="116" xr:uid="{00000000-0005-0000-0000-000074000000}"/>
    <cellStyle name="Normal 5" xfId="117" xr:uid="{00000000-0005-0000-0000-000075000000}"/>
    <cellStyle name="Normal 6" xfId="118" xr:uid="{00000000-0005-0000-0000-000076000000}"/>
    <cellStyle name="Normal 6 2" xfId="119" xr:uid="{00000000-0005-0000-0000-000077000000}"/>
    <cellStyle name="Normal 6 3" xfId="120" xr:uid="{00000000-0005-0000-0000-000078000000}"/>
    <cellStyle name="Normal_nombre" xfId="121" xr:uid="{00000000-0005-0000-0000-00007A000000}"/>
    <cellStyle name="Normal_REM 02-2002" xfId="122" xr:uid="{00000000-0005-0000-0000-00007B000000}"/>
    <cellStyle name="Normal_REM 08-2002" xfId="123" xr:uid="{00000000-0005-0000-0000-00007C000000}"/>
    <cellStyle name="Normal_REM 15-2002" xfId="142" xr:uid="{0512DBE9-DE4D-4B0A-8BD7-691237E6A29B}"/>
    <cellStyle name="Normal_REM 17-2002" xfId="124" xr:uid="{00000000-0005-0000-0000-00007D000000}"/>
    <cellStyle name="Normal_REM 18-2002" xfId="125" xr:uid="{00000000-0005-0000-0000-00007E000000}"/>
    <cellStyle name="Normal_REM 18A-2002" xfId="126" xr:uid="{00000000-0005-0000-0000-00007F000000}"/>
    <cellStyle name="Normal_REM18A-18" xfId="127" xr:uid="{00000000-0005-0000-0000-000080000000}"/>
    <cellStyle name="Normal_SBM-09V1.1" xfId="128" xr:uid="{00000000-0005-0000-0000-000081000000}"/>
    <cellStyle name="Notas" xfId="129" builtinId="10" customBuiltin="1"/>
    <cellStyle name="Notas 2" xfId="130" xr:uid="{00000000-0005-0000-0000-000083000000}"/>
    <cellStyle name="Notas 2 2" xfId="131" xr:uid="{00000000-0005-0000-0000-000084000000}"/>
    <cellStyle name="Notas 2 2 2 2" xfId="141" xr:uid="{00000000-0005-0000-0000-000085000000}"/>
    <cellStyle name="Notas 3" xfId="132" xr:uid="{00000000-0005-0000-0000-000086000000}"/>
    <cellStyle name="Salida" xfId="133" builtinId="21" customBuiltin="1"/>
    <cellStyle name="Texto de advertencia" xfId="134" builtinId="11" customBuiltin="1"/>
    <cellStyle name="Texto explicativo" xfId="135" builtinId="53" customBuiltin="1"/>
    <cellStyle name="Título" xfId="136" builtinId="15" customBuiltin="1"/>
    <cellStyle name="Título 1 2" xfId="137" xr:uid="{00000000-0005-0000-0000-00008B000000}"/>
    <cellStyle name="Título 2" xfId="138" builtinId="17" customBuiltin="1"/>
    <cellStyle name="Título 3" xfId="139" builtinId="18" customBuiltin="1"/>
    <cellStyle name="Total" xfId="140" builtinId="25" customBuiltin="1"/>
  </cellStyles>
  <dxfs count="1">
    <dxf>
      <numFmt numFmtId="19" formatCode="dd/mm/yyyy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0F1F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yra.campos/AppData/Roaming/Microsoft/Excel/Consolidado%20REM%20A%20Abril_%20BBDD_%20(version%201)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rchivos_REM/2023/Establecimientos/Establecimientos%202023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BDD_"/>
      <sheetName val="A01"/>
      <sheetName val="A02"/>
      <sheetName val="A03"/>
      <sheetName val="A04"/>
      <sheetName val="A05"/>
      <sheetName val="A06"/>
      <sheetName val="A07"/>
      <sheetName val="A08"/>
      <sheetName val="Hoja2"/>
      <sheetName val="Filtro"/>
      <sheetName val="Hoja1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Hoja3"/>
      <sheetName val="Consolidado REM A Abril_ BBDD_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blecimiento 2023"/>
    </sheetNames>
    <sheetDataSet>
      <sheetData sheetId="0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erman Jorquera" refreshedDate="45104.500519907408" createdVersion="6" refreshedVersion="6" minRefreshableVersion="3" recordCount="4451" xr:uid="{826B507E-5E96-4C13-AD8C-541FD6745BB3}">
  <cacheSource type="worksheet">
    <worksheetSource name="Tabla_SERIEBM_06_8"/>
  </cacheSource>
  <cacheFields count="57">
    <cacheField name="Mes" numFmtId="0">
      <sharedItems containsSemiMixedTypes="0" containsString="0" containsNumber="1" containsInteger="1" minValue="1" maxValue="5" count="2">
        <n v="1"/>
        <n v="5"/>
      </sharedItems>
    </cacheField>
    <cacheField name="IdServicio" numFmtId="0">
      <sharedItems/>
    </cacheField>
    <cacheField name="Ano" numFmtId="0">
      <sharedItems containsSemiMixedTypes="0" containsString="0" containsNumber="1" containsInteger="1" minValue="2023" maxValue="2023"/>
    </cacheField>
    <cacheField name="IdEstablecimiento" numFmtId="0">
      <sharedItems count="160">
        <s v="105452"/>
        <s v="105453"/>
        <s v="105300"/>
        <s v="105301"/>
        <s v="105302"/>
        <s v="105303"/>
        <s v="105304"/>
        <s v="105306"/>
        <s v="105307"/>
        <s v="105308"/>
        <s v="105309"/>
        <s v="105310"/>
        <s v="105311"/>
        <s v="105312"/>
        <s v="105313"/>
        <s v="105314"/>
        <s v="105315"/>
        <s v="105317"/>
        <s v="105318"/>
        <s v="105319"/>
        <s v="105321"/>
        <s v="105322"/>
        <s v="105323"/>
        <s v="105324"/>
        <s v="105325"/>
        <s v="105326"/>
        <s v="105400"/>
        <s v="105401"/>
        <s v="105402"/>
        <s v="105405"/>
        <s v="105407"/>
        <s v="105409"/>
        <s v="105410"/>
        <s v="105411"/>
        <s v="105413"/>
        <s v="105414"/>
        <s v="105415"/>
        <s v="105416"/>
        <s v="105417"/>
        <s v="105419"/>
        <s v="105422"/>
        <s v="105427"/>
        <s v="105425"/>
        <s v="105428"/>
        <s v="105430"/>
        <s v="105431"/>
        <s v="105432"/>
        <s v="105433"/>
        <s v="105434"/>
        <s v="105435"/>
        <s v="105436"/>
        <s v="105437"/>
        <s v="105439"/>
        <s v="105440"/>
        <s v="105441"/>
        <s v="105443"/>
        <s v="105442"/>
        <s v="105444"/>
        <s v="105445"/>
        <s v="105446"/>
        <s v="105447"/>
        <s v="105448"/>
        <s v="105449"/>
        <s v="105450"/>
        <s v="105451"/>
        <s v="105454"/>
        <s v="105455"/>
        <s v="105456"/>
        <s v="105457"/>
        <s v="105458"/>
        <s v="105459"/>
        <s v="105460"/>
        <s v="105461"/>
        <s v="105462"/>
        <s v="105463"/>
        <s v="105464"/>
        <s v="105465"/>
        <s v="105466"/>
        <s v="105467"/>
        <s v="105468"/>
        <s v="105469"/>
        <s v="105470"/>
        <s v="105471"/>
        <s v="105472"/>
        <s v="105473"/>
        <s v="105474"/>
        <s v="105475"/>
        <s v="105476"/>
        <s v="105477"/>
        <s v="105482"/>
        <s v="105483"/>
        <s v="105484"/>
        <s v="105485"/>
        <s v="105486"/>
        <s v="105487"/>
        <s v="105488"/>
        <s v="105489"/>
        <s v="105490"/>
        <s v="105491"/>
        <s v="105492"/>
        <s v="105493"/>
        <s v="105496"/>
        <s v="105497"/>
        <s v="105498"/>
        <s v="105499"/>
        <s v="105500"/>
        <s v="105501"/>
        <s v="105503"/>
        <s v="105504"/>
        <s v="105505"/>
        <s v="105506"/>
        <s v="105508"/>
        <s v="105509"/>
        <s v="105510"/>
        <s v="105700"/>
        <s v="105701"/>
        <s v="105722"/>
        <s v="105702"/>
        <s v="105723"/>
        <s v="105801"/>
        <s v="105802"/>
        <s v="105803"/>
        <s v="105804"/>
        <s v="105805"/>
        <s v="105817"/>
        <s v="105822"/>
        <s v="105823"/>
        <s v="105825"/>
        <s v="105826"/>
        <s v="200105"/>
        <s v="200258"/>
        <s v="200273"/>
        <s v="200366"/>
        <s v="200367"/>
        <s v="200402"/>
        <s v="200494"/>
        <s v="200499"/>
        <s v="200538"/>
        <s v="200569"/>
        <s v="200607"/>
        <s v="200720"/>
        <s v="200721"/>
        <s v="200737"/>
        <s v="200740"/>
        <s v="200741"/>
        <s v="200742"/>
        <s v="200848"/>
        <s v="200928"/>
        <s v="201177"/>
        <s v="201178"/>
        <s v="201180"/>
        <s v="105819"/>
        <s v="105478"/>
        <s v="105479"/>
        <s v="105480"/>
        <s v="105481"/>
        <s v="105511"/>
        <s v="105305"/>
        <s v="105507"/>
        <s v="105809"/>
      </sharedItems>
    </cacheField>
    <cacheField name="Comuna" numFmtId="0">
      <sharedItems count="15">
        <s v="105100-Hospital La Serena"/>
        <s v="04101-La Serena"/>
        <s v="105101-Hospital Coquimbo"/>
        <s v="105102-Hospital Ovalle"/>
        <s v="105104-Hospital Salamanca"/>
        <s v="04301-Ovalle"/>
        <s v="04303-Monte Patria"/>
        <s v="04304-Punitaqui"/>
        <s v="105105-Hospital Combarbalá"/>
        <s v="105107-Hospital Vicuña"/>
        <s v="04203-Los Vilos"/>
        <s v="04102-Coquimbo"/>
        <s v="04201-Illapel"/>
        <s v="04106-Vicuña"/>
        <s v="04104-La Higuera"/>
      </sharedItems>
    </cacheField>
    <cacheField name="CodigoPrestacion" numFmtId="0">
      <sharedItems count="250">
        <s v="80106002"/>
        <s v="80106008"/>
        <s v="80106010"/>
        <s v="80106022"/>
        <s v="80106023"/>
        <s v="80500011"/>
        <s v="81602222"/>
        <s v="81602231"/>
        <s v="81701001"/>
        <s v="18020500"/>
        <s v="18030000"/>
        <s v="18040200"/>
        <s v="18050100"/>
        <s v="18090000"/>
        <s v="18700100"/>
        <s v="80106015"/>
        <s v="80301034"/>
        <s v="80301036"/>
        <s v="80301038"/>
        <s v="80301041"/>
        <s v="80301045"/>
        <s v="80309010"/>
        <s v="80309013"/>
        <s v="80309022"/>
        <s v="80301087"/>
        <s v="80302005"/>
        <s v="80302013"/>
        <s v="80302067"/>
        <s v="80302068"/>
        <s v="80302023"/>
        <s v="80302032"/>
        <s v="80302040"/>
        <s v="80302047"/>
        <s v="80302048"/>
        <s v="80302057"/>
        <s v="80302075"/>
        <s v="80302064"/>
        <s v="80303024"/>
        <s v="80303026"/>
        <s v="80305019"/>
        <s v="80301011"/>
        <s v="80301014"/>
        <s v="80306002"/>
        <s v="80306011"/>
        <s v="80306042"/>
        <s v="80306048"/>
        <s v="80306051"/>
        <s v="80306061"/>
        <s v="80306169"/>
        <s v="80306075"/>
        <s v="80308004"/>
        <s v="80401051"/>
        <s v="80401060"/>
        <s v="80404002"/>
        <s v="80404006"/>
        <s v="81601115"/>
        <s v="82001015"/>
        <s v="81602203"/>
        <s v="81602225"/>
        <s v="80106017"/>
        <s v="80106014"/>
        <s v="80307011"/>
        <s v="80307012"/>
        <s v="18700250"/>
        <s v="18700270"/>
        <s v="18700330"/>
        <s v="18020400"/>
        <s v="18020900"/>
        <s v="18050500"/>
        <s v="18400900"/>
        <s v="18090200"/>
        <s v="80301059"/>
        <s v="80301075"/>
        <s v="80309028"/>
        <s v="80302060"/>
        <s v="80302063"/>
        <s v="80305020"/>
        <s v="80306001"/>
        <s v="80306079"/>
        <s v="81701009"/>
        <s v="81707001"/>
        <s v="81707002"/>
        <s v="80500008"/>
        <s v="80500009"/>
        <s v="18010601"/>
        <s v="18010800"/>
        <s v="18010900"/>
        <s v="18020300"/>
        <s v="80302012"/>
        <s v="80302034"/>
        <s v="81602217"/>
        <s v="81602224"/>
        <s v="80106005"/>
        <s v="80106024"/>
        <s v="18010100"/>
        <s v="18010200"/>
        <s v="18090100"/>
        <s v="18010500"/>
        <s v="18050400"/>
        <s v="18050200"/>
        <s v="80309014"/>
        <s v="80301085"/>
        <s v="80302015"/>
        <s v="80302024"/>
        <s v="80302035"/>
        <s v="80305070"/>
        <s v="80301015"/>
        <s v="80306078"/>
        <s v="81707030"/>
        <s v="81901022"/>
        <s v="81602202"/>
        <s v="81602204"/>
        <s v="81602205"/>
        <s v="81602206"/>
        <s v="80106013"/>
        <s v="80106020"/>
        <s v="18020700"/>
        <s v="80301067"/>
        <s v="80309024"/>
        <s v="80301086"/>
        <s v="80302026"/>
        <s v="80302030"/>
        <s v="80302045"/>
        <s v="80302076"/>
        <s v="80306005"/>
        <s v="80306052"/>
        <s v="80308001"/>
        <s v="80308005"/>
        <s v="80401009"/>
        <s v="80404003"/>
        <s v="80308035"/>
        <s v="80308044"/>
        <s v="80309023"/>
        <s v="80301078"/>
        <s v="80301083"/>
        <s v="80302008"/>
        <s v="80302042"/>
        <s v="80305030"/>
        <s v="80306007"/>
        <s v="80306038"/>
        <s v="80308018"/>
        <s v="81602221"/>
        <s v="81602240"/>
        <s v="80500014"/>
        <s v="18700230"/>
        <s v="80301072"/>
        <s v="80309016"/>
        <s v="80302028"/>
        <s v="80302059"/>
        <s v="80303027"/>
        <s v="80303028"/>
        <s v="80306170"/>
        <s v="80401151"/>
        <s v="80404005"/>
        <s v="81707038"/>
        <s v="81901019"/>
        <s v="18011001"/>
        <s v="18011002"/>
        <s v="18700290"/>
        <s v="18700310"/>
        <s v="18700350"/>
        <s v="80306018"/>
        <s v="80306059"/>
        <s v="80306080"/>
        <s v="80301026"/>
        <s v="80301028"/>
        <s v="80301030"/>
        <s v="80302051"/>
        <s v="80303015"/>
        <s v="80305005"/>
        <s v="80305012"/>
        <s v="80305027"/>
        <s v="80301002"/>
        <s v="80306008"/>
        <s v="81707004"/>
        <s v="80401070"/>
        <s v="80401010"/>
        <s v="80401052"/>
        <s v="80404012"/>
        <s v="81301025"/>
        <s v="80106007"/>
        <s v="18020200"/>
        <s v="81801023"/>
        <s v="18020600"/>
        <s v="18400700"/>
        <s v="80302033"/>
        <s v="18700260"/>
        <s v="18700280"/>
        <s v="18700300"/>
        <s v="18700340"/>
        <s v="80301065"/>
        <s v="80308010"/>
        <s v="18070300"/>
        <s v="80306004"/>
        <s v="80306117"/>
        <s v="80306026"/>
        <s v="80106021"/>
        <s v="80106009"/>
        <s v="80106012"/>
        <s v="80500001"/>
        <s v="80500010"/>
        <s v="80302065"/>
        <s v="81602201"/>
        <s v="80106006"/>
        <s v="18050300"/>
        <s v="80308012"/>
        <s v="81201029"/>
        <s v="18400400"/>
        <s v="80401110"/>
        <s v="80306066"/>
        <s v="80301042"/>
        <s v="80302025"/>
        <s v="18040100"/>
        <s v="80301039"/>
        <s v="80306076"/>
        <s v="80302054"/>
        <s v="81301030"/>
        <s v="80500016"/>
        <s v="80500017"/>
        <s v="80401001"/>
        <s v="80401013"/>
        <s v="80401031"/>
        <s v="80401032"/>
        <s v="80401042"/>
        <s v="80401045"/>
        <s v="80401046"/>
        <s v="80401053"/>
        <s v="80401054"/>
        <s v="80401055"/>
        <s v="80401059"/>
        <s v="80401014"/>
        <s v="80401028"/>
        <s v="80401029"/>
        <s v="80401033"/>
        <s v="80401043"/>
        <s v="80401047"/>
        <s v="80401048"/>
        <s v="80401057"/>
        <s v="80401062"/>
        <s v="82106004"/>
        <s v="82107003"/>
        <s v="18020800"/>
        <s v="80302019"/>
        <s v="80302050"/>
        <s v="80106011"/>
        <s v="18700240"/>
        <s v="18700110"/>
        <s v="82106006"/>
        <s v="82106005"/>
        <s v="82106007"/>
      </sharedItems>
    </cacheField>
    <cacheField name="fechaIngreso" numFmtId="14">
      <sharedItems containsSemiMixedTypes="0" containsNonDate="0" containsDate="1" containsString="0" minDate="2023-02-16T17:03:16" maxDate="2023-06-20T15:12:28"/>
    </cacheField>
    <cacheField name="Col01" numFmtId="0">
      <sharedItems containsString="0" containsBlank="1" containsNumber="1" containsInteger="1" minValue="0" maxValue="42536"/>
    </cacheField>
    <cacheField name="Col02" numFmtId="0">
      <sharedItems containsString="0" containsBlank="1" containsNumber="1" containsInteger="1" minValue="0" maxValue="3110"/>
    </cacheField>
    <cacheField name="Col03" numFmtId="0">
      <sharedItems containsString="0" containsBlank="1" containsNumber="1" containsInteger="1" minValue="0" maxValue="19861"/>
    </cacheField>
    <cacheField name="Col04" numFmtId="0">
      <sharedItems containsString="0" containsBlank="1" containsNumber="1" containsInteger="1" minValue="0" maxValue="3157"/>
    </cacheField>
    <cacheField name="Col05" numFmtId="0">
      <sharedItems containsString="0" containsBlank="1" containsNumber="1" containsInteger="1" minValue="0" maxValue="3071"/>
    </cacheField>
    <cacheField name="Col06" numFmtId="0">
      <sharedItems containsString="0" containsBlank="1" containsNumber="1" containsInteger="1" minValue="0" maxValue="257"/>
    </cacheField>
    <cacheField name="Col07" numFmtId="0">
      <sharedItems containsString="0" containsBlank="1" containsNumber="1" containsInteger="1" minValue="1" maxValue="80"/>
    </cacheField>
    <cacheField name="Col08" numFmtId="0">
      <sharedItems containsNonDate="0" containsString="0" containsBlank="1" count="1">
        <m/>
      </sharedItems>
    </cacheField>
    <cacheField name="Col09" numFmtId="0">
      <sharedItems containsNonDate="0" containsString="0" containsBlank="1"/>
    </cacheField>
    <cacheField name="Col10" numFmtId="0">
      <sharedItems containsNonDate="0" containsString="0" containsBlank="1"/>
    </cacheField>
    <cacheField name="Col11" numFmtId="0">
      <sharedItems containsNonDate="0" containsString="0" containsBlank="1"/>
    </cacheField>
    <cacheField name="Col12" numFmtId="0">
      <sharedItems containsNonDate="0" containsString="0" containsBlank="1"/>
    </cacheField>
    <cacheField name="Col13" numFmtId="0">
      <sharedItems containsNonDate="0" containsString="0" containsBlank="1"/>
    </cacheField>
    <cacheField name="Col14" numFmtId="0">
      <sharedItems containsNonDate="0" containsString="0" containsBlank="1"/>
    </cacheField>
    <cacheField name="Col15" numFmtId="0">
      <sharedItems containsNonDate="0" containsString="0" containsBlank="1"/>
    </cacheField>
    <cacheField name="Col16" numFmtId="0">
      <sharedItems containsNonDate="0" containsString="0" containsBlank="1"/>
    </cacheField>
    <cacheField name="Col17" numFmtId="0">
      <sharedItems containsNonDate="0" containsString="0" containsBlank="1"/>
    </cacheField>
    <cacheField name="Col18" numFmtId="0">
      <sharedItems containsNonDate="0" containsString="0" containsBlank="1"/>
    </cacheField>
    <cacheField name="Col19" numFmtId="0">
      <sharedItems containsNonDate="0" containsString="0" containsBlank="1"/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/>
    </cacheField>
    <cacheField name="Col28" numFmtId="0">
      <sharedItems containsNonDate="0" containsString="0" containsBlank="1"/>
    </cacheField>
    <cacheField name="Col29" numFmtId="0">
      <sharedItems containsNonDate="0" containsString="0" containsBlank="1"/>
    </cacheField>
    <cacheField name="Col30" numFmtId="0">
      <sharedItems containsNonDate="0" containsString="0" containsBlank="1"/>
    </cacheField>
    <cacheField name="Col31" numFmtId="0">
      <sharedItems containsNonDate="0" containsString="0" containsBlank="1"/>
    </cacheField>
    <cacheField name="Col32" numFmtId="0">
      <sharedItems containsNonDate="0" containsString="0" containsBlank="1"/>
    </cacheField>
    <cacheField name="Col33" numFmtId="0">
      <sharedItems containsNonDate="0" containsString="0" containsBlank="1"/>
    </cacheField>
    <cacheField name="Col34" numFmtId="0">
      <sharedItems containsNonDate="0" containsString="0" containsBlank="1"/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/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451">
  <r>
    <x v="0"/>
    <s v="5"/>
    <n v="2023"/>
    <x v="0"/>
    <x v="0"/>
    <x v="0"/>
    <d v="2023-02-16T17:03:16"/>
    <n v="40"/>
    <m/>
    <n v="4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1"/>
    <d v="2023-02-16T17:03:16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2"/>
    <d v="2023-02-16T17:03:16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3"/>
    <d v="2023-02-16T17:03:16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4"/>
    <d v="2023-02-16T17:03:16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5"/>
    <d v="2023-02-16T17:03:16"/>
    <n v="71"/>
    <m/>
    <n v="7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6"/>
    <d v="2023-02-16T17:03:16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7"/>
    <d v="2023-02-16T17:03:16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8"/>
    <d v="2023-02-16T17:03:16"/>
    <n v="6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9"/>
    <d v="2023-02-16T17:03:16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10"/>
    <d v="2023-02-16T17:03:16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11"/>
    <d v="2023-02-16T17:03:16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12"/>
    <d v="2023-02-16T17:03:16"/>
    <n v="0"/>
    <n v="40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13"/>
    <d v="2023-02-16T17:03:16"/>
    <n v="0"/>
    <n v="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0"/>
    <x v="0"/>
    <x v="14"/>
    <d v="2023-02-16T17:03:16"/>
    <n v="204"/>
    <n v="12"/>
    <n v="164"/>
    <n v="2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0"/>
    <d v="2023-02-16T17:03:22"/>
    <n v="57"/>
    <m/>
    <n v="5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2"/>
    <d v="2023-02-16T17:03:22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1"/>
    <x v="15"/>
    <d v="2023-02-16T17:03:22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1"/>
    <x v="4"/>
    <d v="2023-02-16T17:03:22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5"/>
    <d v="2023-02-16T17:03:22"/>
    <n v="13"/>
    <m/>
    <n v="1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6"/>
    <d v="2023-02-16T17:03:22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8"/>
    <d v="2023-02-16T17:03:22"/>
    <n v="8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9"/>
    <d v="2023-02-16T17:03:22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0"/>
    <d v="2023-02-16T17:03:22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1"/>
    <d v="2023-02-16T17:03:22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2"/>
    <d v="2023-02-16T17:03:22"/>
    <n v="0"/>
    <n v="57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3"/>
    <d v="2023-02-16T17:03:22"/>
    <n v="0"/>
    <n v="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x v="1"/>
    <x v="0"/>
    <x v="14"/>
    <d v="2023-02-16T17:03:22"/>
    <n v="6"/>
    <m/>
    <n v="5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16"/>
    <d v="2023-06-16T15:06:06"/>
    <n v="0"/>
    <m/>
    <m/>
    <n v="2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17"/>
    <d v="2023-06-16T15:06:06"/>
    <n v="0"/>
    <m/>
    <m/>
    <n v="40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18"/>
    <d v="2023-06-16T15:06:06"/>
    <n v="0"/>
    <m/>
    <m/>
    <n v="39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19"/>
    <d v="2023-06-16T15:06:06"/>
    <n v="0"/>
    <m/>
    <m/>
    <n v="27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0"/>
    <d v="2023-06-16T15:06:06"/>
    <n v="0"/>
    <m/>
    <m/>
    <n v="3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1"/>
    <d v="2023-06-16T15:06:06"/>
    <n v="0"/>
    <m/>
    <m/>
    <n v="37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2"/>
    <d v="2023-06-16T15:06:06"/>
    <n v="0"/>
    <m/>
    <m/>
    <n v="7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3"/>
    <d v="2023-06-16T15:06:06"/>
    <n v="0"/>
    <m/>
    <m/>
    <n v="59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4"/>
    <d v="2023-06-16T15:06:06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5"/>
    <d v="2023-06-16T15:06:06"/>
    <n v="0"/>
    <m/>
    <m/>
    <n v="37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6"/>
    <d v="2023-06-16T15:06:06"/>
    <n v="0"/>
    <m/>
    <m/>
    <n v="15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7"/>
    <d v="2023-06-16T15:06:06"/>
    <n v="0"/>
    <m/>
    <m/>
    <n v="74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8"/>
    <d v="2023-06-16T15:06:06"/>
    <n v="0"/>
    <m/>
    <m/>
    <n v="74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9"/>
    <d v="2023-06-16T15:06:06"/>
    <n v="0"/>
    <m/>
    <m/>
    <n v="68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30"/>
    <d v="2023-06-16T15:06:06"/>
    <n v="0"/>
    <m/>
    <m/>
    <n v="54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31"/>
    <d v="2023-06-16T15:06:06"/>
    <n v="0"/>
    <m/>
    <m/>
    <n v="7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32"/>
    <d v="2023-06-16T15:06:06"/>
    <n v="0"/>
    <m/>
    <m/>
    <n v="78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33"/>
    <d v="2023-06-16T15:06:06"/>
    <n v="0"/>
    <m/>
    <m/>
    <n v="5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34"/>
    <d v="2023-06-16T15:06:06"/>
    <n v="0"/>
    <m/>
    <m/>
    <n v="5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35"/>
    <d v="2023-06-16T15:06:06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36"/>
    <d v="2023-06-16T15:06:06"/>
    <n v="0"/>
    <m/>
    <m/>
    <n v="73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37"/>
    <d v="2023-06-16T15:06:06"/>
    <n v="0"/>
    <m/>
    <m/>
    <n v="47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38"/>
    <d v="2023-06-16T15:06:06"/>
    <n v="0"/>
    <m/>
    <m/>
    <n v="1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39"/>
    <d v="2023-06-16T15:06:06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40"/>
    <d v="2023-06-16T15:06:06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41"/>
    <d v="2023-06-16T15:06:06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42"/>
    <d v="2023-06-16T15:06:06"/>
    <n v="0"/>
    <m/>
    <m/>
    <n v="2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43"/>
    <d v="2023-06-16T15:06:06"/>
    <n v="0"/>
    <m/>
    <m/>
    <n v="8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44"/>
    <d v="2023-06-16T15:06:06"/>
    <n v="0"/>
    <m/>
    <m/>
    <n v="13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45"/>
    <d v="2023-06-16T15:06:06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46"/>
    <d v="2023-06-16T15:06:0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47"/>
    <d v="2023-06-16T15:06:06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48"/>
    <d v="2023-06-16T15:06:06"/>
    <n v="0"/>
    <m/>
    <m/>
    <n v="3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49"/>
    <d v="2023-06-16T15:06:06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50"/>
    <d v="2023-06-16T15:06:06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51"/>
    <d v="2023-06-16T15:06:06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52"/>
    <d v="2023-06-16T15:06:06"/>
    <n v="0"/>
    <m/>
    <m/>
    <n v="2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53"/>
    <d v="2023-06-16T15:06:06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54"/>
    <d v="2023-06-16T15:06:0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55"/>
    <d v="2023-06-16T15:06:06"/>
    <n v="27"/>
    <m/>
    <n v="27"/>
    <m/>
    <n v="2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8"/>
    <d v="2023-06-16T15:06:06"/>
    <n v="249"/>
    <m/>
    <n v="249"/>
    <m/>
    <n v="24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56"/>
    <d v="2023-06-16T15:06:06"/>
    <n v="12"/>
    <m/>
    <n v="12"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57"/>
    <d v="2023-06-16T15:06:06"/>
    <n v="7"/>
    <n v="0"/>
    <n v="7"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58"/>
    <d v="2023-06-16T15:06:06"/>
    <n v="5"/>
    <n v="0"/>
    <n v="5"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7"/>
    <d v="2023-06-16T15:06:06"/>
    <n v="2"/>
    <n v="0"/>
    <n v="2"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0"/>
    <d v="2023-06-16T15:06:06"/>
    <n v="206"/>
    <m/>
    <n v="206"/>
    <m/>
    <n v="20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59"/>
    <d v="2023-06-16T15:06:06"/>
    <n v="172"/>
    <m/>
    <n v="172"/>
    <m/>
    <n v="17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2"/>
    <d v="2023-06-16T15:06:06"/>
    <n v="8"/>
    <m/>
    <n v="8"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60"/>
    <d v="2023-06-16T15:06:06"/>
    <n v="185"/>
    <m/>
    <n v="185"/>
    <m/>
    <n v="18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4"/>
    <d v="2023-06-16T15:06:06"/>
    <n v="107"/>
    <m/>
    <n v="107"/>
    <m/>
    <n v="10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61"/>
    <d v="2023-06-16T15:06:06"/>
    <n v="3157"/>
    <m/>
    <n v="3157"/>
    <n v="315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62"/>
    <d v="2023-06-16T15:06:06"/>
    <n v="12"/>
    <m/>
    <n v="12"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5"/>
    <d v="2023-06-16T15:06:06"/>
    <n v="102"/>
    <m/>
    <n v="102"/>
    <m/>
    <n v="10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63"/>
    <d v="2023-06-16T15:06:06"/>
    <n v="7"/>
    <m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64"/>
    <d v="2023-06-16T15:06:06"/>
    <n v="9"/>
    <m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65"/>
    <d v="2023-06-16T15:06:06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66"/>
    <d v="2023-06-16T15:06:06"/>
    <n v="27"/>
    <n v="0"/>
    <n v="2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9"/>
    <d v="2023-06-16T15:06:06"/>
    <n v="249"/>
    <n v="0"/>
    <n v="24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0"/>
    <x v="67"/>
    <d v="2023-06-16T15:06:06"/>
    <n v="12"/>
    <n v="0"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2"/>
    <x v="10"/>
    <d v="2023-06-16T15:06:06"/>
    <n v="14"/>
    <n v="0"/>
    <n v="1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2"/>
    <x v="11"/>
    <d v="2023-06-16T15:06:06"/>
    <n v="14"/>
    <n v="0"/>
    <n v="1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2"/>
    <x v="13"/>
    <d v="2023-06-16T15:06:06"/>
    <n v="107"/>
    <n v="0"/>
    <n v="10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2"/>
    <x v="12"/>
    <d v="2023-06-16T15:06:06"/>
    <n v="206"/>
    <n v="0"/>
    <n v="20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2"/>
    <x v="68"/>
    <d v="2023-06-16T15:06:06"/>
    <n v="172"/>
    <n v="0"/>
    <n v="17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2"/>
    <x v="69"/>
    <d v="2023-06-16T15:06:06"/>
    <n v="4"/>
    <n v="2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"/>
    <x v="2"/>
    <x v="70"/>
    <d v="2023-06-16T15:06:06"/>
    <n v="39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17"/>
    <d v="2023-06-16T15:20:09"/>
    <n v="0"/>
    <m/>
    <m/>
    <n v="68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18"/>
    <d v="2023-06-16T15:20:09"/>
    <n v="0"/>
    <m/>
    <m/>
    <n v="70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19"/>
    <d v="2023-06-16T15:20:09"/>
    <n v="0"/>
    <m/>
    <m/>
    <n v="50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20"/>
    <d v="2023-06-16T15:20:09"/>
    <n v="0"/>
    <m/>
    <m/>
    <n v="25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71"/>
    <d v="2023-06-16T15:20:09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72"/>
    <d v="2023-06-16T15:20:09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21"/>
    <d v="2023-06-16T15:20:09"/>
    <n v="599"/>
    <m/>
    <n v="59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22"/>
    <d v="2023-06-16T15:20:09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23"/>
    <d v="2023-06-16T15:20:09"/>
    <n v="779"/>
    <m/>
    <n v="77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73"/>
    <d v="2023-06-16T15:20:09"/>
    <n v="599"/>
    <m/>
    <n v="59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24"/>
    <d v="2023-06-16T15:20:09"/>
    <n v="0"/>
    <m/>
    <m/>
    <n v="6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25"/>
    <d v="2023-06-16T15:20:09"/>
    <n v="0"/>
    <m/>
    <m/>
    <n v="9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26"/>
    <d v="2023-06-16T15:20:09"/>
    <n v="0"/>
    <m/>
    <m/>
    <n v="9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27"/>
    <d v="2023-06-16T15:20:09"/>
    <n v="0"/>
    <m/>
    <m/>
    <n v="103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28"/>
    <d v="2023-06-16T15:20:09"/>
    <n v="0"/>
    <m/>
    <m/>
    <n v="98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29"/>
    <d v="2023-06-16T15:20:09"/>
    <n v="0"/>
    <m/>
    <m/>
    <n v="83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30"/>
    <d v="2023-06-16T15:20:09"/>
    <n v="0"/>
    <m/>
    <m/>
    <n v="194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31"/>
    <d v="2023-06-16T15:20:09"/>
    <n v="0"/>
    <m/>
    <m/>
    <n v="9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32"/>
    <d v="2023-06-16T15:20:09"/>
    <n v="0"/>
    <m/>
    <m/>
    <n v="115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33"/>
    <d v="2023-06-16T15:20:09"/>
    <n v="0"/>
    <m/>
    <m/>
    <n v="6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34"/>
    <d v="2023-06-16T15:20:09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35"/>
    <d v="2023-06-16T15:20:09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74"/>
    <d v="2023-06-16T15:20:0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75"/>
    <d v="2023-06-16T15:20:09"/>
    <n v="0"/>
    <m/>
    <m/>
    <n v="19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36"/>
    <d v="2023-06-16T15:20:09"/>
    <n v="0"/>
    <m/>
    <m/>
    <n v="97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37"/>
    <d v="2023-06-16T15:20:09"/>
    <n v="0"/>
    <m/>
    <m/>
    <n v="54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38"/>
    <d v="2023-06-16T15:20:09"/>
    <n v="0"/>
    <m/>
    <m/>
    <n v="4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76"/>
    <d v="2023-06-16T15:20:09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77"/>
    <d v="2023-06-16T15:20:09"/>
    <n v="13"/>
    <m/>
    <n v="1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43"/>
    <d v="2023-06-16T15:20:09"/>
    <n v="98"/>
    <m/>
    <n v="9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44"/>
    <d v="2023-06-16T15:20:09"/>
    <n v="107"/>
    <m/>
    <n v="10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2"/>
    <x v="45"/>
    <d v="2023-06-16T15:20:09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3"/>
    <x v="46"/>
    <d v="2023-06-16T15:20:09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3"/>
    <x v="47"/>
    <d v="2023-06-16T15:20:09"/>
    <n v="15"/>
    <m/>
    <n v="1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3"/>
    <x v="48"/>
    <d v="2023-06-16T15:20:09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78"/>
    <d v="2023-06-16T15:20:09"/>
    <n v="13"/>
    <m/>
    <n v="1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50"/>
    <d v="2023-06-16T15:20:09"/>
    <n v="12"/>
    <m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51"/>
    <d v="2023-06-16T15:20:09"/>
    <n v="0"/>
    <m/>
    <m/>
    <n v="3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52"/>
    <d v="2023-06-16T15:20:09"/>
    <n v="0"/>
    <m/>
    <m/>
    <n v="3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55"/>
    <d v="2023-06-16T15:20:09"/>
    <n v="19"/>
    <m/>
    <n v="19"/>
    <m/>
    <n v="1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8"/>
    <d v="2023-06-16T15:20:09"/>
    <n v="236"/>
    <n v="0"/>
    <n v="236"/>
    <n v="0"/>
    <n v="236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79"/>
    <d v="2023-06-16T15:20:09"/>
    <n v="223"/>
    <n v="0"/>
    <n v="223"/>
    <n v="0"/>
    <n v="223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80"/>
    <d v="2023-06-16T15:20:09"/>
    <n v="24"/>
    <n v="0"/>
    <n v="24"/>
    <n v="0"/>
    <n v="24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81"/>
    <d v="2023-06-16T15:20:09"/>
    <n v="20"/>
    <n v="0"/>
    <n v="20"/>
    <n v="0"/>
    <n v="20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56"/>
    <d v="2023-06-16T15:20:09"/>
    <n v="5"/>
    <n v="0"/>
    <n v="5"/>
    <n v="0"/>
    <n v="5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6"/>
    <d v="2023-06-16T15:20:09"/>
    <n v="38"/>
    <n v="0"/>
    <n v="38"/>
    <n v="38"/>
    <n v="0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0"/>
    <d v="2023-06-16T15:20:09"/>
    <n v="264"/>
    <n v="0"/>
    <n v="264"/>
    <n v="0"/>
    <n v="264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59"/>
    <d v="2023-06-16T15:20:09"/>
    <n v="101"/>
    <n v="0"/>
    <n v="101"/>
    <n v="0"/>
    <n v="101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2"/>
    <d v="2023-06-16T15:20:09"/>
    <n v="12"/>
    <n v="0"/>
    <n v="12"/>
    <n v="12"/>
    <n v="0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60"/>
    <d v="2023-06-16T15:20:09"/>
    <n v="290"/>
    <n v="0"/>
    <n v="290"/>
    <n v="0"/>
    <n v="290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3"/>
    <d v="2023-06-16T15:20:09"/>
    <n v="5"/>
    <n v="0"/>
    <n v="5"/>
    <n v="0"/>
    <n v="5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4"/>
    <d v="2023-06-16T15:20:09"/>
    <n v="257"/>
    <n v="0"/>
    <n v="257"/>
    <n v="0"/>
    <n v="257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82"/>
    <d v="2023-06-16T15:20:09"/>
    <n v="13"/>
    <m/>
    <n v="13"/>
    <n v="0"/>
    <n v="13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83"/>
    <d v="2023-06-16T15:20:09"/>
    <n v="6"/>
    <m/>
    <n v="6"/>
    <n v="0"/>
    <n v="6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84"/>
    <d v="2023-06-16T15:20:09"/>
    <n v="253"/>
    <n v="0"/>
    <n v="25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85"/>
    <d v="2023-06-16T15:20:09"/>
    <n v="12"/>
    <n v="0"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86"/>
    <d v="2023-06-16T15:20:09"/>
    <n v="1978"/>
    <n v="0"/>
    <n v="197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87"/>
    <d v="2023-06-16T15:20:09"/>
    <n v="44"/>
    <n v="0"/>
    <n v="4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66"/>
    <d v="2023-06-16T15:20:09"/>
    <n v="19"/>
    <n v="0"/>
    <n v="1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9"/>
    <d v="2023-06-16T15:20:09"/>
    <n v="459"/>
    <n v="0"/>
    <n v="45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67"/>
    <d v="2023-06-16T15:20:09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10"/>
    <d v="2023-06-16T15:20:09"/>
    <n v="38"/>
    <n v="0"/>
    <n v="3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11"/>
    <d v="2023-06-16T15:20:09"/>
    <n v="38"/>
    <n v="2"/>
    <n v="3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13"/>
    <d v="2023-06-16T15:20:09"/>
    <n v="257"/>
    <n v="0"/>
    <n v="25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12"/>
    <d v="2023-06-16T15:20:09"/>
    <n v="264"/>
    <n v="0"/>
    <n v="26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68"/>
    <d v="2023-06-16T15:20:09"/>
    <n v="101"/>
    <n v="0"/>
    <n v="10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"/>
    <x v="0"/>
    <x v="69"/>
    <d v="2023-06-16T15:20:09"/>
    <n v="41"/>
    <n v="1"/>
    <n v="4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16"/>
    <d v="2023-06-16T15:24:26"/>
    <n v="13"/>
    <m/>
    <n v="1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17"/>
    <d v="2023-06-16T15:24:26"/>
    <n v="232"/>
    <m/>
    <n v="23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19"/>
    <d v="2023-06-16T15:24:26"/>
    <n v="228"/>
    <m/>
    <n v="22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71"/>
    <d v="2023-06-16T15:24:26"/>
    <n v="13"/>
    <m/>
    <n v="1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22"/>
    <d v="2023-06-16T15:24:26"/>
    <n v="290"/>
    <m/>
    <n v="29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23"/>
    <d v="2023-06-16T15:24:26"/>
    <n v="499"/>
    <m/>
    <n v="49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25"/>
    <d v="2023-06-16T15:24:26"/>
    <n v="83"/>
    <m/>
    <n v="8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88"/>
    <d v="2023-06-16T15:24:26"/>
    <n v="53"/>
    <m/>
    <n v="5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27"/>
    <d v="2023-06-16T15:24:26"/>
    <n v="642"/>
    <m/>
    <n v="64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29"/>
    <d v="2023-06-16T15:24:26"/>
    <n v="538"/>
    <m/>
    <n v="53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30"/>
    <d v="2023-06-16T15:24:26"/>
    <n v="288"/>
    <m/>
    <n v="28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89"/>
    <d v="2023-06-16T15:24:26"/>
    <n v="636"/>
    <m/>
    <n v="63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31"/>
    <d v="2023-06-16T15:24:26"/>
    <n v="58"/>
    <m/>
    <n v="5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32"/>
    <d v="2023-06-16T15:24:26"/>
    <n v="731"/>
    <m/>
    <n v="73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33"/>
    <d v="2023-06-16T15:24:26"/>
    <n v="42"/>
    <m/>
    <n v="4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36"/>
    <d v="2023-06-16T15:24:26"/>
    <n v="628"/>
    <m/>
    <n v="62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37"/>
    <d v="2023-06-16T15:24:26"/>
    <n v="349"/>
    <m/>
    <n v="34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39"/>
    <d v="2023-06-16T15:24:26"/>
    <n v="10"/>
    <m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42"/>
    <d v="2023-06-16T15:24:26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43"/>
    <d v="2023-06-16T15:24:26"/>
    <n v="23"/>
    <m/>
    <n v="2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44"/>
    <d v="2023-06-16T15:24:26"/>
    <n v="74"/>
    <m/>
    <n v="7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45"/>
    <d v="2023-06-16T15:24:26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46"/>
    <d v="2023-06-16T15:24:26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50"/>
    <d v="2023-06-16T15:24:26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51"/>
    <d v="2023-06-16T15:24:26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52"/>
    <d v="2023-06-16T15:24:26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8"/>
    <d v="2023-06-16T15:24:26"/>
    <n v="259"/>
    <m/>
    <n v="259"/>
    <m/>
    <n v="25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56"/>
    <d v="2023-06-16T15:24:26"/>
    <n v="7"/>
    <m/>
    <n v="7"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90"/>
    <d v="2023-06-16T15:24:26"/>
    <n v="18"/>
    <m/>
    <n v="18"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91"/>
    <d v="2023-06-16T15:24:26"/>
    <n v="15"/>
    <m/>
    <n v="15"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7"/>
    <d v="2023-06-16T15:24:26"/>
    <n v="3"/>
    <m/>
    <n v="3"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0"/>
    <d v="2023-06-16T15:24:26"/>
    <n v="173"/>
    <m/>
    <n v="173"/>
    <m/>
    <n v="17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92"/>
    <d v="2023-06-16T15:24:26"/>
    <n v="14"/>
    <m/>
    <n v="14"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0"/>
    <x v="93"/>
    <d v="2023-06-16T15:24:26"/>
    <n v="136"/>
    <m/>
    <n v="136"/>
    <m/>
    <n v="13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59"/>
    <d v="2023-06-16T15:24:26"/>
    <n v="150"/>
    <m/>
    <n v="150"/>
    <m/>
    <n v="15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60"/>
    <d v="2023-06-16T15:24:26"/>
    <n v="250"/>
    <m/>
    <n v="250"/>
    <m/>
    <n v="25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4"/>
    <d v="2023-06-16T15:24:26"/>
    <n v="110"/>
    <m/>
    <n v="110"/>
    <m/>
    <n v="1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61"/>
    <d v="2023-06-16T15:24:26"/>
    <n v="844"/>
    <m/>
    <n v="84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62"/>
    <d v="2023-06-16T15:24:26"/>
    <n v="16"/>
    <m/>
    <n v="1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82"/>
    <d v="2023-06-16T15:24:26"/>
    <n v="11"/>
    <m/>
    <n v="11"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83"/>
    <d v="2023-06-16T15:24:26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94"/>
    <d v="2023-06-16T15:24:26"/>
    <n v="486"/>
    <n v="0"/>
    <n v="48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95"/>
    <d v="2023-06-16T15:24:26"/>
    <n v="3699"/>
    <n v="0"/>
    <n v="369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96"/>
    <d v="2023-06-16T15:24:26"/>
    <n v="349"/>
    <n v="0"/>
    <n v="34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97"/>
    <d v="2023-06-16T15:24:26"/>
    <n v="10"/>
    <n v="0"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84"/>
    <d v="2023-06-16T15:24:26"/>
    <n v="102"/>
    <n v="0"/>
    <n v="10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85"/>
    <d v="2023-06-16T15:24:26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86"/>
    <d v="2023-06-16T15:24:26"/>
    <n v="789"/>
    <n v="0"/>
    <n v="78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64"/>
    <d v="2023-06-16T15:24:26"/>
    <n v="16"/>
    <m/>
    <n v="1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9"/>
    <d v="2023-06-16T15:24:26"/>
    <n v="259"/>
    <n v="0"/>
    <n v="25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67"/>
    <d v="2023-06-16T15:24:26"/>
    <n v="7"/>
    <n v="0"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10"/>
    <d v="2023-06-16T15:24:26"/>
    <n v="36"/>
    <n v="0"/>
    <n v="3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11"/>
    <d v="2023-06-16T15:24:26"/>
    <n v="36"/>
    <n v="1"/>
    <n v="3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13"/>
    <d v="2023-06-16T15:24:26"/>
    <n v="110"/>
    <n v="0"/>
    <n v="1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12"/>
    <d v="2023-06-16T15:24:26"/>
    <n v="173"/>
    <n v="0"/>
    <n v="17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98"/>
    <d v="2023-06-16T15:24:26"/>
    <n v="136"/>
    <n v="0"/>
    <n v="13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68"/>
    <d v="2023-06-16T15:24:26"/>
    <n v="150"/>
    <n v="0"/>
    <n v="15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99"/>
    <d v="2023-06-16T15:24:26"/>
    <n v="14"/>
    <n v="0"/>
    <n v="1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69"/>
    <d v="2023-06-16T15:24:26"/>
    <n v="113"/>
    <n v="3"/>
    <n v="1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"/>
    <x v="2"/>
    <x v="70"/>
    <d v="2023-06-16T15:24:26"/>
    <n v="1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16"/>
    <d v="2023-06-16T15:28:05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17"/>
    <d v="2023-06-16T15:28:05"/>
    <n v="0"/>
    <m/>
    <m/>
    <n v="3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18"/>
    <d v="2023-06-16T15:28:05"/>
    <n v="0"/>
    <m/>
    <m/>
    <n v="3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19"/>
    <d v="2023-06-16T15:28:05"/>
    <n v="0"/>
    <m/>
    <m/>
    <n v="3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20"/>
    <d v="2023-06-16T15:28:05"/>
    <n v="0"/>
    <m/>
    <m/>
    <n v="27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4"/>
    <x v="71"/>
    <d v="2023-06-16T15:28:05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4"/>
    <x v="22"/>
    <d v="2023-06-16T15:28:05"/>
    <n v="0"/>
    <m/>
    <m/>
    <n v="36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4"/>
    <x v="100"/>
    <d v="2023-06-16T15:28:05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4"/>
    <x v="23"/>
    <d v="2023-06-16T15:28:05"/>
    <n v="0"/>
    <m/>
    <m/>
    <n v="57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4"/>
    <x v="101"/>
    <d v="2023-06-16T15:28:05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4"/>
    <x v="24"/>
    <d v="2023-06-16T15:28:05"/>
    <n v="0"/>
    <m/>
    <m/>
    <n v="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4"/>
    <x v="25"/>
    <d v="2023-06-16T15:28:05"/>
    <n v="0"/>
    <m/>
    <m/>
    <n v="40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4"/>
    <x v="26"/>
    <d v="2023-06-16T15:28:05"/>
    <n v="0"/>
    <m/>
    <m/>
    <n v="4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4"/>
    <x v="102"/>
    <d v="2023-06-16T15:28:05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4"/>
    <x v="27"/>
    <d v="2023-06-16T15:28:05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4"/>
    <x v="29"/>
    <d v="2023-06-16T15:28:05"/>
    <n v="0"/>
    <m/>
    <m/>
    <n v="44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4"/>
    <x v="103"/>
    <d v="2023-06-16T15:28:05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4"/>
    <x v="30"/>
    <d v="2023-06-16T15:28:05"/>
    <n v="0"/>
    <m/>
    <m/>
    <n v="37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4"/>
    <x v="89"/>
    <d v="2023-06-16T15:28:05"/>
    <n v="0"/>
    <m/>
    <m/>
    <n v="64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4"/>
    <x v="104"/>
    <d v="2023-06-16T15:28:05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4"/>
    <x v="31"/>
    <d v="2023-06-16T15:28:05"/>
    <n v="0"/>
    <m/>
    <m/>
    <n v="4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0"/>
    <x v="32"/>
    <d v="2023-06-16T15:28:05"/>
    <n v="0"/>
    <m/>
    <m/>
    <n v="64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0"/>
    <x v="33"/>
    <d v="2023-06-16T15:28:05"/>
    <n v="0"/>
    <m/>
    <m/>
    <n v="5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0"/>
    <x v="34"/>
    <d v="2023-06-16T15:28:05"/>
    <n v="0"/>
    <m/>
    <m/>
    <n v="42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0"/>
    <x v="74"/>
    <d v="2023-06-16T15:28:05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0"/>
    <x v="75"/>
    <d v="2023-06-16T15:28:05"/>
    <n v="0"/>
    <m/>
    <m/>
    <n v="10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0"/>
    <x v="36"/>
    <d v="2023-06-16T15:28:05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0"/>
    <x v="37"/>
    <d v="2023-06-16T15:28:05"/>
    <n v="0"/>
    <m/>
    <m/>
    <n v="38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0"/>
    <x v="38"/>
    <d v="2023-06-16T15:28:05"/>
    <n v="0"/>
    <m/>
    <m/>
    <n v="12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0"/>
    <x v="105"/>
    <d v="2023-06-16T15:28:05"/>
    <n v="0"/>
    <m/>
    <m/>
    <n v="6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0"/>
    <x v="39"/>
    <d v="2023-06-16T15:28:05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0"/>
    <x v="106"/>
    <d v="2023-06-16T15:28:05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0"/>
    <x v="42"/>
    <d v="2023-06-16T15:28:05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43"/>
    <d v="2023-06-16T15:28:05"/>
    <n v="0"/>
    <m/>
    <m/>
    <n v="11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44"/>
    <d v="2023-06-16T15:28:05"/>
    <n v="0"/>
    <m/>
    <m/>
    <n v="9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45"/>
    <d v="2023-06-16T15:28:05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46"/>
    <d v="2023-06-16T15:28:05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47"/>
    <d v="2023-06-16T15:28:05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48"/>
    <d v="2023-06-16T15:28:05"/>
    <n v="0"/>
    <m/>
    <m/>
    <n v="4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107"/>
    <d v="2023-06-16T15:28:05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0"/>
    <d v="2023-06-16T15:28:05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8"/>
    <d v="2023-06-16T15:28:05"/>
    <n v="257"/>
    <m/>
    <n v="257"/>
    <m/>
    <n v="257"/>
    <n v="257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80"/>
    <d v="2023-06-16T15:28:05"/>
    <n v="22"/>
    <m/>
    <n v="22"/>
    <m/>
    <n v="2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108"/>
    <d v="2023-06-16T15:28:05"/>
    <n v="18"/>
    <m/>
    <n v="18"/>
    <m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109"/>
    <d v="2023-06-16T15:28:05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6"/>
    <d v="2023-06-16T15:28:05"/>
    <n v="7"/>
    <m/>
    <n v="7"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110"/>
    <d v="2023-06-16T15:28:05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7"/>
    <d v="2023-06-16T15:28:05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111"/>
    <d v="2023-06-16T15:28:05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112"/>
    <d v="2023-06-16T15:28:05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113"/>
    <d v="2023-06-16T15:28:05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91"/>
    <d v="2023-06-16T15:28:05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7"/>
    <d v="2023-06-16T15:28:05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0"/>
    <d v="2023-06-16T15:28:05"/>
    <n v="610"/>
    <m/>
    <n v="610"/>
    <m/>
    <n v="6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93"/>
    <d v="2023-06-16T15:28:05"/>
    <n v="55"/>
    <m/>
    <n v="55"/>
    <m/>
    <n v="5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9"/>
    <d v="2023-06-16T15:28:05"/>
    <n v="616"/>
    <m/>
    <n v="616"/>
    <m/>
    <n v="6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2"/>
    <d v="2023-06-16T15:28:05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114"/>
    <d v="2023-06-16T15:28:05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60"/>
    <d v="2023-06-16T15:28:05"/>
    <n v="546"/>
    <m/>
    <n v="546"/>
    <m/>
    <n v="54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15"/>
    <d v="2023-06-16T15:28:05"/>
    <n v="57"/>
    <m/>
    <n v="57"/>
    <m/>
    <n v="5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115"/>
    <d v="2023-06-16T15:28:05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3"/>
    <d v="2023-06-16T15:28:05"/>
    <n v="14"/>
    <m/>
    <n v="14"/>
    <m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4"/>
    <d v="2023-06-16T15:28:05"/>
    <n v="155"/>
    <m/>
    <n v="155"/>
    <m/>
    <n v="15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61"/>
    <d v="2023-06-16T15:28:05"/>
    <n v="1070"/>
    <m/>
    <n v="107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62"/>
    <d v="2023-06-16T15:28:05"/>
    <n v="19"/>
    <m/>
    <n v="1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82"/>
    <d v="2023-06-16T15:28:05"/>
    <n v="15"/>
    <m/>
    <n v="15"/>
    <m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83"/>
    <d v="2023-06-16T15:28:05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5"/>
    <d v="2023-06-16T15:28:05"/>
    <n v="132"/>
    <m/>
    <n v="132"/>
    <m/>
    <n v="13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64"/>
    <d v="2023-06-16T15:28:05"/>
    <n v="8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65"/>
    <d v="2023-06-16T15:28:05"/>
    <n v="13"/>
    <m/>
    <n v="1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87"/>
    <d v="2023-06-16T15:28:05"/>
    <n v="40"/>
    <n v="0"/>
    <n v="4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9"/>
    <d v="2023-06-16T15:28:05"/>
    <n v="257"/>
    <n v="0"/>
    <n v="25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116"/>
    <d v="2023-06-16T15:28:05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67"/>
    <d v="2023-06-16T15:28:05"/>
    <n v="7"/>
    <n v="0"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10"/>
    <d v="2023-06-16T15:28:05"/>
    <n v="22"/>
    <n v="0"/>
    <n v="2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11"/>
    <d v="2023-06-16T15:28:05"/>
    <n v="22"/>
    <n v="3"/>
    <n v="1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13"/>
    <d v="2023-06-16T15:28:05"/>
    <n v="155"/>
    <n v="0"/>
    <n v="15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12"/>
    <d v="2023-06-16T15:28:05"/>
    <n v="610"/>
    <n v="0"/>
    <n v="6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98"/>
    <d v="2023-06-16T15:28:05"/>
    <n v="55"/>
    <n v="0"/>
    <n v="5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"/>
    <x v="2"/>
    <x v="68"/>
    <d v="2023-06-16T15:28:05"/>
    <n v="616"/>
    <n v="0"/>
    <n v="61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2"/>
    <x v="16"/>
    <d v="2023-06-16T15:29:19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5"/>
    <x v="17"/>
    <d v="2023-06-16T15:29:19"/>
    <n v="0"/>
    <m/>
    <m/>
    <n v="15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5"/>
    <x v="18"/>
    <d v="2023-06-16T15:29:19"/>
    <n v="0"/>
    <m/>
    <m/>
    <n v="15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19"/>
    <d v="2023-06-16T15:29:19"/>
    <n v="0"/>
    <m/>
    <m/>
    <n v="6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20"/>
    <d v="2023-06-16T15:29:19"/>
    <n v="0"/>
    <m/>
    <m/>
    <n v="1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5"/>
    <x v="71"/>
    <d v="2023-06-16T15:29:19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5"/>
    <x v="117"/>
    <d v="2023-06-16T15:29:1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5"/>
    <x v="22"/>
    <d v="2023-06-16T15:29:19"/>
    <n v="0"/>
    <m/>
    <m/>
    <n v="2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5"/>
    <x v="23"/>
    <d v="2023-06-16T15:29:19"/>
    <n v="0"/>
    <m/>
    <m/>
    <n v="38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5"/>
    <x v="118"/>
    <d v="2023-06-16T15:29:1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5"/>
    <x v="73"/>
    <d v="2023-06-16T15:29:1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101"/>
    <d v="2023-06-16T15:29:19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119"/>
    <d v="2023-06-16T15:29:19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24"/>
    <d v="2023-06-16T15:29:19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25"/>
    <d v="2023-06-16T15:29:19"/>
    <n v="0"/>
    <m/>
    <m/>
    <n v="1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26"/>
    <d v="2023-06-16T15:29:19"/>
    <n v="0"/>
    <m/>
    <m/>
    <n v="1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102"/>
    <d v="2023-06-16T15:29:19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27"/>
    <d v="2023-06-16T15:29:19"/>
    <n v="0"/>
    <m/>
    <m/>
    <n v="8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28"/>
    <d v="2023-06-16T15:29:19"/>
    <n v="0"/>
    <m/>
    <m/>
    <n v="6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29"/>
    <d v="2023-06-16T15:29:19"/>
    <n v="0"/>
    <m/>
    <m/>
    <n v="14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103"/>
    <d v="2023-06-16T15:29:1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120"/>
    <d v="2023-06-16T15:29:19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121"/>
    <d v="2023-06-16T15:29:19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30"/>
    <d v="2023-06-16T15:29:19"/>
    <n v="0"/>
    <m/>
    <m/>
    <n v="10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89"/>
    <d v="2023-06-16T15:29:19"/>
    <n v="0"/>
    <m/>
    <m/>
    <n v="7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31"/>
    <d v="2023-06-16T15:29:19"/>
    <n v="0"/>
    <m/>
    <m/>
    <n v="1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122"/>
    <d v="2023-06-16T15:29:19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32"/>
    <d v="2023-06-16T15:29:19"/>
    <n v="0"/>
    <m/>
    <m/>
    <n v="15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33"/>
    <d v="2023-06-16T15:29:19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34"/>
    <d v="2023-06-16T15:29:19"/>
    <n v="0"/>
    <m/>
    <m/>
    <n v="8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74"/>
    <d v="2023-06-16T15:29:19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123"/>
    <d v="2023-06-16T15:29:19"/>
    <n v="0"/>
    <m/>
    <m/>
    <n v="2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75"/>
    <d v="2023-06-16T15:29:19"/>
    <n v="0"/>
    <m/>
    <m/>
    <n v="3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36"/>
    <d v="2023-06-16T15:29:19"/>
    <n v="0"/>
    <m/>
    <m/>
    <n v="7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37"/>
    <d v="2023-06-16T15:29:19"/>
    <n v="0"/>
    <m/>
    <m/>
    <n v="14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38"/>
    <d v="2023-06-16T15:29:19"/>
    <n v="0"/>
    <m/>
    <m/>
    <n v="4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105"/>
    <d v="2023-06-16T15:29:19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1"/>
    <x v="39"/>
    <d v="2023-06-16T15:29:19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106"/>
    <d v="2023-06-16T15:29:19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124"/>
    <d v="2023-06-16T15:29:1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43"/>
    <d v="2023-06-16T15:29:19"/>
    <n v="0"/>
    <m/>
    <m/>
    <n v="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44"/>
    <d v="2023-06-16T15:29:19"/>
    <n v="0"/>
    <m/>
    <m/>
    <n v="13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45"/>
    <d v="2023-06-16T15:29:19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46"/>
    <d v="2023-06-16T15:29:1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125"/>
    <d v="2023-06-16T15:29:1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47"/>
    <d v="2023-06-16T15:29:19"/>
    <n v="0"/>
    <m/>
    <m/>
    <n v="9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48"/>
    <d v="2023-06-16T15:29:19"/>
    <n v="0"/>
    <m/>
    <m/>
    <n v="3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107"/>
    <d v="2023-06-16T15:29:19"/>
    <n v="0"/>
    <m/>
    <m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126"/>
    <d v="2023-06-16T15:29:1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50"/>
    <d v="2023-06-16T15:29:1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127"/>
    <d v="2023-06-16T15:29:1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128"/>
    <d v="2023-06-16T15:29:1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129"/>
    <d v="2023-06-16T15:29:19"/>
    <n v="0"/>
    <m/>
    <m/>
    <n v="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55"/>
    <d v="2023-06-16T15:29:19"/>
    <n v="2"/>
    <n v="0"/>
    <n v="2"/>
    <n v="0"/>
    <n v="2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8"/>
    <d v="2023-06-16T15:29:19"/>
    <n v="220"/>
    <n v="0"/>
    <n v="220"/>
    <n v="0"/>
    <n v="220"/>
    <n v="22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79"/>
    <d v="2023-06-16T15:29:19"/>
    <n v="112"/>
    <n v="0"/>
    <n v="112"/>
    <n v="0"/>
    <n v="112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80"/>
    <d v="2023-06-16T15:29:19"/>
    <n v="32"/>
    <n v="0"/>
    <n v="32"/>
    <n v="0"/>
    <n v="32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90"/>
    <d v="2023-06-16T15:29:19"/>
    <n v="17"/>
    <n v="0"/>
    <n v="17"/>
    <n v="17"/>
    <n v="0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0"/>
    <d v="2023-06-16T15:29:19"/>
    <n v="261"/>
    <n v="0"/>
    <n v="261"/>
    <n v="0"/>
    <n v="261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59"/>
    <d v="2023-06-16T15:29:19"/>
    <n v="237"/>
    <n v="0"/>
    <n v="237"/>
    <n v="0"/>
    <n v="237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2"/>
    <d v="2023-06-16T15:29:19"/>
    <n v="4"/>
    <n v="0"/>
    <n v="4"/>
    <n v="4"/>
    <n v="0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60"/>
    <d v="2023-06-16T15:29:19"/>
    <n v="155"/>
    <n v="0"/>
    <n v="155"/>
    <n v="0"/>
    <n v="155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4"/>
    <d v="2023-06-16T15:29:19"/>
    <n v="90"/>
    <n v="0"/>
    <n v="90"/>
    <n v="0"/>
    <n v="90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61"/>
    <d v="2023-06-16T15:29:19"/>
    <n v="534"/>
    <n v="0"/>
    <n v="534"/>
    <n v="53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62"/>
    <d v="2023-06-16T15:29:19"/>
    <n v="56"/>
    <n v="0"/>
    <n v="56"/>
    <n v="5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82"/>
    <d v="2023-06-16T15:29:19"/>
    <n v="15"/>
    <n v="0"/>
    <n v="15"/>
    <n v="0"/>
    <n v="15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83"/>
    <d v="2023-06-16T15:29:19"/>
    <n v="12"/>
    <n v="0"/>
    <n v="12"/>
    <n v="0"/>
    <n v="12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63"/>
    <d v="2023-06-16T15:29:19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64"/>
    <d v="2023-06-16T15:29:19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65"/>
    <d v="2023-06-16T15:29:19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87"/>
    <d v="2023-06-16T15:29:19"/>
    <n v="32"/>
    <n v="0"/>
    <n v="3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66"/>
    <d v="2023-06-16T15:29:19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9"/>
    <d v="2023-06-16T15:29:19"/>
    <n v="332"/>
    <n v="0"/>
    <n v="33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10"/>
    <d v="2023-06-16T15:29:19"/>
    <n v="17"/>
    <n v="0"/>
    <n v="1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11"/>
    <d v="2023-06-16T15:29:19"/>
    <n v="17"/>
    <n v="0"/>
    <n v="1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13"/>
    <d v="2023-06-16T15:29:19"/>
    <n v="90"/>
    <n v="0"/>
    <n v="9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12"/>
    <d v="2023-06-16T15:29:19"/>
    <n v="261"/>
    <n v="0"/>
    <n v="26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68"/>
    <d v="2023-06-16T15:29:19"/>
    <n v="237"/>
    <n v="0"/>
    <n v="23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"/>
    <x v="6"/>
    <x v="69"/>
    <d v="2023-06-16T15:29:19"/>
    <n v="69"/>
    <n v="4"/>
    <n v="6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16"/>
    <d v="2023-06-16T15:36:52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18"/>
    <d v="2023-06-16T15:36:52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19"/>
    <d v="2023-06-16T15:36:52"/>
    <n v="0"/>
    <m/>
    <m/>
    <n v="1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20"/>
    <d v="2023-06-16T15:36:52"/>
    <n v="0"/>
    <m/>
    <m/>
    <n v="30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71"/>
    <d v="2023-06-16T15:36:52"/>
    <n v="0"/>
    <m/>
    <m/>
    <n v="3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130"/>
    <d v="2023-06-16T15:36:52"/>
    <n v="0"/>
    <m/>
    <m/>
    <n v="26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131"/>
    <d v="2023-06-16T15:36:52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22"/>
    <d v="2023-06-16T15:36:52"/>
    <n v="0"/>
    <m/>
    <m/>
    <n v="13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23"/>
    <d v="2023-06-16T15:36:52"/>
    <n v="0"/>
    <m/>
    <m/>
    <n v="25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132"/>
    <d v="2023-06-16T15:36:52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118"/>
    <d v="2023-06-16T15:36:52"/>
    <n v="0"/>
    <m/>
    <m/>
    <n v="2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133"/>
    <d v="2023-06-16T15:36:52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134"/>
    <d v="2023-06-16T15:36:52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101"/>
    <d v="2023-06-16T15:36:52"/>
    <n v="0"/>
    <m/>
    <m/>
    <n v="4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24"/>
    <d v="2023-06-16T15:36:52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25"/>
    <d v="2023-06-16T15:36:52"/>
    <n v="0"/>
    <m/>
    <m/>
    <n v="9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135"/>
    <d v="2023-06-16T15:36:52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102"/>
    <d v="2023-06-16T15:36:52"/>
    <n v="0"/>
    <m/>
    <m/>
    <n v="6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27"/>
    <d v="2023-06-16T15:36:52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30"/>
    <d v="2023-06-16T15:36:52"/>
    <n v="0"/>
    <m/>
    <m/>
    <n v="16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7"/>
    <x v="89"/>
    <d v="2023-06-16T15:36:52"/>
    <n v="0"/>
    <m/>
    <m/>
    <n v="29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7"/>
    <x v="136"/>
    <d v="2023-06-16T15:36:52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7"/>
    <x v="32"/>
    <d v="2023-06-16T15:36:52"/>
    <n v="0"/>
    <m/>
    <m/>
    <n v="3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7"/>
    <x v="33"/>
    <d v="2023-06-16T15:36:52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123"/>
    <d v="2023-06-16T15:36:52"/>
    <n v="0"/>
    <m/>
    <m/>
    <n v="23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36"/>
    <d v="2023-06-16T15:36:52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37"/>
    <d v="2023-06-16T15:36:52"/>
    <n v="0"/>
    <m/>
    <m/>
    <n v="12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6"/>
    <x v="38"/>
    <d v="2023-06-16T15:36:52"/>
    <n v="0"/>
    <m/>
    <m/>
    <n v="6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7"/>
    <x v="105"/>
    <d v="2023-06-16T15:36:52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7"/>
    <x v="39"/>
    <d v="2023-06-16T15:36:52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7"/>
    <x v="137"/>
    <d v="2023-06-16T15:36:52"/>
    <n v="0"/>
    <m/>
    <m/>
    <n v="6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7"/>
    <x v="41"/>
    <d v="2023-06-16T15:36:52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7"/>
    <x v="106"/>
    <d v="2023-06-16T15:36:52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7"/>
    <x v="77"/>
    <d v="2023-06-16T15:36:52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7"/>
    <x v="138"/>
    <d v="2023-06-16T15:36:52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7"/>
    <x v="139"/>
    <d v="2023-06-16T15:36:52"/>
    <n v="0"/>
    <m/>
    <m/>
    <n v="12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7"/>
    <x v="44"/>
    <d v="2023-06-16T15:36:52"/>
    <n v="0"/>
    <m/>
    <m/>
    <n v="12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7"/>
    <x v="47"/>
    <d v="2023-06-16T15:36:52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7"/>
    <x v="48"/>
    <d v="2023-06-16T15:36:52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7"/>
    <x v="49"/>
    <d v="2023-06-16T15:36:52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7"/>
    <x v="50"/>
    <d v="2023-06-16T15:36:52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127"/>
    <d v="2023-06-16T15:36:52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140"/>
    <d v="2023-06-16T15:36:52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53"/>
    <d v="2023-06-16T15:36:52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8"/>
    <d v="2023-06-16T15:36:52"/>
    <n v="23"/>
    <m/>
    <n v="23"/>
    <m/>
    <n v="2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108"/>
    <d v="2023-06-16T15:36:52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141"/>
    <d v="2023-06-16T15:36:52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142"/>
    <d v="2023-06-16T15:36:52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0"/>
    <d v="2023-06-16T15:36:52"/>
    <n v="165"/>
    <m/>
    <n v="165"/>
    <m/>
    <n v="16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114"/>
    <d v="2023-06-16T15:36:52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60"/>
    <d v="2023-06-16T15:36:52"/>
    <n v="171"/>
    <m/>
    <n v="171"/>
    <m/>
    <n v="17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15"/>
    <d v="2023-06-16T15:36:52"/>
    <n v="80"/>
    <m/>
    <n v="80"/>
    <m/>
    <n v="8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115"/>
    <d v="2023-06-16T15:36:52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3"/>
    <d v="2023-06-16T15:36:52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4"/>
    <d v="2023-06-16T15:36:52"/>
    <n v="22"/>
    <m/>
    <n v="22"/>
    <m/>
    <n v="2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61"/>
    <d v="2023-06-16T15:36:52"/>
    <n v="398"/>
    <m/>
    <n v="39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62"/>
    <d v="2023-06-16T15:36:52"/>
    <n v="5"/>
    <m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5"/>
    <d v="2023-06-16T15:36:52"/>
    <n v="30"/>
    <m/>
    <n v="30"/>
    <m/>
    <n v="3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143"/>
    <d v="2023-06-16T15:36:52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87"/>
    <d v="2023-06-16T15:36:52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9"/>
    <d v="2023-06-16T15:36:52"/>
    <n v="23"/>
    <n v="0"/>
    <n v="2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10"/>
    <d v="2023-06-16T15:36:52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11"/>
    <d v="2023-06-16T15:36:52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13"/>
    <d v="2023-06-16T15:36:52"/>
    <n v="22"/>
    <n v="0"/>
    <n v="2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12"/>
    <d v="2023-06-16T15:36:52"/>
    <n v="165"/>
    <n v="0"/>
    <n v="16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69"/>
    <d v="2023-06-16T15:36:52"/>
    <n v="4"/>
    <n v="2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"/>
    <x v="8"/>
    <x v="144"/>
    <d v="2023-06-16T15:36:52"/>
    <n v="84"/>
    <n v="20"/>
    <n v="59"/>
    <n v="5"/>
    <n v="84"/>
    <n v="4"/>
    <n v="8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16"/>
    <d v="2023-06-16T15:36:57"/>
    <n v="33"/>
    <m/>
    <n v="3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19"/>
    <d v="2023-06-16T15:36:57"/>
    <n v="529"/>
    <m/>
    <n v="52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20"/>
    <d v="2023-06-16T15:36:57"/>
    <n v="1085"/>
    <m/>
    <n v="108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71"/>
    <d v="2023-06-16T15:36:57"/>
    <n v="131"/>
    <m/>
    <n v="13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145"/>
    <d v="2023-06-16T15:36:57"/>
    <n v="6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21"/>
    <d v="2023-06-16T15:36:57"/>
    <n v="1290"/>
    <m/>
    <n v="129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22"/>
    <d v="2023-06-16T15:36:57"/>
    <n v="645"/>
    <m/>
    <n v="64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100"/>
    <d v="2023-06-16T15:36:57"/>
    <n v="10"/>
    <m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146"/>
    <d v="2023-06-16T15:36:57"/>
    <n v="100"/>
    <m/>
    <n v="10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23"/>
    <d v="2023-06-16T15:36:57"/>
    <n v="1094"/>
    <m/>
    <n v="109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73"/>
    <d v="2023-06-16T15:36:57"/>
    <n v="50"/>
    <m/>
    <n v="5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101"/>
    <d v="2023-06-16T15:36:57"/>
    <n v="83"/>
    <m/>
    <n v="8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119"/>
    <d v="2023-06-16T15:36:57"/>
    <n v="921"/>
    <m/>
    <n v="9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25"/>
    <d v="2023-06-16T15:36:57"/>
    <n v="690"/>
    <m/>
    <n v="69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27"/>
    <d v="2023-06-16T15:36:57"/>
    <n v="115"/>
    <m/>
    <n v="11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29"/>
    <d v="2023-06-16T15:36:57"/>
    <n v="871"/>
    <m/>
    <n v="87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147"/>
    <d v="2023-06-16T15:36:57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30"/>
    <d v="2023-06-16T15:36:57"/>
    <n v="684"/>
    <m/>
    <n v="68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89"/>
    <d v="2023-06-16T15:36:57"/>
    <n v="1128"/>
    <m/>
    <n v="112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31"/>
    <d v="2023-06-16T15:36:57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32"/>
    <d v="2023-06-16T15:36:57"/>
    <n v="1312"/>
    <m/>
    <n v="13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33"/>
    <d v="2023-06-16T15:36:57"/>
    <n v="129"/>
    <m/>
    <n v="12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34"/>
    <d v="2023-06-16T15:36:57"/>
    <n v="198"/>
    <m/>
    <n v="19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148"/>
    <d v="2023-06-16T15:36:57"/>
    <n v="23"/>
    <m/>
    <n v="2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74"/>
    <d v="2023-06-16T15:36:57"/>
    <n v="54"/>
    <m/>
    <n v="5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123"/>
    <d v="2023-06-16T15:36:57"/>
    <n v="329"/>
    <m/>
    <n v="32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36"/>
    <d v="2023-06-16T15:36:57"/>
    <n v="29"/>
    <m/>
    <n v="2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37"/>
    <d v="2023-06-16T15:36:57"/>
    <n v="747"/>
    <m/>
    <n v="74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38"/>
    <d v="2023-06-16T15:36:57"/>
    <n v="361"/>
    <m/>
    <n v="36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8"/>
    <x v="149"/>
    <d v="2023-06-16T15:36:57"/>
    <n v="37"/>
    <m/>
    <n v="3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150"/>
    <d v="2023-06-16T15:36:57"/>
    <n v="24"/>
    <m/>
    <n v="2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105"/>
    <d v="2023-06-16T15:36:57"/>
    <n v="143"/>
    <m/>
    <n v="14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39"/>
    <d v="2023-06-16T15:36:57"/>
    <n v="27"/>
    <m/>
    <n v="2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124"/>
    <d v="2023-06-16T15:36:57"/>
    <n v="13"/>
    <m/>
    <n v="1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43"/>
    <d v="2023-06-16T15:36:57"/>
    <n v="215"/>
    <m/>
    <n v="21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139"/>
    <d v="2023-06-16T15:36:57"/>
    <n v="144"/>
    <m/>
    <n v="14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45"/>
    <d v="2023-06-16T15:36:57"/>
    <n v="25"/>
    <m/>
    <n v="2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46"/>
    <d v="2023-06-16T15:36:57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47"/>
    <d v="2023-06-16T15:36:57"/>
    <n v="61"/>
    <m/>
    <n v="6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151"/>
    <d v="2023-06-16T15:36:57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50"/>
    <d v="2023-06-16T15:36:57"/>
    <n v="15"/>
    <m/>
    <n v="1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127"/>
    <d v="2023-06-16T15:36:57"/>
    <n v="21"/>
    <m/>
    <n v="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152"/>
    <d v="2023-06-16T15:36:57"/>
    <n v="6"/>
    <m/>
    <n v="6"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153"/>
    <d v="2023-06-16T15:36:57"/>
    <n v="31"/>
    <m/>
    <n v="3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54"/>
    <d v="2023-06-16T15:36:57"/>
    <n v="29"/>
    <m/>
    <n v="2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55"/>
    <d v="2023-06-16T15:36:57"/>
    <n v="19"/>
    <m/>
    <n v="19"/>
    <m/>
    <n v="1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8"/>
    <d v="2023-06-16T15:36:57"/>
    <n v="158"/>
    <m/>
    <n v="158"/>
    <m/>
    <n v="15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154"/>
    <d v="2023-06-16T15:36:57"/>
    <n v="163"/>
    <m/>
    <n v="163"/>
    <m/>
    <n v="16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155"/>
    <d v="2023-06-16T15:36:57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56"/>
    <d v="2023-06-16T15:36:57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0"/>
    <d v="2023-06-16T15:36:57"/>
    <n v="73"/>
    <m/>
    <n v="73"/>
    <m/>
    <n v="7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93"/>
    <d v="2023-06-16T15:36:57"/>
    <n v="61"/>
    <m/>
    <n v="61"/>
    <m/>
    <n v="6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59"/>
    <d v="2023-06-16T15:36:57"/>
    <n v="162"/>
    <m/>
    <n v="162"/>
    <m/>
    <n v="16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60"/>
    <d v="2023-06-16T15:36:57"/>
    <n v="130"/>
    <m/>
    <n v="130"/>
    <m/>
    <n v="13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4"/>
    <d v="2023-06-16T15:36:57"/>
    <n v="60"/>
    <m/>
    <n v="60"/>
    <m/>
    <n v="60"/>
    <n v="6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61"/>
    <d v="2023-06-16T15:36:57"/>
    <n v="444"/>
    <m/>
    <n v="44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62"/>
    <d v="2023-06-16T15:36:57"/>
    <n v="31"/>
    <m/>
    <n v="3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82"/>
    <d v="2023-06-16T15:36:57"/>
    <n v="13"/>
    <m/>
    <n v="13"/>
    <m/>
    <n v="1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0"/>
    <x v="83"/>
    <d v="2023-06-16T15:36:57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4"/>
    <x v="5"/>
    <d v="2023-06-16T15:36:57"/>
    <n v="56"/>
    <m/>
    <n v="56"/>
    <m/>
    <n v="5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4"/>
    <x v="143"/>
    <d v="2023-06-16T15:36:57"/>
    <n v="6"/>
    <m/>
    <n v="6"/>
    <m/>
    <m/>
    <n v="6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4"/>
    <x v="94"/>
    <d v="2023-06-16T15:36:57"/>
    <n v="2788"/>
    <n v="0"/>
    <n v="278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4"/>
    <x v="95"/>
    <d v="2023-06-16T15:36:57"/>
    <n v="5567"/>
    <n v="0"/>
    <n v="556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4"/>
    <x v="96"/>
    <d v="2023-06-16T15:36:57"/>
    <n v="1169"/>
    <n v="0"/>
    <n v="116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4"/>
    <x v="97"/>
    <d v="2023-06-16T15:36:57"/>
    <n v="170"/>
    <n v="0"/>
    <n v="17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3"/>
    <x v="84"/>
    <d v="2023-06-16T15:36:57"/>
    <n v="463"/>
    <n v="0"/>
    <n v="46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3"/>
    <x v="85"/>
    <d v="2023-06-16T15:36:57"/>
    <n v="36"/>
    <n v="0"/>
    <n v="3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3"/>
    <x v="86"/>
    <d v="2023-06-16T15:36:57"/>
    <n v="3189"/>
    <n v="0"/>
    <n v="318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3"/>
    <x v="156"/>
    <d v="2023-06-16T15:36:57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3"/>
    <x v="157"/>
    <d v="2023-06-16T15:36:57"/>
    <n v="60"/>
    <n v="0"/>
    <n v="6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3"/>
    <x v="63"/>
    <d v="2023-06-16T15:36:57"/>
    <n v="9"/>
    <m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3"/>
    <x v="64"/>
    <d v="2023-06-16T15:36:57"/>
    <n v="8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3"/>
    <x v="158"/>
    <d v="2023-06-16T15:36:57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3"/>
    <x v="159"/>
    <d v="2023-06-16T15:36:57"/>
    <n v="8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3"/>
    <x v="65"/>
    <d v="2023-06-16T15:36:57"/>
    <n v="5"/>
    <m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3"/>
    <x v="160"/>
    <d v="2023-06-16T15:36:57"/>
    <n v="26"/>
    <m/>
    <n v="2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3"/>
    <x v="66"/>
    <d v="2023-06-16T15:36:57"/>
    <n v="19"/>
    <n v="0"/>
    <n v="1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3"/>
    <x v="9"/>
    <d v="2023-06-16T15:36:57"/>
    <n v="321"/>
    <n v="0"/>
    <n v="3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3"/>
    <x v="116"/>
    <d v="2023-06-16T15:36:57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3"/>
    <x v="67"/>
    <d v="2023-06-16T15:36:57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3"/>
    <x v="13"/>
    <d v="2023-06-16T15:36:57"/>
    <n v="60"/>
    <n v="0"/>
    <n v="6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3"/>
    <x v="12"/>
    <d v="2023-06-16T15:36:57"/>
    <n v="73"/>
    <n v="0"/>
    <n v="7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3"/>
    <x v="98"/>
    <d v="2023-06-16T15:36:57"/>
    <n v="61"/>
    <n v="0"/>
    <n v="6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3"/>
    <x v="68"/>
    <d v="2023-06-16T15:36:57"/>
    <n v="162"/>
    <n v="0"/>
    <n v="16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"/>
    <x v="3"/>
    <x v="14"/>
    <d v="2023-06-16T15:36:57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19"/>
    <d v="2023-06-16T15:39:02"/>
    <n v="0"/>
    <m/>
    <m/>
    <n v="23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20"/>
    <d v="2023-06-16T15:39:02"/>
    <n v="0"/>
    <m/>
    <m/>
    <n v="3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71"/>
    <d v="2023-06-16T15:39:02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22"/>
    <d v="2023-06-16T15:39:02"/>
    <n v="0"/>
    <m/>
    <m/>
    <n v="20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23"/>
    <d v="2023-06-16T15:39:02"/>
    <n v="0"/>
    <m/>
    <m/>
    <n v="30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25"/>
    <d v="2023-06-16T15:39:02"/>
    <n v="0"/>
    <m/>
    <m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27"/>
    <d v="2023-06-16T15:39:02"/>
    <n v="0"/>
    <m/>
    <m/>
    <n v="1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29"/>
    <d v="2023-06-16T15:39:02"/>
    <n v="0"/>
    <m/>
    <m/>
    <n v="22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30"/>
    <d v="2023-06-16T15:39:02"/>
    <n v="0"/>
    <m/>
    <m/>
    <n v="18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89"/>
    <d v="2023-06-16T15:39:02"/>
    <n v="0"/>
    <m/>
    <m/>
    <n v="29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32"/>
    <d v="2023-06-16T15:39:02"/>
    <n v="0"/>
    <m/>
    <m/>
    <n v="28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33"/>
    <d v="2023-06-16T15:39:02"/>
    <n v="0"/>
    <m/>
    <m/>
    <n v="3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34"/>
    <d v="2023-06-16T15:39:02"/>
    <n v="0"/>
    <m/>
    <m/>
    <n v="18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35"/>
    <d v="2023-06-16T15:39:02"/>
    <n v="0"/>
    <m/>
    <m/>
    <n v="7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74"/>
    <d v="2023-06-16T15:39:02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123"/>
    <d v="2023-06-16T15:39:02"/>
    <n v="0"/>
    <m/>
    <m/>
    <n v="2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36"/>
    <d v="2023-06-16T15:39:02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37"/>
    <d v="2023-06-16T15:39:02"/>
    <n v="0"/>
    <m/>
    <m/>
    <n v="2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38"/>
    <d v="2023-06-16T15:39:02"/>
    <n v="0"/>
    <m/>
    <m/>
    <n v="17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39"/>
    <d v="2023-06-16T15:39:02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138"/>
    <d v="2023-06-16T15:39:02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43"/>
    <d v="2023-06-16T15:39:02"/>
    <n v="0"/>
    <m/>
    <m/>
    <n v="7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161"/>
    <d v="2023-06-16T15:39:02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139"/>
    <d v="2023-06-16T15:39:02"/>
    <n v="0"/>
    <m/>
    <m/>
    <n v="7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3"/>
    <x v="162"/>
    <d v="2023-06-16T15:39:02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47"/>
    <d v="2023-06-16T15:39:02"/>
    <n v="0"/>
    <m/>
    <m/>
    <n v="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163"/>
    <d v="2023-06-16T15:39:02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50"/>
    <d v="2023-06-16T15:39:02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55"/>
    <d v="2023-06-16T15:39:02"/>
    <n v="12"/>
    <m/>
    <n v="12"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8"/>
    <d v="2023-06-16T15:39:02"/>
    <n v="157"/>
    <m/>
    <n v="157"/>
    <m/>
    <n v="157"/>
    <n v="157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79"/>
    <d v="2023-06-16T15:39:02"/>
    <n v="73"/>
    <m/>
    <n v="73"/>
    <m/>
    <n v="73"/>
    <n v="73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56"/>
    <d v="2023-06-16T15:39:02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0"/>
    <d v="2023-06-16T15:39:02"/>
    <n v="137"/>
    <m/>
    <n v="137"/>
    <m/>
    <n v="13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93"/>
    <d v="2023-06-16T15:39:02"/>
    <n v="15"/>
    <m/>
    <n v="15"/>
    <m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59"/>
    <d v="2023-06-16T15:39:02"/>
    <n v="79"/>
    <m/>
    <n v="79"/>
    <m/>
    <n v="7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60"/>
    <d v="2023-06-16T15:39:02"/>
    <n v="164"/>
    <m/>
    <n v="164"/>
    <m/>
    <n v="16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15"/>
    <d v="2023-06-16T15:39:02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61"/>
    <d v="2023-06-16T15:39:02"/>
    <n v="589"/>
    <m/>
    <n v="58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62"/>
    <d v="2023-06-16T15:39:02"/>
    <n v="15"/>
    <m/>
    <n v="1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82"/>
    <d v="2023-06-16T15:39:02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83"/>
    <d v="2023-06-16T15:39:02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5"/>
    <d v="2023-06-16T15:39:02"/>
    <n v="55"/>
    <m/>
    <n v="55"/>
    <m/>
    <n v="5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63"/>
    <d v="2023-06-16T15:39:02"/>
    <n v="5"/>
    <m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159"/>
    <d v="2023-06-16T15:39:02"/>
    <n v="6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65"/>
    <d v="2023-06-16T15:39:02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160"/>
    <d v="2023-06-16T15:39:02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66"/>
    <d v="2023-06-16T15:39:02"/>
    <n v="12"/>
    <n v="0"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9"/>
    <d v="2023-06-16T15:39:02"/>
    <n v="230"/>
    <n v="0"/>
    <n v="23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67"/>
    <d v="2023-06-16T15:39:02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12"/>
    <d v="2023-06-16T15:39:02"/>
    <n v="137"/>
    <n v="0"/>
    <n v="13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98"/>
    <d v="2023-06-16T15:39:02"/>
    <n v="15"/>
    <n v="0"/>
    <n v="1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"/>
    <x v="4"/>
    <x v="68"/>
    <d v="2023-06-16T15:39:02"/>
    <n v="79"/>
    <n v="0"/>
    <n v="7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164"/>
    <d v="2023-06-16T15:39:0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165"/>
    <d v="2023-06-16T15:39:0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166"/>
    <d v="2023-06-16T15:39:0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16"/>
    <d v="2023-06-16T15:39:06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17"/>
    <d v="2023-06-16T15:39:06"/>
    <n v="0"/>
    <m/>
    <m/>
    <n v="1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18"/>
    <d v="2023-06-16T15:39:06"/>
    <n v="0"/>
    <m/>
    <m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19"/>
    <d v="2023-06-16T15:39:06"/>
    <n v="0"/>
    <m/>
    <m/>
    <n v="8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20"/>
    <d v="2023-06-16T15:39:06"/>
    <n v="0"/>
    <m/>
    <m/>
    <n v="24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71"/>
    <d v="2023-06-16T15:39:06"/>
    <n v="0"/>
    <m/>
    <m/>
    <n v="10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21"/>
    <d v="2023-06-16T15:39:06"/>
    <n v="0"/>
    <m/>
    <m/>
    <n v="13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22"/>
    <d v="2023-06-16T15:39:06"/>
    <n v="0"/>
    <m/>
    <m/>
    <n v="13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23"/>
    <d v="2023-06-16T15:39:06"/>
    <n v="0"/>
    <m/>
    <m/>
    <n v="24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119"/>
    <d v="2023-06-16T15:39:06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25"/>
    <d v="2023-06-16T15:39:06"/>
    <n v="0"/>
    <m/>
    <m/>
    <n v="12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135"/>
    <d v="2023-06-16T15:39:0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26"/>
    <d v="2023-06-16T15:39:0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102"/>
    <d v="2023-06-16T15:39:06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27"/>
    <d v="2023-06-16T15:39:06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29"/>
    <d v="2023-06-16T15:39:06"/>
    <n v="0"/>
    <m/>
    <m/>
    <n v="23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103"/>
    <d v="2023-06-16T15:39:0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121"/>
    <d v="2023-06-16T15:39:06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30"/>
    <d v="2023-06-16T15:39:06"/>
    <n v="0"/>
    <m/>
    <m/>
    <n v="16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89"/>
    <d v="2023-06-16T15:39:06"/>
    <n v="0"/>
    <m/>
    <m/>
    <n v="23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31"/>
    <d v="2023-06-16T15:39:0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136"/>
    <d v="2023-06-16T15:39:06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122"/>
    <d v="2023-06-16T15:39:0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32"/>
    <d v="2023-06-16T15:39:06"/>
    <n v="0"/>
    <m/>
    <m/>
    <n v="25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33"/>
    <d v="2023-06-16T15:39:06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167"/>
    <d v="2023-06-16T15:39:0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34"/>
    <d v="2023-06-16T15:39:06"/>
    <n v="0"/>
    <m/>
    <m/>
    <n v="15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35"/>
    <d v="2023-06-16T15:39:06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74"/>
    <d v="2023-06-16T15:39:06"/>
    <n v="0"/>
    <m/>
    <m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123"/>
    <d v="2023-06-16T15:39:06"/>
    <n v="0"/>
    <m/>
    <m/>
    <n v="5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75"/>
    <d v="2023-06-16T15:39:06"/>
    <n v="0"/>
    <m/>
    <m/>
    <n v="1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168"/>
    <d v="2023-06-16T15:39:06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4"/>
    <x v="37"/>
    <d v="2023-06-16T15:39:06"/>
    <n v="0"/>
    <m/>
    <m/>
    <n v="16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38"/>
    <d v="2023-06-16T15:39:06"/>
    <n v="0"/>
    <m/>
    <m/>
    <n v="9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149"/>
    <d v="2023-06-16T15:39:0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150"/>
    <d v="2023-06-16T15:39:0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169"/>
    <d v="2023-06-16T15:39:0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105"/>
    <d v="2023-06-16T15:39:06"/>
    <n v="0"/>
    <m/>
    <m/>
    <n v="5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170"/>
    <d v="2023-06-16T15:39:0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39"/>
    <d v="2023-06-16T15:39:06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171"/>
    <d v="2023-06-16T15:39:0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137"/>
    <d v="2023-06-16T15:39:06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172"/>
    <d v="2023-06-16T15:39:0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40"/>
    <d v="2023-06-16T15:39:06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106"/>
    <d v="2023-06-16T15:39:06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138"/>
    <d v="2023-06-16T15:39:06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173"/>
    <d v="2023-06-16T15:39:06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43"/>
    <d v="2023-06-16T15:39:06"/>
    <n v="0"/>
    <m/>
    <m/>
    <n v="4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139"/>
    <d v="2023-06-16T15:39:06"/>
    <n v="0"/>
    <m/>
    <m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45"/>
    <d v="2023-06-16T15:39:06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47"/>
    <d v="2023-06-16T15:39:06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48"/>
    <d v="2023-06-16T15:39:06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78"/>
    <d v="2023-06-16T15:39:06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50"/>
    <d v="2023-06-16T15:39:06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127"/>
    <d v="2023-06-16T15:39:06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80"/>
    <d v="2023-06-16T15:39:06"/>
    <n v="9"/>
    <m/>
    <n v="9"/>
    <m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81"/>
    <d v="2023-06-16T15:39:06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174"/>
    <d v="2023-06-16T15:39:06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8"/>
    <x v="82"/>
    <d v="2023-06-16T15:39:06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0"/>
    <x v="143"/>
    <d v="2023-06-16T15:39:06"/>
    <n v="0"/>
    <m/>
    <m/>
    <m/>
    <m/>
    <n v="5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"/>
    <x v="0"/>
    <x v="69"/>
    <d v="2023-06-16T15:39:06"/>
    <n v="49"/>
    <n v="2"/>
    <n v="4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175"/>
    <d v="2023-06-16T15:41:32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176"/>
    <d v="2023-06-16T15:41:32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177"/>
    <d v="2023-06-16T15:41:32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129"/>
    <d v="2023-06-16T15:41:32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178"/>
    <d v="2023-06-16T15:41:32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179"/>
    <d v="2023-06-16T15:41:32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8"/>
    <d v="2023-06-16T15:41:32"/>
    <n v="63"/>
    <m/>
    <n v="63"/>
    <m/>
    <n v="6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79"/>
    <d v="2023-06-16T15:41:32"/>
    <n v="63"/>
    <m/>
    <n v="63"/>
    <m/>
    <n v="6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108"/>
    <d v="2023-06-16T15:41:32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6"/>
    <d v="2023-06-16T15:41:32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0"/>
    <d v="2023-06-16T15:41:32"/>
    <n v="44"/>
    <m/>
    <n v="44"/>
    <m/>
    <n v="4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59"/>
    <d v="2023-06-16T15:41:32"/>
    <n v="43"/>
    <m/>
    <n v="43"/>
    <m/>
    <n v="4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180"/>
    <d v="2023-06-16T15:41:32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60"/>
    <d v="2023-06-16T15:41:32"/>
    <n v="208"/>
    <m/>
    <n v="208"/>
    <m/>
    <n v="20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15"/>
    <d v="2023-06-16T15:41:32"/>
    <n v="70"/>
    <m/>
    <n v="70"/>
    <m/>
    <n v="7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115"/>
    <d v="2023-06-16T15:41:32"/>
    <n v="9"/>
    <m/>
    <n v="9"/>
    <m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3"/>
    <d v="2023-06-16T15:41:32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61"/>
    <d v="2023-06-16T15:41:32"/>
    <n v="0"/>
    <m/>
    <m/>
    <n v="14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62"/>
    <d v="2023-06-16T15:41:32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5"/>
    <d v="2023-06-16T15:41:32"/>
    <n v="23"/>
    <m/>
    <n v="23"/>
    <m/>
    <n v="2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181"/>
    <d v="2023-06-16T15:41:32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87"/>
    <d v="2023-06-16T15:41:32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9"/>
    <d v="2023-06-16T15:41:32"/>
    <n v="126"/>
    <n v="0"/>
    <n v="12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10"/>
    <d v="2023-06-16T15:41:32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11"/>
    <d v="2023-06-16T15:41:32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12"/>
    <d v="2023-06-16T15:41:32"/>
    <n v="44"/>
    <n v="0"/>
    <n v="4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68"/>
    <d v="2023-06-16T15:41:32"/>
    <n v="43"/>
    <n v="0"/>
    <n v="4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69"/>
    <d v="2023-06-16T15:41:32"/>
    <n v="39"/>
    <n v="7"/>
    <n v="3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"/>
    <x v="0"/>
    <x v="14"/>
    <d v="2023-06-16T15:41:32"/>
    <n v="27"/>
    <n v="0"/>
    <n v="24"/>
    <n v="3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152"/>
    <d v="2023-06-16T15:41:36"/>
    <n v="5"/>
    <m/>
    <n v="5"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8"/>
    <d v="2023-06-16T15:41:36"/>
    <n v="106"/>
    <m/>
    <n v="106"/>
    <m/>
    <n v="10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79"/>
    <d v="2023-06-16T15:41:36"/>
    <n v="900"/>
    <m/>
    <n v="900"/>
    <m/>
    <n v="90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154"/>
    <d v="2023-06-16T15:41:36"/>
    <n v="42"/>
    <m/>
    <n v="42"/>
    <m/>
    <n v="4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108"/>
    <d v="2023-06-16T15:41:36"/>
    <n v="16"/>
    <m/>
    <n v="16"/>
    <m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182"/>
    <d v="2023-06-16T15:41:36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155"/>
    <d v="2023-06-16T15:41:36"/>
    <n v="7"/>
    <m/>
    <n v="7"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141"/>
    <d v="2023-06-16T15:41:36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0"/>
    <d v="2023-06-16T15:41:36"/>
    <n v="110"/>
    <m/>
    <n v="110"/>
    <m/>
    <n v="1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93"/>
    <d v="2023-06-16T15:41:36"/>
    <n v="11"/>
    <m/>
    <n v="11"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59"/>
    <d v="2023-06-16T15:41:36"/>
    <n v="76"/>
    <m/>
    <n v="76"/>
    <m/>
    <n v="7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180"/>
    <d v="2023-06-16T15:41:36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114"/>
    <d v="2023-06-16T15:41:36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60"/>
    <d v="2023-06-16T15:41:36"/>
    <n v="862"/>
    <m/>
    <n v="862"/>
    <m/>
    <n v="86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15"/>
    <d v="2023-06-16T15:41:36"/>
    <n v="111"/>
    <m/>
    <n v="111"/>
    <m/>
    <n v="1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115"/>
    <d v="2023-06-16T15:41:36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3"/>
    <d v="2023-06-16T15:41:36"/>
    <n v="7"/>
    <m/>
    <n v="7"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4"/>
    <d v="2023-06-16T15:41:36"/>
    <n v="58"/>
    <m/>
    <n v="58"/>
    <m/>
    <n v="58"/>
    <n v="58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61"/>
    <d v="2023-06-16T15:41:36"/>
    <n v="254"/>
    <m/>
    <n v="25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62"/>
    <d v="2023-06-16T15:41:36"/>
    <n v="16"/>
    <m/>
    <n v="1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82"/>
    <d v="2023-06-16T15:41:36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83"/>
    <d v="2023-06-16T15:41:36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5"/>
    <d v="2023-06-16T15:41:36"/>
    <n v="96"/>
    <m/>
    <n v="96"/>
    <m/>
    <n v="9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143"/>
    <d v="2023-06-16T15:41:36"/>
    <n v="5"/>
    <m/>
    <n v="5"/>
    <m/>
    <m/>
    <n v="5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156"/>
    <d v="2023-06-16T15:41:36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87"/>
    <d v="2023-06-16T15:41:36"/>
    <n v="16"/>
    <n v="0"/>
    <n v="1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9"/>
    <d v="2023-06-16T15:41:36"/>
    <n v="1048"/>
    <n v="0"/>
    <n v="104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183"/>
    <d v="2023-06-16T15:41:36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116"/>
    <d v="2023-06-16T15:41:36"/>
    <n v="7"/>
    <n v="0"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10"/>
    <d v="2023-06-16T15:41:36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11"/>
    <d v="2023-06-16T15:41:36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13"/>
    <d v="2023-06-16T15:41:36"/>
    <n v="58"/>
    <n v="0"/>
    <n v="5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12"/>
    <d v="2023-06-16T15:41:36"/>
    <n v="110"/>
    <n v="0"/>
    <n v="1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98"/>
    <d v="2023-06-16T15:41:36"/>
    <n v="11"/>
    <n v="0"/>
    <n v="1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68"/>
    <d v="2023-06-16T15:41:36"/>
    <n v="76"/>
    <n v="0"/>
    <n v="7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184"/>
    <d v="2023-06-16T15:41:36"/>
    <n v="148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69"/>
    <d v="2023-06-16T15:41:36"/>
    <n v="26"/>
    <n v="2"/>
    <n v="2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"/>
    <x v="0"/>
    <x v="70"/>
    <d v="2023-06-16T15:41:36"/>
    <n v="19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152"/>
    <d v="2023-06-16T15:48:23"/>
    <n v="3"/>
    <m/>
    <n v="3"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8"/>
    <d v="2023-06-16T15:48:23"/>
    <n v="83"/>
    <m/>
    <n v="83"/>
    <m/>
    <n v="8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154"/>
    <d v="2023-06-16T15:48:23"/>
    <n v="35"/>
    <m/>
    <n v="35"/>
    <m/>
    <n v="3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108"/>
    <d v="2023-06-16T15:48:23"/>
    <n v="23"/>
    <m/>
    <n v="23"/>
    <m/>
    <n v="2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56"/>
    <d v="2023-06-16T15:48:23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6"/>
    <d v="2023-06-16T15:48:23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0"/>
    <d v="2023-06-16T15:48:23"/>
    <n v="46"/>
    <m/>
    <n v="46"/>
    <m/>
    <n v="4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59"/>
    <d v="2023-06-16T15:48:23"/>
    <n v="36"/>
    <m/>
    <n v="36"/>
    <m/>
    <n v="3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180"/>
    <d v="2023-06-16T15:48:23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1"/>
    <d v="2023-06-16T15:48:23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114"/>
    <d v="2023-06-16T15:48:23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60"/>
    <d v="2023-06-16T15:48:23"/>
    <n v="358"/>
    <m/>
    <n v="358"/>
    <m/>
    <n v="35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15"/>
    <d v="2023-06-16T15:48:23"/>
    <n v="72"/>
    <m/>
    <n v="72"/>
    <m/>
    <n v="7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115"/>
    <d v="2023-06-16T15:48:23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3"/>
    <d v="2023-06-16T15:48:23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4"/>
    <d v="2023-06-16T15:48:23"/>
    <n v="16"/>
    <m/>
    <n v="16"/>
    <m/>
    <n v="16"/>
    <n v="16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61"/>
    <d v="2023-06-16T15:48:23"/>
    <n v="206"/>
    <m/>
    <n v="20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62"/>
    <d v="2023-06-16T15:48:23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82"/>
    <d v="2023-06-16T15:48:23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5"/>
    <d v="2023-06-16T15:48:23"/>
    <n v="77"/>
    <m/>
    <n v="77"/>
    <m/>
    <n v="7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143"/>
    <d v="2023-06-16T15:48:23"/>
    <n v="3"/>
    <m/>
    <n v="3"/>
    <m/>
    <m/>
    <n v="3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156"/>
    <d v="2023-06-16T15:48:23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87"/>
    <d v="2023-06-16T15:48:23"/>
    <n v="23"/>
    <n v="0"/>
    <n v="2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9"/>
    <d v="2023-06-16T15:48:23"/>
    <n v="118"/>
    <n v="0"/>
    <n v="11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67"/>
    <d v="2023-06-16T15:48:23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10"/>
    <d v="2023-06-16T15:48:23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11"/>
    <d v="2023-06-16T15:48:23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13"/>
    <d v="2023-06-16T15:48:23"/>
    <n v="16"/>
    <n v="0"/>
    <n v="1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12"/>
    <d v="2023-06-16T15:48:23"/>
    <n v="46"/>
    <n v="0"/>
    <n v="4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68"/>
    <d v="2023-06-16T15:48:23"/>
    <n v="36"/>
    <n v="0"/>
    <n v="3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69"/>
    <d v="2023-06-16T15:48:23"/>
    <n v="16"/>
    <n v="2"/>
    <n v="1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70"/>
    <d v="2023-06-16T15:48:23"/>
    <n v="48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"/>
    <x v="0"/>
    <x v="14"/>
    <d v="2023-06-16T15:48:23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0"/>
    <x v="16"/>
    <d v="2023-06-16T15:48:26"/>
    <n v="0"/>
    <m/>
    <m/>
    <n v="2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0"/>
    <x v="17"/>
    <d v="2023-06-16T15:48:26"/>
    <n v="0"/>
    <m/>
    <m/>
    <n v="30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0"/>
    <x v="18"/>
    <d v="2023-06-16T15:48:26"/>
    <n v="0"/>
    <m/>
    <m/>
    <n v="30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0"/>
    <x v="19"/>
    <d v="2023-06-16T15:48:26"/>
    <n v="0"/>
    <m/>
    <m/>
    <n v="23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0"/>
    <x v="20"/>
    <d v="2023-06-16T15:48:26"/>
    <n v="0"/>
    <m/>
    <m/>
    <n v="34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0"/>
    <x v="71"/>
    <d v="2023-06-16T15:48:26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0"/>
    <x v="21"/>
    <d v="2023-06-16T15:48:26"/>
    <n v="0"/>
    <m/>
    <m/>
    <n v="69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0"/>
    <x v="22"/>
    <d v="2023-06-16T15:48:26"/>
    <n v="0"/>
    <m/>
    <m/>
    <n v="14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23"/>
    <d v="2023-06-16T15:48:26"/>
    <n v="0"/>
    <m/>
    <m/>
    <n v="59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119"/>
    <d v="2023-06-16T15:48:26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24"/>
    <d v="2023-06-16T15:48:26"/>
    <n v="0"/>
    <m/>
    <m/>
    <n v="2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25"/>
    <d v="2023-06-16T15:48:26"/>
    <n v="0"/>
    <m/>
    <m/>
    <n v="17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26"/>
    <d v="2023-06-16T15:48:26"/>
    <n v="0"/>
    <m/>
    <m/>
    <n v="16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27"/>
    <d v="2023-06-16T15:48:26"/>
    <n v="0"/>
    <m/>
    <m/>
    <n v="70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28"/>
    <d v="2023-06-16T15:48:26"/>
    <n v="0"/>
    <m/>
    <m/>
    <n v="70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29"/>
    <d v="2023-06-16T15:48:26"/>
    <n v="0"/>
    <m/>
    <m/>
    <n v="56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185"/>
    <d v="2023-06-16T15:48:26"/>
    <n v="0"/>
    <m/>
    <m/>
    <n v="89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31"/>
    <d v="2023-06-16T15:48:26"/>
    <n v="0"/>
    <m/>
    <m/>
    <n v="12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32"/>
    <d v="2023-06-16T15:48:26"/>
    <n v="0"/>
    <m/>
    <m/>
    <n v="70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33"/>
    <d v="2023-06-16T15:48:26"/>
    <n v="0"/>
    <m/>
    <m/>
    <n v="9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34"/>
    <d v="2023-06-16T15:48:2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35"/>
    <d v="2023-06-16T15:48:26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75"/>
    <d v="2023-06-16T15:48:26"/>
    <n v="0"/>
    <m/>
    <m/>
    <n v="46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36"/>
    <d v="2023-06-16T15:48:26"/>
    <n v="0"/>
    <m/>
    <m/>
    <n v="70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37"/>
    <d v="2023-06-16T15:48:26"/>
    <n v="0"/>
    <m/>
    <m/>
    <n v="43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38"/>
    <d v="2023-06-16T15:48:26"/>
    <n v="0"/>
    <m/>
    <m/>
    <n v="5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39"/>
    <d v="2023-06-16T15:48:26"/>
    <n v="0"/>
    <m/>
    <m/>
    <n v="1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106"/>
    <d v="2023-06-16T15:48:26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42"/>
    <d v="2023-06-16T15:48:26"/>
    <n v="0"/>
    <m/>
    <m/>
    <n v="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43"/>
    <d v="2023-06-16T15:48:26"/>
    <n v="0"/>
    <m/>
    <m/>
    <n v="5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44"/>
    <d v="2023-06-16T15:48:26"/>
    <n v="0"/>
    <m/>
    <m/>
    <n v="6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45"/>
    <d v="2023-06-16T15:48:2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47"/>
    <d v="2023-06-16T15:48:26"/>
    <n v="0"/>
    <m/>
    <m/>
    <n v="2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50"/>
    <d v="2023-06-16T15:48:26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51"/>
    <d v="2023-06-16T15:48:26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52"/>
    <d v="2023-06-16T15:48:26"/>
    <n v="0"/>
    <m/>
    <m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53"/>
    <d v="2023-06-16T15:48:26"/>
    <n v="0"/>
    <m/>
    <m/>
    <n v="3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54"/>
    <d v="2023-06-16T15:48:26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8"/>
    <d v="2023-06-16T15:48:26"/>
    <n v="104"/>
    <m/>
    <n v="104"/>
    <m/>
    <n v="10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56"/>
    <d v="2023-06-16T15:48:26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0"/>
    <d v="2023-06-16T15:48:26"/>
    <n v="273"/>
    <m/>
    <n v="273"/>
    <m/>
    <n v="27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59"/>
    <d v="2023-06-16T15:48:26"/>
    <n v="56"/>
    <m/>
    <n v="56"/>
    <m/>
    <n v="5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60"/>
    <d v="2023-06-16T15:48:26"/>
    <n v="239"/>
    <m/>
    <n v="239"/>
    <m/>
    <n v="23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3"/>
    <d v="2023-06-16T15:48:26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4"/>
    <d v="2023-06-16T15:48:26"/>
    <n v="116"/>
    <m/>
    <n v="116"/>
    <m/>
    <n v="1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61"/>
    <d v="2023-06-16T15:48:26"/>
    <n v="8422"/>
    <m/>
    <n v="842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62"/>
    <d v="2023-06-16T15:48:26"/>
    <n v="187"/>
    <m/>
    <n v="18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82"/>
    <d v="2023-06-16T15:48:26"/>
    <n v="24"/>
    <m/>
    <n v="24"/>
    <m/>
    <n v="2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83"/>
    <d v="2023-06-16T15:48:26"/>
    <n v="14"/>
    <m/>
    <n v="14"/>
    <m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5"/>
    <d v="2023-06-16T15:48:26"/>
    <n v="55"/>
    <m/>
    <n v="55"/>
    <m/>
    <n v="5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186"/>
    <d v="2023-06-16T15:48:26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187"/>
    <d v="2023-06-16T15:48:26"/>
    <n v="18"/>
    <m/>
    <n v="1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188"/>
    <d v="2023-06-16T15:48:26"/>
    <n v="9"/>
    <m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189"/>
    <d v="2023-06-16T15:48:26"/>
    <n v="5"/>
    <m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9"/>
    <d v="2023-06-16T15:48:26"/>
    <n v="104"/>
    <n v="0"/>
    <n v="10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67"/>
    <d v="2023-06-16T15:48:26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13"/>
    <d v="2023-06-16T15:48:26"/>
    <n v="116"/>
    <n v="0"/>
    <n v="11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12"/>
    <d v="2023-06-16T15:48:26"/>
    <n v="273"/>
    <n v="0"/>
    <n v="27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3"/>
    <x v="68"/>
    <d v="2023-06-16T15:48:26"/>
    <n v="56"/>
    <n v="0"/>
    <n v="5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"/>
    <x v="1"/>
    <x v="70"/>
    <d v="2023-06-16T15:48:26"/>
    <n v="27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1"/>
    <x v="17"/>
    <d v="2023-06-16T15:54:47"/>
    <n v="0"/>
    <m/>
    <m/>
    <n v="8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1"/>
    <x v="18"/>
    <d v="2023-06-16T15:54:47"/>
    <n v="0"/>
    <m/>
    <m/>
    <n v="8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1"/>
    <x v="19"/>
    <d v="2023-06-16T15:54:47"/>
    <n v="0"/>
    <m/>
    <m/>
    <n v="8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1"/>
    <x v="20"/>
    <d v="2023-06-16T15:54:47"/>
    <n v="0"/>
    <m/>
    <m/>
    <n v="7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1"/>
    <x v="71"/>
    <d v="2023-06-16T15:54:47"/>
    <n v="0"/>
    <m/>
    <m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1"/>
    <x v="190"/>
    <d v="2023-06-16T15:54:47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1"/>
    <x v="22"/>
    <d v="2023-06-16T15:54:47"/>
    <n v="0"/>
    <m/>
    <m/>
    <n v="10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1"/>
    <x v="23"/>
    <d v="2023-06-16T15:54:47"/>
    <n v="0"/>
    <m/>
    <m/>
    <n v="16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1"/>
    <x v="25"/>
    <d v="2023-06-16T15:54:47"/>
    <n v="0"/>
    <m/>
    <m/>
    <n v="8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1"/>
    <x v="26"/>
    <d v="2023-06-16T15:54:47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1"/>
    <x v="27"/>
    <d v="2023-06-16T15:54:47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1"/>
    <x v="29"/>
    <d v="2023-06-16T15:54:47"/>
    <n v="0"/>
    <m/>
    <m/>
    <n v="13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1"/>
    <x v="30"/>
    <d v="2023-06-16T15:54:47"/>
    <n v="0"/>
    <m/>
    <m/>
    <n v="7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1"/>
    <x v="89"/>
    <d v="2023-06-16T15:54:47"/>
    <n v="0"/>
    <m/>
    <m/>
    <n v="15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1"/>
    <x v="32"/>
    <d v="2023-06-16T15:54:47"/>
    <n v="0"/>
    <m/>
    <m/>
    <n v="17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1"/>
    <x v="33"/>
    <d v="2023-06-16T15:54:47"/>
    <n v="0"/>
    <m/>
    <m/>
    <n v="1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1"/>
    <x v="34"/>
    <d v="2023-06-16T15:54:47"/>
    <n v="0"/>
    <m/>
    <m/>
    <n v="7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0"/>
    <x v="35"/>
    <d v="2023-06-16T15:54:47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0"/>
    <x v="37"/>
    <d v="2023-06-16T15:54:47"/>
    <n v="0"/>
    <m/>
    <m/>
    <n v="14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0"/>
    <x v="43"/>
    <d v="2023-06-16T15:54:47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6"/>
    <x v="8"/>
    <d v="2023-06-16T15:54:47"/>
    <n v="15"/>
    <m/>
    <n v="15"/>
    <m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6"/>
    <x v="80"/>
    <d v="2023-06-16T15:54:47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6"/>
    <x v="81"/>
    <d v="2023-06-16T15:54:47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6"/>
    <x v="87"/>
    <d v="2023-06-16T15:54:47"/>
    <n v="9"/>
    <n v="0"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0"/>
    <x v="9"/>
    <d v="2023-06-16T15:54:47"/>
    <n v="15"/>
    <n v="0"/>
    <n v="1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"/>
    <x v="0"/>
    <x v="69"/>
    <d v="2023-06-16T15:54:47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0"/>
    <x v="191"/>
    <d v="2023-06-16T15:54:50"/>
    <n v="43"/>
    <m/>
    <n v="4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0"/>
    <x v="8"/>
    <d v="2023-06-16T15:54:50"/>
    <n v="68"/>
    <m/>
    <n v="68"/>
    <m/>
    <n v="6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0"/>
    <x v="79"/>
    <d v="2023-06-16T15:54:50"/>
    <n v="55"/>
    <m/>
    <n v="55"/>
    <m/>
    <n v="5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0"/>
    <x v="0"/>
    <d v="2023-06-16T15:54:50"/>
    <n v="74"/>
    <m/>
    <n v="74"/>
    <m/>
    <n v="7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0"/>
    <x v="59"/>
    <d v="2023-06-16T15:54:50"/>
    <n v="115"/>
    <m/>
    <n v="115"/>
    <m/>
    <n v="1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0"/>
    <x v="60"/>
    <d v="2023-06-16T15:54:50"/>
    <n v="34"/>
    <m/>
    <n v="34"/>
    <m/>
    <n v="3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0"/>
    <x v="15"/>
    <d v="2023-06-16T15:54:50"/>
    <n v="16"/>
    <m/>
    <n v="16"/>
    <m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0"/>
    <x v="115"/>
    <d v="2023-06-16T15:54:50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0"/>
    <x v="4"/>
    <d v="2023-06-16T15:54:50"/>
    <n v="57"/>
    <m/>
    <n v="57"/>
    <m/>
    <n v="5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0"/>
    <x v="61"/>
    <d v="2023-06-16T15:54:50"/>
    <n v="286"/>
    <m/>
    <n v="28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0"/>
    <x v="62"/>
    <d v="2023-06-16T15:54:50"/>
    <n v="16"/>
    <m/>
    <n v="1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0"/>
    <x v="82"/>
    <d v="2023-06-16T15:54:50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0"/>
    <x v="83"/>
    <d v="2023-06-16T15:54:50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0"/>
    <x v="5"/>
    <d v="2023-06-16T15:54:50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0"/>
    <x v="85"/>
    <d v="2023-06-16T15:54:50"/>
    <n v="43"/>
    <n v="0"/>
    <n v="4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0"/>
    <x v="9"/>
    <d v="2023-06-16T15:54:50"/>
    <n v="123"/>
    <n v="0"/>
    <n v="12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0"/>
    <x v="13"/>
    <d v="2023-06-16T15:54:50"/>
    <n v="57"/>
    <n v="0"/>
    <n v="5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0"/>
    <x v="12"/>
    <d v="2023-06-16T15:54:50"/>
    <n v="74"/>
    <n v="0"/>
    <n v="7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0"/>
    <x v="68"/>
    <d v="2023-06-16T15:54:50"/>
    <n v="115"/>
    <n v="0"/>
    <n v="11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6"/>
    <x v="0"/>
    <x v="69"/>
    <d v="2023-06-16T15:54:50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0"/>
    <x v="8"/>
    <d v="2023-06-16T15:57:05"/>
    <n v="229"/>
    <m/>
    <n v="229"/>
    <m/>
    <n v="22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0"/>
    <x v="79"/>
    <d v="2023-06-16T15:57:05"/>
    <n v="160"/>
    <m/>
    <n v="160"/>
    <m/>
    <n v="16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0"/>
    <x v="154"/>
    <d v="2023-06-16T15:57:05"/>
    <n v="22"/>
    <m/>
    <n v="22"/>
    <m/>
    <n v="2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0"/>
    <x v="56"/>
    <d v="2023-06-16T15:57:05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0"/>
    <x v="0"/>
    <d v="2023-06-16T15:57:05"/>
    <n v="260"/>
    <m/>
    <n v="260"/>
    <m/>
    <n v="26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0"/>
    <x v="59"/>
    <d v="2023-06-16T15:57:05"/>
    <n v="128"/>
    <m/>
    <n v="128"/>
    <m/>
    <n v="12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0"/>
    <x v="60"/>
    <d v="2023-06-16T15:57:05"/>
    <n v="218"/>
    <m/>
    <n v="218"/>
    <m/>
    <n v="2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0"/>
    <x v="15"/>
    <d v="2023-06-16T15:57:05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0"/>
    <x v="115"/>
    <d v="2023-06-16T15:57:05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0"/>
    <x v="3"/>
    <d v="2023-06-16T15:57:05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0"/>
    <x v="4"/>
    <d v="2023-06-16T15:57:05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0"/>
    <x v="61"/>
    <d v="2023-06-16T15:57:05"/>
    <n v="895"/>
    <m/>
    <n v="89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0"/>
    <x v="62"/>
    <d v="2023-06-16T15:57:05"/>
    <n v="33"/>
    <m/>
    <n v="3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0"/>
    <x v="82"/>
    <d v="2023-06-16T15:57:05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0"/>
    <x v="83"/>
    <d v="2023-06-16T15:57:05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2"/>
    <x v="5"/>
    <d v="2023-06-16T15:57:05"/>
    <n v="58"/>
    <m/>
    <n v="58"/>
    <m/>
    <n v="5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2"/>
    <x v="9"/>
    <d v="2023-06-16T15:57:05"/>
    <n v="411"/>
    <n v="0"/>
    <n v="41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2"/>
    <x v="67"/>
    <d v="2023-06-16T15:57:05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2"/>
    <x v="13"/>
    <d v="2023-06-16T15:57:05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2"/>
    <x v="12"/>
    <d v="2023-06-16T15:57:05"/>
    <n v="260"/>
    <n v="0"/>
    <n v="26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2"/>
    <x v="68"/>
    <d v="2023-06-16T15:57:05"/>
    <n v="128"/>
    <n v="0"/>
    <n v="12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2"/>
    <x v="69"/>
    <d v="2023-06-16T15:57:05"/>
    <n v="69"/>
    <n v="9"/>
    <n v="6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7"/>
    <x v="2"/>
    <x v="70"/>
    <d v="2023-06-16T15:57:05"/>
    <n v="36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152"/>
    <d v="2023-06-16T15:57:09"/>
    <n v="5"/>
    <m/>
    <n v="5"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53"/>
    <d v="2023-06-16T15:57:09"/>
    <n v="9"/>
    <m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8"/>
    <d v="2023-06-16T15:57:09"/>
    <n v="58"/>
    <m/>
    <n v="58"/>
    <m/>
    <n v="5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79"/>
    <d v="2023-06-16T15:57:09"/>
    <n v="120"/>
    <m/>
    <n v="120"/>
    <m/>
    <n v="12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154"/>
    <d v="2023-06-16T15:57:09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0"/>
    <d v="2023-06-16T15:57:09"/>
    <n v="133"/>
    <m/>
    <n v="133"/>
    <m/>
    <n v="13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59"/>
    <d v="2023-06-16T15:57:09"/>
    <n v="51"/>
    <m/>
    <n v="51"/>
    <m/>
    <n v="5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60"/>
    <d v="2023-06-16T15:57:09"/>
    <n v="235"/>
    <m/>
    <n v="235"/>
    <m/>
    <n v="23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4"/>
    <d v="2023-06-16T15:57:09"/>
    <n v="78"/>
    <m/>
    <n v="78"/>
    <m/>
    <n v="78"/>
    <n v="78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61"/>
    <d v="2023-06-16T15:57:09"/>
    <n v="343"/>
    <m/>
    <n v="34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62"/>
    <d v="2023-06-16T15:57:09"/>
    <n v="29"/>
    <m/>
    <n v="2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143"/>
    <d v="2023-06-16T15:57:09"/>
    <n v="5"/>
    <m/>
    <n v="5"/>
    <m/>
    <m/>
    <n v="5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156"/>
    <d v="2023-06-16T15:57:09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64"/>
    <d v="2023-06-16T15:57:09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159"/>
    <d v="2023-06-16T15:57:09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65"/>
    <d v="2023-06-16T15:57:09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160"/>
    <d v="2023-06-16T15:57:09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9"/>
    <d v="2023-06-16T15:57:09"/>
    <n v="180"/>
    <n v="0"/>
    <n v="18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13"/>
    <d v="2023-06-16T15:57:09"/>
    <n v="78"/>
    <n v="0"/>
    <n v="7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12"/>
    <d v="2023-06-16T15:57:09"/>
    <n v="133"/>
    <n v="0"/>
    <n v="13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68"/>
    <d v="2023-06-16T15:57:09"/>
    <n v="51"/>
    <n v="0"/>
    <n v="5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69"/>
    <d v="2023-06-16T15:57:09"/>
    <n v="44"/>
    <n v="13"/>
    <n v="3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70"/>
    <d v="2023-06-16T15:57:09"/>
    <n v="1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8"/>
    <x v="2"/>
    <x v="14"/>
    <d v="2023-06-16T15:57:09"/>
    <n v="28"/>
    <n v="4"/>
    <n v="22"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17"/>
    <d v="2023-06-16T16:00:04"/>
    <n v="0"/>
    <m/>
    <m/>
    <n v="5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18"/>
    <d v="2023-06-16T16:00:04"/>
    <n v="0"/>
    <m/>
    <m/>
    <n v="51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19"/>
    <d v="2023-06-16T16:00:04"/>
    <n v="0"/>
    <m/>
    <m/>
    <n v="23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20"/>
    <d v="2023-06-16T16:00:04"/>
    <n v="0"/>
    <m/>
    <m/>
    <n v="5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71"/>
    <d v="2023-06-16T16:00:04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23"/>
    <d v="2023-06-16T16:00:04"/>
    <n v="0"/>
    <m/>
    <m/>
    <n v="46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24"/>
    <d v="2023-06-16T16:00:04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25"/>
    <d v="2023-06-16T16:00:04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26"/>
    <d v="2023-06-16T16:00:04"/>
    <n v="0"/>
    <m/>
    <m/>
    <n v="4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27"/>
    <d v="2023-06-16T16:00:04"/>
    <n v="0"/>
    <m/>
    <m/>
    <n v="63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28"/>
    <d v="2023-06-16T16:00:04"/>
    <n v="0"/>
    <m/>
    <m/>
    <n v="59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29"/>
    <d v="2023-06-16T16:00:04"/>
    <n v="0"/>
    <m/>
    <m/>
    <n v="5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30"/>
    <d v="2023-06-16T16:00:04"/>
    <n v="0"/>
    <m/>
    <m/>
    <n v="28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31"/>
    <d v="2023-06-16T16:00:04"/>
    <n v="0"/>
    <m/>
    <m/>
    <n v="4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32"/>
    <d v="2023-06-16T16:00:04"/>
    <n v="0"/>
    <m/>
    <m/>
    <n v="68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33"/>
    <d v="2023-06-16T16:00:04"/>
    <n v="0"/>
    <m/>
    <m/>
    <n v="4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75"/>
    <d v="2023-06-16T16:00:04"/>
    <n v="0"/>
    <m/>
    <m/>
    <n v="9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36"/>
    <d v="2023-06-16T16:00:04"/>
    <n v="0"/>
    <m/>
    <m/>
    <n v="59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37"/>
    <d v="2023-06-16T16:00:04"/>
    <n v="0"/>
    <m/>
    <m/>
    <n v="37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38"/>
    <d v="2023-06-16T16:00:04"/>
    <n v="0"/>
    <m/>
    <m/>
    <n v="9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39"/>
    <d v="2023-06-16T16:00:04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42"/>
    <d v="2023-06-16T16:00:04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43"/>
    <d v="2023-06-16T16:00:04"/>
    <n v="0"/>
    <m/>
    <m/>
    <n v="7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44"/>
    <d v="2023-06-16T16:00:04"/>
    <n v="0"/>
    <m/>
    <m/>
    <n v="10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45"/>
    <d v="2023-06-16T16:00:04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46"/>
    <d v="2023-06-16T16:00:04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48"/>
    <d v="2023-06-16T16:00:04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78"/>
    <d v="2023-06-16T16:00:04"/>
    <n v="0"/>
    <m/>
    <m/>
    <n v="1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51"/>
    <d v="2023-06-16T16:00:04"/>
    <n v="0"/>
    <m/>
    <m/>
    <n v="2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52"/>
    <d v="2023-06-16T16:00:04"/>
    <n v="0"/>
    <m/>
    <m/>
    <n v="2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8"/>
    <d v="2023-06-16T16:00:04"/>
    <n v="212"/>
    <m/>
    <n v="212"/>
    <m/>
    <n v="2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154"/>
    <d v="2023-06-16T16:00:04"/>
    <n v="115"/>
    <m/>
    <n v="115"/>
    <m/>
    <n v="1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155"/>
    <d v="2023-06-16T16:00:04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56"/>
    <d v="2023-06-16T16:00:04"/>
    <n v="7"/>
    <m/>
    <n v="7"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0"/>
    <d v="2023-06-16T16:00:04"/>
    <n v="116"/>
    <m/>
    <n v="116"/>
    <m/>
    <n v="1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59"/>
    <d v="2023-06-16T16:00:04"/>
    <n v="163"/>
    <m/>
    <n v="16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60"/>
    <d v="2023-06-16T16:00:04"/>
    <n v="319"/>
    <m/>
    <n v="319"/>
    <m/>
    <n v="31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3"/>
    <d v="2023-06-16T16:00:04"/>
    <n v="13"/>
    <m/>
    <n v="13"/>
    <m/>
    <n v="1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4"/>
    <d v="2023-06-16T16:00:04"/>
    <n v="114"/>
    <m/>
    <n v="114"/>
    <m/>
    <n v="1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61"/>
    <d v="2023-06-16T16:00:04"/>
    <n v="915"/>
    <m/>
    <n v="915"/>
    <n v="9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62"/>
    <d v="2023-06-16T16:00:04"/>
    <n v="23"/>
    <m/>
    <n v="23"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82"/>
    <d v="2023-06-16T16:00:04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83"/>
    <d v="2023-06-16T16:00:04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5"/>
    <d v="2023-06-16T16:00:04"/>
    <n v="65"/>
    <m/>
    <n v="65"/>
    <m/>
    <n v="6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63"/>
    <d v="2023-06-16T16:00:04"/>
    <n v="13"/>
    <m/>
    <n v="1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64"/>
    <d v="2023-06-16T16:00:04"/>
    <n v="9"/>
    <m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9"/>
    <d v="2023-06-16T16:00:04"/>
    <n v="327"/>
    <n v="0"/>
    <n v="32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116"/>
    <d v="2023-06-16T16:00:04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67"/>
    <d v="2023-06-16T16:00:04"/>
    <n v="7"/>
    <n v="0"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13"/>
    <d v="2023-06-16T16:00:04"/>
    <n v="114"/>
    <n v="0"/>
    <n v="11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12"/>
    <d v="2023-06-16T16:00:04"/>
    <n v="116"/>
    <n v="0"/>
    <n v="11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68"/>
    <d v="2023-06-16T16:00:04"/>
    <n v="163"/>
    <n v="0"/>
    <n v="16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69"/>
    <d v="2023-06-16T16:00:04"/>
    <n v="45"/>
    <n v="9"/>
    <n v="3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9"/>
    <x v="2"/>
    <x v="70"/>
    <d v="2023-06-16T16:00:04"/>
    <n v="12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2"/>
    <x v="17"/>
    <d v="2023-06-16T16:00:07"/>
    <n v="0"/>
    <m/>
    <m/>
    <n v="8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2"/>
    <x v="18"/>
    <d v="2023-06-16T16:00:07"/>
    <n v="0"/>
    <m/>
    <m/>
    <n v="8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2"/>
    <x v="19"/>
    <d v="2023-06-16T16:00:07"/>
    <n v="0"/>
    <m/>
    <m/>
    <n v="1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2"/>
    <x v="20"/>
    <d v="2023-06-16T16:00:07"/>
    <n v="0"/>
    <m/>
    <m/>
    <n v="20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2"/>
    <x v="71"/>
    <d v="2023-06-16T16:00:07"/>
    <n v="0"/>
    <m/>
    <m/>
    <n v="4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2"/>
    <x v="190"/>
    <d v="2023-06-16T16:00:07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2"/>
    <x v="117"/>
    <d v="2023-06-16T16:00:07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2"/>
    <x v="22"/>
    <d v="2023-06-16T16:00:07"/>
    <n v="0"/>
    <m/>
    <m/>
    <n v="14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2"/>
    <x v="100"/>
    <d v="2023-06-16T16:00:07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2"/>
    <x v="23"/>
    <d v="2023-06-16T16:00:07"/>
    <n v="0"/>
    <m/>
    <m/>
    <n v="26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132"/>
    <d v="2023-06-16T16:00:07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118"/>
    <d v="2023-06-16T16:00:07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73"/>
    <d v="2023-06-16T16:00:07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101"/>
    <d v="2023-06-16T16:00:07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119"/>
    <d v="2023-06-16T16:00:07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24"/>
    <d v="2023-06-16T16:00:07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25"/>
    <d v="2023-06-16T16:00:07"/>
    <n v="0"/>
    <m/>
    <m/>
    <n v="20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26"/>
    <d v="2023-06-16T16:00:07"/>
    <n v="0"/>
    <m/>
    <m/>
    <n v="9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102"/>
    <d v="2023-06-16T16:00:07"/>
    <n v="0"/>
    <m/>
    <m/>
    <n v="2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27"/>
    <d v="2023-06-16T16:00:07"/>
    <n v="0"/>
    <m/>
    <m/>
    <n v="26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28"/>
    <d v="2023-06-16T16:00:07"/>
    <n v="0"/>
    <m/>
    <m/>
    <n v="25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29"/>
    <d v="2023-06-16T16:00:07"/>
    <n v="0"/>
    <m/>
    <m/>
    <n v="24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103"/>
    <d v="2023-06-16T16:00:07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120"/>
    <d v="2023-06-16T16:00:07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121"/>
    <d v="2023-06-16T16:00:07"/>
    <n v="0"/>
    <m/>
    <m/>
    <n v="1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30"/>
    <d v="2023-06-16T16:00:07"/>
    <n v="0"/>
    <m/>
    <m/>
    <n v="2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89"/>
    <d v="2023-06-16T16:00:07"/>
    <n v="0"/>
    <m/>
    <m/>
    <n v="4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104"/>
    <d v="2023-06-16T16:00:07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31"/>
    <d v="2023-06-16T16:00:07"/>
    <n v="0"/>
    <m/>
    <m/>
    <n v="6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136"/>
    <d v="2023-06-16T16:00:07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122"/>
    <d v="2023-06-16T16:00:07"/>
    <n v="0"/>
    <m/>
    <m/>
    <n v="3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32"/>
    <d v="2023-06-16T16:00:07"/>
    <n v="0"/>
    <m/>
    <m/>
    <n v="24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33"/>
    <d v="2023-06-16T16:00:07"/>
    <n v="0"/>
    <m/>
    <m/>
    <n v="7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34"/>
    <d v="2023-06-16T16:00:07"/>
    <n v="0"/>
    <m/>
    <m/>
    <n v="2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74"/>
    <d v="2023-06-16T16:00:07"/>
    <n v="0"/>
    <m/>
    <m/>
    <n v="5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123"/>
    <d v="2023-06-16T16:00:07"/>
    <n v="0"/>
    <m/>
    <m/>
    <n v="8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75"/>
    <d v="2023-06-16T16:00:07"/>
    <n v="0"/>
    <m/>
    <m/>
    <n v="25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36"/>
    <d v="2023-06-16T16:00:07"/>
    <n v="0"/>
    <m/>
    <m/>
    <n v="23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37"/>
    <d v="2023-06-16T16:00:07"/>
    <n v="0"/>
    <m/>
    <m/>
    <n v="22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38"/>
    <d v="2023-06-16T16:00:07"/>
    <n v="0"/>
    <m/>
    <m/>
    <n v="6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105"/>
    <d v="2023-06-16T16:00:07"/>
    <n v="0"/>
    <m/>
    <m/>
    <n v="4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39"/>
    <d v="2023-06-16T16:00:07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43"/>
    <d v="2023-06-16T16:00:07"/>
    <n v="0"/>
    <m/>
    <m/>
    <n v="5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44"/>
    <d v="2023-06-16T16:00:07"/>
    <n v="0"/>
    <m/>
    <m/>
    <n v="3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45"/>
    <d v="2023-06-16T16:00:07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126"/>
    <d v="2023-06-16T16:00:07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50"/>
    <d v="2023-06-16T16:00:07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127"/>
    <d v="2023-06-16T16:00:07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175"/>
    <d v="2023-06-16T16:00:07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9"/>
    <x v="152"/>
    <d v="2023-06-16T16:00:07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129"/>
    <d v="2023-06-16T16:00:07"/>
    <n v="0"/>
    <m/>
    <m/>
    <n v="3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8"/>
    <d v="2023-06-16T16:00:07"/>
    <n v="33"/>
    <m/>
    <n v="33"/>
    <m/>
    <n v="33"/>
    <n v="33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80"/>
    <d v="2023-06-16T16:00:07"/>
    <n v="20"/>
    <m/>
    <n v="20"/>
    <m/>
    <n v="2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81"/>
    <d v="2023-06-16T16:00:07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0"/>
    <d v="2023-06-16T16:00:07"/>
    <n v="69"/>
    <m/>
    <n v="69"/>
    <m/>
    <n v="6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59"/>
    <d v="2023-06-16T16:00:07"/>
    <n v="137"/>
    <m/>
    <n v="137"/>
    <m/>
    <n v="13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114"/>
    <d v="2023-06-16T16:00:07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60"/>
    <d v="2023-06-16T16:00:07"/>
    <n v="216"/>
    <m/>
    <n v="216"/>
    <m/>
    <n v="2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15"/>
    <d v="2023-06-16T16:00:07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3"/>
    <d v="2023-06-16T16:00:07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4"/>
    <d v="2023-06-16T16:00:07"/>
    <n v="91"/>
    <m/>
    <n v="91"/>
    <m/>
    <n v="9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61"/>
    <d v="2023-06-16T16:00:07"/>
    <n v="346"/>
    <m/>
    <n v="346"/>
    <n v="34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62"/>
    <d v="2023-06-16T16:00:07"/>
    <n v="34"/>
    <m/>
    <n v="34"/>
    <n v="3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82"/>
    <d v="2023-06-16T16:00:07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83"/>
    <d v="2023-06-16T16:00:07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87"/>
    <d v="2023-06-16T16:00:07"/>
    <n v="24"/>
    <n v="0"/>
    <n v="2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9"/>
    <d v="2023-06-16T16:00:07"/>
    <n v="33"/>
    <n v="0"/>
    <n v="3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13"/>
    <d v="2023-06-16T16:00:07"/>
    <n v="91"/>
    <n v="0"/>
    <n v="9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12"/>
    <d v="2023-06-16T16:00:07"/>
    <n v="69"/>
    <n v="0"/>
    <n v="6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68"/>
    <d v="2023-06-16T16:00:07"/>
    <n v="137"/>
    <n v="0"/>
    <n v="13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192"/>
    <d v="2023-06-16T16:00:07"/>
    <n v="3"/>
    <m/>
    <m/>
    <m/>
    <m/>
    <n v="2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0"/>
    <x v="3"/>
    <x v="69"/>
    <d v="2023-06-16T16:00:07"/>
    <n v="78"/>
    <n v="25"/>
    <n v="5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3"/>
    <x v="16"/>
    <d v="2023-06-16T16:02:21"/>
    <n v="89"/>
    <m/>
    <n v="8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3"/>
    <x v="17"/>
    <d v="2023-06-16T16:02:21"/>
    <n v="144"/>
    <m/>
    <n v="14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3"/>
    <x v="18"/>
    <d v="2023-06-16T16:02:21"/>
    <n v="53"/>
    <m/>
    <n v="5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3"/>
    <x v="19"/>
    <d v="2023-06-16T16:02:21"/>
    <n v="1537"/>
    <m/>
    <n v="153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3"/>
    <x v="20"/>
    <d v="2023-06-16T16:02:21"/>
    <n v="2489"/>
    <m/>
    <n v="248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3"/>
    <x v="71"/>
    <d v="2023-06-16T16:02:21"/>
    <n v="57"/>
    <m/>
    <n v="5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3"/>
    <x v="190"/>
    <d v="2023-06-16T16:02:21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"/>
    <x v="117"/>
    <d v="2023-06-16T16:02:21"/>
    <n v="24"/>
    <m/>
    <n v="2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"/>
    <x v="131"/>
    <d v="2023-06-16T16:02:21"/>
    <n v="6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"/>
    <x v="21"/>
    <d v="2023-06-16T16:02:21"/>
    <n v="2004"/>
    <m/>
    <n v="200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"/>
    <x v="22"/>
    <d v="2023-06-16T16:02:21"/>
    <n v="2007"/>
    <m/>
    <n v="200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"/>
    <x v="146"/>
    <d v="2023-06-16T16:02:21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"/>
    <x v="23"/>
    <d v="2023-06-16T16:02:21"/>
    <n v="2752"/>
    <m/>
    <n v="275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"/>
    <x v="73"/>
    <d v="2023-06-16T16:02:21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"/>
    <x v="119"/>
    <d v="2023-06-16T16:02:21"/>
    <n v="7"/>
    <m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"/>
    <x v="25"/>
    <d v="2023-06-16T16:02:21"/>
    <n v="1650"/>
    <m/>
    <n v="165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"/>
    <x v="88"/>
    <d v="2023-06-16T16:02:21"/>
    <n v="8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"/>
    <x v="26"/>
    <d v="2023-06-16T16:02:21"/>
    <n v="13"/>
    <m/>
    <n v="1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"/>
    <x v="27"/>
    <d v="2023-06-16T16:02:21"/>
    <n v="116"/>
    <m/>
    <n v="11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"/>
    <x v="28"/>
    <d v="2023-06-16T16:02:21"/>
    <n v="6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"/>
    <x v="29"/>
    <d v="2023-06-16T16:02:21"/>
    <n v="2453"/>
    <m/>
    <n v="245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"/>
    <x v="103"/>
    <d v="2023-06-16T16:02:21"/>
    <n v="6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"/>
    <x v="30"/>
    <d v="2023-06-16T16:02:21"/>
    <n v="5547"/>
    <m/>
    <n v="554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"/>
    <x v="89"/>
    <d v="2023-06-16T16:02:21"/>
    <n v="2863"/>
    <m/>
    <n v="286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31"/>
    <d v="2023-06-16T16:02:21"/>
    <n v="6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122"/>
    <d v="2023-06-16T16:02:21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32"/>
    <d v="2023-06-16T16:02:21"/>
    <n v="3327"/>
    <m/>
    <n v="332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33"/>
    <d v="2023-06-16T16:02:21"/>
    <n v="243"/>
    <m/>
    <n v="24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34"/>
    <d v="2023-06-16T16:02:21"/>
    <n v="1881"/>
    <m/>
    <n v="188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148"/>
    <d v="2023-06-16T16:02:21"/>
    <n v="46"/>
    <m/>
    <n v="4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74"/>
    <d v="2023-06-16T16:02:21"/>
    <n v="19"/>
    <m/>
    <n v="1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123"/>
    <d v="2023-06-16T16:02:21"/>
    <n v="1635"/>
    <m/>
    <n v="163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75"/>
    <d v="2023-06-16T16:02:21"/>
    <n v="21"/>
    <m/>
    <n v="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36"/>
    <d v="2023-06-16T16:02:21"/>
    <n v="18"/>
    <m/>
    <n v="1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37"/>
    <d v="2023-06-16T16:02:21"/>
    <n v="2002"/>
    <m/>
    <n v="200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38"/>
    <d v="2023-06-16T16:02:21"/>
    <n v="1715"/>
    <m/>
    <n v="171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39"/>
    <d v="2023-06-16T16:02:21"/>
    <n v="78"/>
    <m/>
    <n v="7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193"/>
    <d v="2023-06-16T16:02:21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124"/>
    <d v="2023-06-16T16:02:21"/>
    <n v="21"/>
    <m/>
    <n v="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138"/>
    <d v="2023-06-16T16:02:21"/>
    <n v="27"/>
    <m/>
    <n v="2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173"/>
    <d v="2023-06-16T16:02:21"/>
    <n v="21"/>
    <m/>
    <n v="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43"/>
    <d v="2023-06-16T16:02:21"/>
    <n v="728"/>
    <m/>
    <n v="72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194"/>
    <d v="2023-06-16T16:02:21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195"/>
    <d v="2023-06-16T16:02:21"/>
    <n v="161"/>
    <m/>
    <n v="16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139"/>
    <d v="2023-06-16T16:02:21"/>
    <n v="451"/>
    <m/>
    <n v="45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45"/>
    <d v="2023-06-16T16:02:21"/>
    <n v="23"/>
    <m/>
    <n v="2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46"/>
    <d v="2023-06-16T16:02:21"/>
    <n v="7"/>
    <m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191"/>
    <d v="2023-06-16T16:02:21"/>
    <n v="109"/>
    <m/>
    <n v="10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175"/>
    <d v="2023-06-16T16:02:21"/>
    <n v="67"/>
    <m/>
    <n v="67"/>
    <n v="6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152"/>
    <d v="2023-06-16T16:02:21"/>
    <n v="47"/>
    <m/>
    <n v="47"/>
    <n v="4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53"/>
    <d v="2023-06-16T16:02:21"/>
    <n v="25"/>
    <m/>
    <n v="2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8"/>
    <d v="2023-06-16T16:02:21"/>
    <n v="268"/>
    <m/>
    <n v="268"/>
    <m/>
    <n v="26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155"/>
    <d v="2023-06-16T16:02:21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56"/>
    <d v="2023-06-16T16:02:21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0"/>
    <d v="2023-06-16T16:02:21"/>
    <n v="346"/>
    <m/>
    <n v="346"/>
    <m/>
    <n v="34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92"/>
    <d v="2023-06-16T16:02:21"/>
    <n v="16"/>
    <m/>
    <n v="16"/>
    <m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93"/>
    <d v="2023-06-16T16:02:21"/>
    <n v="128"/>
    <m/>
    <n v="128"/>
    <m/>
    <n v="12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5"/>
    <x v="59"/>
    <d v="2023-06-16T16:02:21"/>
    <n v="182"/>
    <m/>
    <n v="182"/>
    <n v="18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60"/>
    <d v="2023-06-16T16:02:21"/>
    <n v="303"/>
    <m/>
    <n v="303"/>
    <m/>
    <n v="30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15"/>
    <d v="2023-06-16T16:02:21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196"/>
    <d v="2023-06-16T16:02:21"/>
    <n v="29"/>
    <m/>
    <n v="29"/>
    <m/>
    <n v="2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3"/>
    <d v="2023-06-16T16:02:21"/>
    <n v="9"/>
    <m/>
    <n v="9"/>
    <m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4"/>
    <d v="2023-06-16T16:02:21"/>
    <n v="62"/>
    <m/>
    <n v="62"/>
    <m/>
    <n v="6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61"/>
    <d v="2023-06-16T16:02:21"/>
    <n v="938"/>
    <m/>
    <n v="93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62"/>
    <d v="2023-06-16T16:02:21"/>
    <n v="37"/>
    <m/>
    <n v="3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82"/>
    <d v="2023-06-16T16:02:21"/>
    <n v="3"/>
    <m/>
    <n v="3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83"/>
    <d v="2023-06-16T16:02:21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5"/>
    <d v="2023-06-16T16:02:21"/>
    <n v="175"/>
    <m/>
    <n v="17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94"/>
    <d v="2023-06-16T16:02:21"/>
    <n v="4402"/>
    <n v="0"/>
    <n v="440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95"/>
    <d v="2023-06-16T16:02:21"/>
    <n v="19861"/>
    <n v="0"/>
    <n v="1986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96"/>
    <d v="2023-06-16T16:02:21"/>
    <n v="3717"/>
    <n v="0"/>
    <n v="371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97"/>
    <d v="2023-06-16T16:02:21"/>
    <n v="78"/>
    <n v="0"/>
    <n v="7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84"/>
    <d v="2023-06-16T16:02:21"/>
    <n v="1441"/>
    <n v="0"/>
    <n v="144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85"/>
    <d v="2023-06-16T16:02:21"/>
    <n v="115"/>
    <n v="0"/>
    <n v="11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6"/>
    <x v="86"/>
    <d v="2023-06-16T16:02:21"/>
    <n v="6765"/>
    <n v="0"/>
    <n v="676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0"/>
    <x v="156"/>
    <d v="2023-06-16T16:02:21"/>
    <n v="114"/>
    <n v="0"/>
    <n v="11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0"/>
    <x v="63"/>
    <d v="2023-06-16T16:02:21"/>
    <n v="13"/>
    <m/>
    <n v="1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0"/>
    <x v="158"/>
    <d v="2023-06-16T16:02:21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0"/>
    <x v="159"/>
    <d v="2023-06-16T16:02:21"/>
    <n v="10"/>
    <m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0"/>
    <x v="9"/>
    <d v="2023-06-16T16:02:21"/>
    <n v="268"/>
    <n v="0"/>
    <n v="26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0"/>
    <x v="116"/>
    <d v="2023-06-16T16:02:21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0"/>
    <x v="67"/>
    <d v="2023-06-16T16:02:21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0"/>
    <x v="13"/>
    <d v="2023-06-16T16:02:21"/>
    <n v="62"/>
    <n v="0"/>
    <n v="6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0"/>
    <x v="12"/>
    <d v="2023-06-16T16:02:21"/>
    <n v="346"/>
    <n v="0"/>
    <n v="34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0"/>
    <x v="98"/>
    <d v="2023-06-16T16:02:21"/>
    <n v="128"/>
    <n v="0"/>
    <n v="12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0"/>
    <x v="68"/>
    <d v="2023-06-16T16:02:21"/>
    <n v="182"/>
    <n v="0"/>
    <n v="18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0"/>
    <x v="99"/>
    <d v="2023-06-16T16:02:21"/>
    <n v="16"/>
    <n v="0"/>
    <n v="1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0"/>
    <x v="69"/>
    <d v="2023-06-16T16:02:21"/>
    <n v="161"/>
    <n v="41"/>
    <n v="12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0"/>
    <x v="70"/>
    <d v="2023-06-16T16:02:21"/>
    <n v="57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1"/>
    <x v="10"/>
    <x v="14"/>
    <d v="2023-06-16T16:02:21"/>
    <n v="97"/>
    <n v="63"/>
    <n v="21"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10"/>
    <x v="16"/>
    <d v="2023-06-16T16:02:24"/>
    <n v="0"/>
    <m/>
    <m/>
    <n v="2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10"/>
    <x v="17"/>
    <d v="2023-06-16T16:02:24"/>
    <n v="0"/>
    <m/>
    <m/>
    <n v="18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7"/>
    <x v="18"/>
    <d v="2023-06-16T16:02:24"/>
    <n v="0"/>
    <m/>
    <m/>
    <n v="18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7"/>
    <x v="19"/>
    <d v="2023-06-16T16:02:24"/>
    <n v="0"/>
    <m/>
    <m/>
    <n v="29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11"/>
    <x v="20"/>
    <d v="2023-06-16T16:02:24"/>
    <n v="0"/>
    <m/>
    <m/>
    <n v="4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12"/>
    <x v="71"/>
    <d v="2023-06-16T16:02:24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12"/>
    <x v="22"/>
    <d v="2023-06-16T16:02:24"/>
    <n v="0"/>
    <m/>
    <m/>
    <n v="17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12"/>
    <x v="100"/>
    <d v="2023-06-16T16:02:24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12"/>
    <x v="23"/>
    <d v="2023-06-16T16:02:24"/>
    <n v="0"/>
    <m/>
    <m/>
    <n v="60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4"/>
    <x v="101"/>
    <d v="2023-06-16T16:02:24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4"/>
    <x v="24"/>
    <d v="2023-06-16T16:02:24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4"/>
    <x v="25"/>
    <d v="2023-06-16T16:02:24"/>
    <n v="0"/>
    <m/>
    <m/>
    <n v="34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4"/>
    <x v="26"/>
    <d v="2023-06-16T16:02:24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4"/>
    <x v="102"/>
    <d v="2023-06-16T16:02:24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4"/>
    <x v="27"/>
    <d v="2023-06-16T16:02:24"/>
    <n v="0"/>
    <m/>
    <m/>
    <n v="9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4"/>
    <x v="28"/>
    <d v="2023-06-16T16:02:24"/>
    <n v="0"/>
    <m/>
    <m/>
    <n v="8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4"/>
    <x v="29"/>
    <d v="2023-06-16T16:02:24"/>
    <n v="0"/>
    <m/>
    <m/>
    <n v="5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4"/>
    <x v="103"/>
    <d v="2023-06-16T16:02:24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4"/>
    <x v="30"/>
    <d v="2023-06-16T16:02:24"/>
    <n v="0"/>
    <m/>
    <m/>
    <n v="37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4"/>
    <x v="89"/>
    <d v="2023-06-16T16:02:24"/>
    <n v="0"/>
    <m/>
    <m/>
    <n v="49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4"/>
    <x v="31"/>
    <d v="2023-06-16T16:02:24"/>
    <n v="0"/>
    <m/>
    <m/>
    <n v="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4"/>
    <x v="136"/>
    <d v="2023-06-16T16:02:24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4"/>
    <x v="122"/>
    <d v="2023-06-16T16:02:24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4"/>
    <x v="32"/>
    <d v="2023-06-16T16:02:24"/>
    <n v="0"/>
    <m/>
    <m/>
    <n v="64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4"/>
    <x v="33"/>
    <d v="2023-06-16T16:02:24"/>
    <n v="0"/>
    <m/>
    <m/>
    <n v="4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4"/>
    <x v="34"/>
    <d v="2023-06-16T16:02:24"/>
    <n v="0"/>
    <m/>
    <m/>
    <n v="33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74"/>
    <d v="2023-06-16T16:02:24"/>
    <n v="0"/>
    <m/>
    <m/>
    <n v="1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123"/>
    <d v="2023-06-16T16:02:24"/>
    <n v="0"/>
    <m/>
    <m/>
    <n v="19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75"/>
    <d v="2023-06-16T16:02:24"/>
    <n v="0"/>
    <m/>
    <m/>
    <n v="10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36"/>
    <d v="2023-06-16T16:02:24"/>
    <n v="0"/>
    <m/>
    <m/>
    <n v="8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37"/>
    <d v="2023-06-16T16:02:24"/>
    <n v="0"/>
    <m/>
    <m/>
    <n v="48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38"/>
    <d v="2023-06-16T16:02:24"/>
    <n v="0"/>
    <m/>
    <m/>
    <n v="10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105"/>
    <d v="2023-06-16T16:02:24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39"/>
    <d v="2023-06-16T16:02:24"/>
    <n v="0"/>
    <m/>
    <m/>
    <n v="1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106"/>
    <d v="2023-06-16T16:02:24"/>
    <n v="0"/>
    <m/>
    <m/>
    <n v="3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42"/>
    <d v="2023-06-16T16:02:24"/>
    <n v="0"/>
    <m/>
    <m/>
    <n v="2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43"/>
    <d v="2023-06-16T16:02:24"/>
    <n v="0"/>
    <m/>
    <m/>
    <n v="11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44"/>
    <d v="2023-06-16T16:02:24"/>
    <n v="0"/>
    <m/>
    <m/>
    <n v="16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45"/>
    <d v="2023-06-16T16:02:24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46"/>
    <d v="2023-06-16T16:02:24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47"/>
    <d v="2023-06-16T16:02:24"/>
    <n v="0"/>
    <m/>
    <m/>
    <n v="4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48"/>
    <d v="2023-06-16T16:02:24"/>
    <n v="0"/>
    <m/>
    <m/>
    <n v="5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8"/>
    <x v="107"/>
    <d v="2023-06-16T16:02:24"/>
    <n v="0"/>
    <m/>
    <m/>
    <n v="2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5"/>
    <x v="50"/>
    <d v="2023-06-16T16:02:24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5"/>
    <x v="175"/>
    <d v="2023-06-16T16:02:24"/>
    <n v="0"/>
    <m/>
    <m/>
    <n v="3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5"/>
    <x v="176"/>
    <d v="2023-06-16T16:02:24"/>
    <n v="0"/>
    <m/>
    <m/>
    <n v="5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5"/>
    <x v="152"/>
    <d v="2023-06-16T16:02:24"/>
    <n v="0"/>
    <m/>
    <m/>
    <n v="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5"/>
    <x v="129"/>
    <d v="2023-06-16T16:02:24"/>
    <n v="0"/>
    <m/>
    <m/>
    <n v="3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6"/>
    <x v="8"/>
    <d v="2023-06-16T16:02:24"/>
    <n v="128"/>
    <m/>
    <n v="128"/>
    <m/>
    <n v="128"/>
    <n v="128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6"/>
    <x v="79"/>
    <d v="2023-06-16T16:02:24"/>
    <n v="51"/>
    <m/>
    <n v="51"/>
    <m/>
    <n v="5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6"/>
    <x v="80"/>
    <d v="2023-06-16T16:02:24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6"/>
    <x v="81"/>
    <d v="2023-06-16T16:02:24"/>
    <n v="25"/>
    <m/>
    <n v="25"/>
    <m/>
    <n v="2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6"/>
    <x v="110"/>
    <d v="2023-06-16T16:02:24"/>
    <n v="2"/>
    <m/>
    <n v="2"/>
    <n v="2"/>
    <m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6"/>
    <x v="57"/>
    <d v="2023-06-16T16:02:24"/>
    <n v="3"/>
    <m/>
    <n v="3"/>
    <n v="3"/>
    <m/>
    <n v="3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6"/>
    <x v="111"/>
    <d v="2023-06-16T16:02:24"/>
    <n v="2"/>
    <m/>
    <n v="2"/>
    <n v="2"/>
    <m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6"/>
    <x v="113"/>
    <d v="2023-06-16T16:02:24"/>
    <n v="5"/>
    <m/>
    <n v="5"/>
    <n v="5"/>
    <m/>
    <n v="5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6"/>
    <x v="91"/>
    <d v="2023-06-16T16:02:24"/>
    <n v="5"/>
    <m/>
    <n v="5"/>
    <n v="5"/>
    <m/>
    <n v="5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6"/>
    <x v="7"/>
    <d v="2023-06-16T16:02:24"/>
    <n v="4"/>
    <m/>
    <n v="4"/>
    <n v="4"/>
    <m/>
    <n v="4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6"/>
    <x v="0"/>
    <d v="2023-06-16T16:02:24"/>
    <n v="209"/>
    <m/>
    <n v="209"/>
    <m/>
    <n v="209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0"/>
    <x v="59"/>
    <d v="2023-06-16T16:02:24"/>
    <n v="294"/>
    <m/>
    <n v="294"/>
    <m/>
    <n v="294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0"/>
    <x v="197"/>
    <d v="2023-06-16T16:02:24"/>
    <n v="7"/>
    <m/>
    <n v="7"/>
    <m/>
    <n v="7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0"/>
    <x v="198"/>
    <d v="2023-06-16T16:02:24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0"/>
    <x v="114"/>
    <d v="2023-06-16T16:02:24"/>
    <n v="129"/>
    <m/>
    <n v="129"/>
    <m/>
    <n v="12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0"/>
    <x v="60"/>
    <d v="2023-06-16T16:02:24"/>
    <n v="455"/>
    <m/>
    <n v="455"/>
    <m/>
    <n v="45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0"/>
    <x v="196"/>
    <d v="2023-06-16T16:02:24"/>
    <n v="16"/>
    <m/>
    <n v="16"/>
    <m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0"/>
    <x v="4"/>
    <d v="2023-06-16T16:02:24"/>
    <n v="221"/>
    <m/>
    <n v="221"/>
    <m/>
    <n v="221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6"/>
    <x v="199"/>
    <d v="2023-06-16T16:02:24"/>
    <n v="110"/>
    <m/>
    <n v="110"/>
    <m/>
    <n v="110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0"/>
    <x v="200"/>
    <d v="2023-06-16T16:02:24"/>
    <n v="46"/>
    <m/>
    <n v="46"/>
    <m/>
    <n v="46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0"/>
    <x v="87"/>
    <d v="2023-06-16T16:02:24"/>
    <n v="26"/>
    <n v="0"/>
    <n v="2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0"/>
    <x v="9"/>
    <d v="2023-06-16T16:02:24"/>
    <n v="179"/>
    <n v="0"/>
    <n v="17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0"/>
    <x v="10"/>
    <d v="2023-06-16T16:02:24"/>
    <n v="21"/>
    <n v="0"/>
    <n v="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0"/>
    <x v="11"/>
    <d v="2023-06-16T16:02:24"/>
    <n v="21"/>
    <m/>
    <n v="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0"/>
    <x v="13"/>
    <d v="2023-06-16T16:02:24"/>
    <n v="221"/>
    <n v="0"/>
    <n v="2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0"/>
    <x v="12"/>
    <d v="2023-06-16T16:02:24"/>
    <n v="209"/>
    <n v="0"/>
    <n v="20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0"/>
    <x v="68"/>
    <d v="2023-06-16T16:02:24"/>
    <n v="294"/>
    <n v="0"/>
    <n v="29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0"/>
    <x v="192"/>
    <d v="2023-06-16T16:02:24"/>
    <n v="9"/>
    <n v="3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2"/>
    <x v="0"/>
    <x v="69"/>
    <d v="2023-06-16T16:02:24"/>
    <n v="52"/>
    <n v="8"/>
    <n v="4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0"/>
    <x v="79"/>
    <d v="2023-06-16T16:05:08"/>
    <n v="213"/>
    <m/>
    <n v="213"/>
    <m/>
    <n v="21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0"/>
    <x v="0"/>
    <d v="2023-06-16T16:05:08"/>
    <n v="101"/>
    <m/>
    <n v="101"/>
    <m/>
    <n v="10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0"/>
    <x v="59"/>
    <d v="2023-06-16T16:05:08"/>
    <n v="55"/>
    <m/>
    <n v="55"/>
    <m/>
    <n v="5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0"/>
    <x v="114"/>
    <d v="2023-06-16T16:05:08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0"/>
    <x v="60"/>
    <d v="2023-06-16T16:05:08"/>
    <n v="180"/>
    <m/>
    <n v="180"/>
    <m/>
    <n v="18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0"/>
    <x v="15"/>
    <d v="2023-06-16T16:05:08"/>
    <n v="18"/>
    <m/>
    <n v="18"/>
    <m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0"/>
    <x v="115"/>
    <d v="2023-06-16T16:05:08"/>
    <n v="104"/>
    <m/>
    <n v="104"/>
    <m/>
    <n v="10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0"/>
    <x v="3"/>
    <d v="2023-06-16T16:05:08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0"/>
    <x v="4"/>
    <d v="2023-06-16T16:05:08"/>
    <n v="21"/>
    <m/>
    <n v="21"/>
    <m/>
    <n v="2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0"/>
    <x v="61"/>
    <d v="2023-06-16T16:05:08"/>
    <n v="398"/>
    <m/>
    <n v="39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0"/>
    <x v="5"/>
    <d v="2023-06-16T16:05:08"/>
    <n v="26"/>
    <m/>
    <n v="26"/>
    <m/>
    <n v="2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0"/>
    <x v="9"/>
    <d v="2023-06-16T16:05:08"/>
    <n v="213"/>
    <n v="0"/>
    <n v="21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0"/>
    <x v="13"/>
    <d v="2023-06-16T16:05:08"/>
    <n v="21"/>
    <n v="0"/>
    <n v="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0"/>
    <x v="12"/>
    <d v="2023-06-16T16:05:08"/>
    <n v="101"/>
    <n v="0"/>
    <n v="10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0"/>
    <x v="68"/>
    <d v="2023-06-16T16:05:08"/>
    <n v="55"/>
    <n v="0"/>
    <n v="5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0"/>
    <x v="69"/>
    <d v="2023-06-16T16:05:08"/>
    <n v="30"/>
    <n v="17"/>
    <n v="1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0"/>
    <x v="70"/>
    <d v="2023-06-16T16:05:08"/>
    <n v="15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3"/>
    <x v="0"/>
    <x v="144"/>
    <d v="2023-06-16T16:05:08"/>
    <n v="16"/>
    <n v="3"/>
    <n v="12"/>
    <n v="1"/>
    <n v="16"/>
    <n v="1"/>
    <n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16"/>
    <d v="2023-06-16T16:05:17"/>
    <n v="0"/>
    <m/>
    <m/>
    <n v="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17"/>
    <d v="2023-06-16T16:05:17"/>
    <n v="0"/>
    <m/>
    <m/>
    <n v="44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18"/>
    <d v="2023-06-16T16:05:17"/>
    <n v="0"/>
    <m/>
    <m/>
    <n v="44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19"/>
    <d v="2023-06-16T16:05:17"/>
    <n v="0"/>
    <m/>
    <m/>
    <n v="24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20"/>
    <d v="2023-06-16T16:05:17"/>
    <n v="0"/>
    <m/>
    <m/>
    <n v="5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22"/>
    <d v="2023-06-16T16:05:17"/>
    <n v="0"/>
    <m/>
    <m/>
    <n v="23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23"/>
    <d v="2023-06-16T16:05:17"/>
    <n v="0"/>
    <m/>
    <m/>
    <n v="47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134"/>
    <d v="2023-06-16T16:05:17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25"/>
    <d v="2023-06-16T16:05:17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26"/>
    <d v="2023-06-16T16:05:17"/>
    <n v="0"/>
    <m/>
    <m/>
    <n v="3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27"/>
    <d v="2023-06-16T16:05:17"/>
    <n v="0"/>
    <m/>
    <m/>
    <n v="5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28"/>
    <d v="2023-06-16T16:05:17"/>
    <n v="0"/>
    <m/>
    <m/>
    <n v="48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29"/>
    <d v="2023-06-16T16:05:17"/>
    <n v="0"/>
    <m/>
    <m/>
    <n v="44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30"/>
    <d v="2023-06-16T16:05:17"/>
    <n v="0"/>
    <m/>
    <m/>
    <n v="3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31"/>
    <d v="2023-06-16T16:05:17"/>
    <n v="0"/>
    <m/>
    <m/>
    <n v="3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32"/>
    <d v="2023-06-16T16:05:17"/>
    <n v="0"/>
    <m/>
    <m/>
    <n v="56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33"/>
    <d v="2023-06-16T16:05:17"/>
    <n v="0"/>
    <m/>
    <m/>
    <n v="4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123"/>
    <d v="2023-06-16T16:05:17"/>
    <n v="0"/>
    <m/>
    <m/>
    <n v="3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36"/>
    <d v="2023-06-16T16:05:17"/>
    <n v="0"/>
    <m/>
    <m/>
    <n v="48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201"/>
    <d v="2023-06-16T16:05:17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37"/>
    <d v="2023-06-16T16:05:17"/>
    <n v="0"/>
    <m/>
    <m/>
    <n v="4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38"/>
    <d v="2023-06-16T16:05:17"/>
    <n v="0"/>
    <m/>
    <m/>
    <n v="16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39"/>
    <d v="2023-06-16T16:05:17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42"/>
    <d v="2023-06-16T16:05:17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43"/>
    <d v="2023-06-16T16:05:17"/>
    <n v="0"/>
    <m/>
    <m/>
    <n v="5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44"/>
    <d v="2023-06-16T16:05:17"/>
    <n v="0"/>
    <m/>
    <m/>
    <n v="16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46"/>
    <d v="2023-06-16T16:05:17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162"/>
    <d v="2023-06-16T16:05:17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47"/>
    <d v="2023-06-16T16:05:17"/>
    <n v="0"/>
    <m/>
    <m/>
    <n v="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49"/>
    <d v="2023-06-16T16:05:17"/>
    <n v="0"/>
    <m/>
    <m/>
    <n v="2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51"/>
    <d v="2023-06-16T16:05:17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52"/>
    <d v="2023-06-16T16:05:17"/>
    <n v="0"/>
    <m/>
    <m/>
    <n v="1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53"/>
    <d v="2023-06-16T16:05:17"/>
    <n v="68"/>
    <m/>
    <n v="6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8"/>
    <d v="2023-06-16T16:05:17"/>
    <n v="168"/>
    <m/>
    <n v="168"/>
    <m/>
    <n v="16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56"/>
    <d v="2023-06-16T16:05:17"/>
    <n v="15"/>
    <m/>
    <n v="15"/>
    <m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202"/>
    <d v="2023-06-16T16:05:17"/>
    <n v="2"/>
    <m/>
    <n v="2"/>
    <m/>
    <m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110"/>
    <d v="2023-06-16T16:05:17"/>
    <n v="24"/>
    <m/>
    <n v="24"/>
    <m/>
    <m/>
    <n v="24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58"/>
    <d v="2023-06-16T16:05:17"/>
    <n v="8"/>
    <m/>
    <n v="8"/>
    <m/>
    <m/>
    <n v="8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7"/>
    <d v="2023-06-16T16:05:17"/>
    <n v="5"/>
    <m/>
    <n v="5"/>
    <m/>
    <m/>
    <n v="5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0"/>
    <d v="2023-06-16T16:05:17"/>
    <n v="326"/>
    <m/>
    <n v="326"/>
    <m/>
    <n v="32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59"/>
    <d v="2023-06-16T16:05:17"/>
    <n v="147"/>
    <m/>
    <n v="147"/>
    <m/>
    <n v="14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60"/>
    <d v="2023-06-16T16:05:17"/>
    <n v="549"/>
    <m/>
    <n v="549"/>
    <m/>
    <n v="54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3"/>
    <d v="2023-06-16T16:05:17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4"/>
    <d v="2023-06-16T16:05:17"/>
    <n v="150"/>
    <m/>
    <n v="150"/>
    <m/>
    <n v="15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61"/>
    <d v="2023-06-16T16:05:17"/>
    <n v="746"/>
    <m/>
    <n v="746"/>
    <n v="74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62"/>
    <d v="2023-06-16T16:05:17"/>
    <n v="27"/>
    <m/>
    <n v="27"/>
    <n v="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82"/>
    <d v="2023-06-16T16:05:17"/>
    <n v="28"/>
    <m/>
    <n v="28"/>
    <m/>
    <n v="2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83"/>
    <d v="2023-06-16T16:05:17"/>
    <n v="23"/>
    <m/>
    <n v="23"/>
    <m/>
    <n v="2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63"/>
    <d v="2023-06-16T16:05:17"/>
    <n v="20"/>
    <m/>
    <n v="2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64"/>
    <d v="2023-06-16T16:05:17"/>
    <n v="18"/>
    <m/>
    <n v="1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158"/>
    <d v="2023-06-16T16:05:17"/>
    <n v="23"/>
    <m/>
    <n v="2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9"/>
    <d v="2023-06-16T16:05:17"/>
    <n v="168"/>
    <n v="0"/>
    <n v="16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67"/>
    <d v="2023-06-16T16:05:17"/>
    <n v="15"/>
    <n v="0"/>
    <n v="1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10"/>
    <d v="2023-06-16T16:05:17"/>
    <n v="39"/>
    <n v="0"/>
    <n v="3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11"/>
    <d v="2023-06-16T16:05:17"/>
    <n v="39"/>
    <n v="4"/>
    <n v="3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13"/>
    <d v="2023-06-16T16:05:17"/>
    <n v="150"/>
    <n v="0"/>
    <n v="15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12"/>
    <d v="2023-06-16T16:05:17"/>
    <n v="326"/>
    <n v="0"/>
    <n v="32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68"/>
    <d v="2023-06-16T16:05:17"/>
    <n v="147"/>
    <n v="0"/>
    <n v="14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69"/>
    <d v="2023-06-16T16:05:17"/>
    <n v="47"/>
    <n v="7"/>
    <n v="4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4"/>
    <x v="0"/>
    <x v="70"/>
    <d v="2023-06-16T16:05:17"/>
    <n v="165"/>
    <n v="16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6"/>
    <d v="2023-06-16T16:07:56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7"/>
    <d v="2023-06-16T16:07:56"/>
    <n v="0"/>
    <m/>
    <m/>
    <n v="8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9"/>
    <d v="2023-06-16T16:07:56"/>
    <n v="0"/>
    <m/>
    <m/>
    <n v="8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20"/>
    <d v="2023-06-16T16:07:56"/>
    <n v="0"/>
    <m/>
    <m/>
    <n v="17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22"/>
    <d v="2023-06-16T16:07:56"/>
    <n v="0"/>
    <m/>
    <m/>
    <n v="16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23"/>
    <d v="2023-06-16T16:07:56"/>
    <n v="0"/>
    <m/>
    <m/>
    <n v="23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25"/>
    <d v="2023-06-16T16:07:56"/>
    <n v="0"/>
    <m/>
    <m/>
    <n v="18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27"/>
    <d v="2023-06-16T16:07:56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29"/>
    <d v="2023-06-16T16:07:56"/>
    <n v="0"/>
    <m/>
    <m/>
    <n v="2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30"/>
    <d v="2023-06-16T16:07:56"/>
    <n v="0"/>
    <m/>
    <m/>
    <n v="18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89"/>
    <d v="2023-06-16T16:07:56"/>
    <n v="0"/>
    <m/>
    <m/>
    <n v="24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32"/>
    <d v="2023-06-16T16:07:56"/>
    <n v="0"/>
    <m/>
    <m/>
    <n v="28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33"/>
    <d v="2023-06-16T16:07:56"/>
    <n v="0"/>
    <m/>
    <m/>
    <n v="2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34"/>
    <d v="2023-06-16T16:07:56"/>
    <n v="0"/>
    <m/>
    <m/>
    <n v="1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74"/>
    <d v="2023-06-16T16:07:5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23"/>
    <d v="2023-06-16T16:07:56"/>
    <n v="0"/>
    <m/>
    <m/>
    <n v="3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36"/>
    <d v="2023-06-16T16:07:5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37"/>
    <d v="2023-06-16T16:07:56"/>
    <n v="0"/>
    <m/>
    <m/>
    <n v="19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49"/>
    <d v="2023-06-16T16:07:56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05"/>
    <d v="2023-06-16T16:07:56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39"/>
    <d v="2023-06-16T16:07:5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06"/>
    <d v="2023-06-16T16:07:56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42"/>
    <d v="2023-06-16T16:07:56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38"/>
    <d v="2023-06-16T16:07:5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43"/>
    <d v="2023-06-16T16:07:56"/>
    <n v="0"/>
    <m/>
    <m/>
    <n v="5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61"/>
    <d v="2023-06-16T16:07:56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44"/>
    <d v="2023-06-16T16:07:56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62"/>
    <d v="2023-06-16T16:07:5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78"/>
    <d v="2023-06-16T16:07:56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40"/>
    <d v="2023-06-16T16:07:5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28"/>
    <d v="2023-06-16T16:07:56"/>
    <n v="6"/>
    <m/>
    <n v="6"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76"/>
    <d v="2023-06-16T16:07:56"/>
    <n v="37"/>
    <m/>
    <n v="37"/>
    <n v="3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78"/>
    <d v="2023-06-16T16:07:56"/>
    <n v="6"/>
    <m/>
    <n v="6"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55"/>
    <d v="2023-06-16T16:07:56"/>
    <n v="14"/>
    <m/>
    <n v="14"/>
    <m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8"/>
    <d v="2023-06-16T16:07:56"/>
    <n v="44"/>
    <m/>
    <n v="44"/>
    <m/>
    <n v="4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54"/>
    <d v="2023-06-16T16:07:56"/>
    <n v="82"/>
    <m/>
    <n v="82"/>
    <m/>
    <n v="8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08"/>
    <d v="2023-06-16T16:07:56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55"/>
    <d v="2023-06-16T16:07:56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56"/>
    <d v="2023-06-16T16:07:56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6"/>
    <d v="2023-06-16T16:07:56"/>
    <n v="1"/>
    <m/>
    <n v="1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0"/>
    <d v="2023-06-16T16:07:56"/>
    <n v="85"/>
    <m/>
    <n v="85"/>
    <m/>
    <n v="8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93"/>
    <d v="2023-06-16T16:07:56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59"/>
    <d v="2023-06-16T16:07:56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60"/>
    <d v="2023-06-16T16:07:56"/>
    <n v="206"/>
    <m/>
    <n v="206"/>
    <m/>
    <n v="20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5"/>
    <d v="2023-06-16T16:07:56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3"/>
    <d v="2023-06-16T16:07:56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4"/>
    <d v="2023-06-16T16:07:56"/>
    <n v="37"/>
    <m/>
    <n v="37"/>
    <m/>
    <n v="3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5"/>
    <d v="2023-06-16T16:07:56"/>
    <n v="12"/>
    <m/>
    <n v="12"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56"/>
    <d v="2023-06-16T16:07:56"/>
    <n v="43"/>
    <n v="0"/>
    <n v="4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57"/>
    <d v="2023-06-16T16:07:56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87"/>
    <d v="2023-06-16T16:07:56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66"/>
    <d v="2023-06-16T16:07:56"/>
    <n v="14"/>
    <n v="0"/>
    <n v="1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9"/>
    <d v="2023-06-16T16:07:56"/>
    <n v="126"/>
    <n v="0"/>
    <n v="12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16"/>
    <d v="2023-06-16T16:07:56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67"/>
    <d v="2023-06-16T16:07:56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0"/>
    <d v="2023-06-16T16:07:56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1"/>
    <d v="2023-06-16T16:07:56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3"/>
    <d v="2023-06-16T16:07:56"/>
    <n v="37"/>
    <n v="0"/>
    <n v="3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2"/>
    <d v="2023-06-16T16:07:56"/>
    <n v="85"/>
    <n v="0"/>
    <n v="8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98"/>
    <d v="2023-06-16T16:07:56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68"/>
    <d v="2023-06-16T16:07:56"/>
    <n v="10"/>
    <n v="0"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5"/>
    <x v="0"/>
    <x v="14"/>
    <d v="2023-06-16T16:07:56"/>
    <n v="4"/>
    <m/>
    <n v="2"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0"/>
    <x v="16"/>
    <d v="2023-06-16T16:08:01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0"/>
    <x v="18"/>
    <d v="2023-06-16T16:08:01"/>
    <n v="0"/>
    <m/>
    <m/>
    <n v="3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"/>
    <x v="19"/>
    <d v="2023-06-16T16:08:01"/>
    <n v="0"/>
    <m/>
    <m/>
    <n v="4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"/>
    <x v="20"/>
    <d v="2023-06-16T16:08:01"/>
    <n v="0"/>
    <m/>
    <m/>
    <n v="6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"/>
    <x v="71"/>
    <d v="2023-06-16T16:08:01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"/>
    <x v="21"/>
    <d v="2023-06-16T16:08:01"/>
    <n v="0"/>
    <m/>
    <m/>
    <n v="3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"/>
    <x v="22"/>
    <d v="2023-06-16T16:08:01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"/>
    <x v="23"/>
    <d v="2023-06-16T16:08:01"/>
    <n v="0"/>
    <m/>
    <m/>
    <n v="9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"/>
    <x v="73"/>
    <d v="2023-06-16T16:08:01"/>
    <n v="0"/>
    <m/>
    <m/>
    <n v="3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"/>
    <x v="24"/>
    <d v="2023-06-16T16:08:01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1"/>
    <x v="25"/>
    <d v="2023-06-16T16:08:01"/>
    <n v="0"/>
    <m/>
    <m/>
    <n v="2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1"/>
    <x v="26"/>
    <d v="2023-06-16T16:08:01"/>
    <n v="0"/>
    <m/>
    <m/>
    <n v="4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1"/>
    <x v="27"/>
    <d v="2023-06-16T16:08:01"/>
    <n v="0"/>
    <m/>
    <m/>
    <n v="12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1"/>
    <x v="28"/>
    <d v="2023-06-16T16:08:01"/>
    <n v="0"/>
    <m/>
    <m/>
    <n v="1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1"/>
    <x v="29"/>
    <d v="2023-06-16T16:08:01"/>
    <n v="0"/>
    <m/>
    <m/>
    <n v="9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1"/>
    <x v="30"/>
    <d v="2023-06-16T16:08:01"/>
    <n v="0"/>
    <m/>
    <m/>
    <n v="5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11"/>
    <x v="31"/>
    <d v="2023-06-16T16:08:01"/>
    <n v="0"/>
    <m/>
    <m/>
    <n v="5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32"/>
    <d v="2023-06-16T16:08:01"/>
    <n v="0"/>
    <m/>
    <m/>
    <n v="13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33"/>
    <d v="2023-06-16T16:08:01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34"/>
    <d v="2023-06-16T16:08:01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74"/>
    <d v="2023-06-16T16:08:01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75"/>
    <d v="2023-06-16T16:08:01"/>
    <n v="0"/>
    <m/>
    <m/>
    <n v="6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36"/>
    <d v="2023-06-16T16:08:01"/>
    <n v="0"/>
    <m/>
    <m/>
    <n v="10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37"/>
    <d v="2023-06-16T16:08:01"/>
    <n v="0"/>
    <m/>
    <m/>
    <n v="9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38"/>
    <d v="2023-06-16T16:08:01"/>
    <n v="0"/>
    <m/>
    <m/>
    <n v="3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43"/>
    <d v="2023-06-16T16:08:01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44"/>
    <d v="2023-06-16T16:08:01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45"/>
    <d v="2023-06-16T16:08:01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51"/>
    <d v="2023-06-16T16:08:01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8"/>
    <d v="2023-06-16T16:08:01"/>
    <n v="11"/>
    <m/>
    <n v="11"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154"/>
    <d v="2023-06-16T16:08:01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56"/>
    <d v="2023-06-16T16:08:01"/>
    <n v="2"/>
    <n v="0"/>
    <n v="2"/>
    <n v="0"/>
    <n v="2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0"/>
    <d v="2023-06-16T16:08:01"/>
    <n v="21"/>
    <m/>
    <n v="21"/>
    <m/>
    <n v="2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93"/>
    <d v="2023-06-16T16:08:01"/>
    <n v="16"/>
    <m/>
    <n v="16"/>
    <m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59"/>
    <d v="2023-06-16T16:08:01"/>
    <n v="23"/>
    <m/>
    <n v="23"/>
    <m/>
    <n v="2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114"/>
    <d v="2023-06-16T16:08:01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60"/>
    <d v="2023-06-16T16:08:01"/>
    <n v="30"/>
    <m/>
    <n v="30"/>
    <m/>
    <n v="3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15"/>
    <d v="2023-06-16T16:08:01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3"/>
    <d v="2023-06-16T16:08:01"/>
    <n v="2"/>
    <m/>
    <n v="2"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61"/>
    <d v="2023-06-16T16:08:01"/>
    <n v="162"/>
    <m/>
    <n v="16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62"/>
    <d v="2023-06-16T16:08:01"/>
    <n v="9"/>
    <m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5"/>
    <d v="2023-06-16T16:08:01"/>
    <n v="42"/>
    <m/>
    <n v="42"/>
    <m/>
    <n v="4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9"/>
    <d v="2023-06-16T16:08:01"/>
    <n v="17"/>
    <n v="0"/>
    <n v="1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67"/>
    <d v="2023-06-16T16:08:01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12"/>
    <d v="2023-06-16T16:08:01"/>
    <n v="21"/>
    <n v="0"/>
    <n v="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98"/>
    <d v="2023-06-16T16:08:01"/>
    <n v="16"/>
    <n v="0"/>
    <n v="1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68"/>
    <d v="2023-06-16T16:08:01"/>
    <n v="23"/>
    <n v="0"/>
    <n v="2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6"/>
    <x v="2"/>
    <x v="69"/>
    <d v="2023-06-16T16:08:01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16"/>
    <d v="2023-06-16T16:14:01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17"/>
    <d v="2023-06-16T16:14:01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18"/>
    <d v="2023-06-16T16:14:01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19"/>
    <d v="2023-06-16T16:14:01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20"/>
    <d v="2023-06-16T16:14:01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71"/>
    <d v="2023-06-16T16:14:01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21"/>
    <d v="2023-06-16T16:14:01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23"/>
    <d v="2023-06-16T16:14:01"/>
    <n v="0"/>
    <m/>
    <m/>
    <n v="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73"/>
    <d v="2023-06-16T16:14:01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25"/>
    <d v="2023-06-16T16:14:01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26"/>
    <d v="2023-06-16T16:14:01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27"/>
    <d v="2023-06-16T16:14:01"/>
    <n v="0"/>
    <m/>
    <m/>
    <n v="3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28"/>
    <d v="2023-06-16T16:14:01"/>
    <n v="0"/>
    <m/>
    <m/>
    <n v="3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29"/>
    <d v="2023-06-16T16:14:01"/>
    <n v="0"/>
    <m/>
    <m/>
    <n v="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30"/>
    <d v="2023-06-16T16:14:01"/>
    <n v="0"/>
    <m/>
    <m/>
    <n v="1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31"/>
    <d v="2023-06-16T16:14:01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32"/>
    <d v="2023-06-16T16:14:01"/>
    <n v="0"/>
    <m/>
    <m/>
    <n v="4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33"/>
    <d v="2023-06-16T16:14:01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34"/>
    <d v="2023-06-16T16:14:01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75"/>
    <d v="2023-06-16T16:14:01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36"/>
    <d v="2023-06-16T16:14:01"/>
    <n v="0"/>
    <m/>
    <m/>
    <n v="3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37"/>
    <d v="2023-06-16T16:14:01"/>
    <n v="0"/>
    <m/>
    <m/>
    <n v="2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38"/>
    <d v="2023-06-16T16:14:01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76"/>
    <d v="2023-06-16T16:14:01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43"/>
    <d v="2023-06-16T16:14:01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44"/>
    <d v="2023-06-16T16:14:01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47"/>
    <d v="2023-06-16T16:14:01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8"/>
    <d v="2023-06-16T16:14:01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154"/>
    <d v="2023-06-16T16:14:01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0"/>
    <d v="2023-06-16T16:14:01"/>
    <n v="44"/>
    <m/>
    <n v="44"/>
    <m/>
    <n v="4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59"/>
    <d v="2023-06-16T16:14:01"/>
    <n v="37"/>
    <m/>
    <n v="37"/>
    <m/>
    <n v="3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114"/>
    <d v="2023-06-16T16:14:01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60"/>
    <d v="2023-06-16T16:14:01"/>
    <n v="56"/>
    <m/>
    <n v="56"/>
    <m/>
    <n v="5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61"/>
    <d v="2023-06-16T16:14:01"/>
    <n v="49"/>
    <m/>
    <n v="4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62"/>
    <d v="2023-06-16T16:14:01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5"/>
    <d v="2023-06-16T16:14:01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9"/>
    <d v="2023-06-16T16:14:01"/>
    <n v="9"/>
    <n v="0"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12"/>
    <d v="2023-06-16T16:14:01"/>
    <n v="44"/>
    <n v="0"/>
    <n v="4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68"/>
    <d v="2023-06-16T16:14:01"/>
    <n v="37"/>
    <n v="0"/>
    <n v="3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7"/>
    <x v="2"/>
    <x v="69"/>
    <d v="2023-06-16T16:14:01"/>
    <n v="3"/>
    <n v="1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2"/>
    <x v="17"/>
    <d v="2023-06-16T16:14:04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2"/>
    <x v="18"/>
    <d v="2023-06-16T16:14:04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2"/>
    <x v="19"/>
    <d v="2023-06-16T16:14:04"/>
    <n v="0"/>
    <m/>
    <m/>
    <n v="2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2"/>
    <x v="20"/>
    <d v="2023-06-16T16:14:04"/>
    <n v="0"/>
    <m/>
    <m/>
    <n v="3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2"/>
    <x v="71"/>
    <d v="2023-06-16T16:14:04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2"/>
    <x v="21"/>
    <d v="2023-06-16T16:14:04"/>
    <n v="0"/>
    <m/>
    <m/>
    <n v="4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2"/>
    <x v="22"/>
    <d v="2023-06-16T16:14:04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3"/>
    <x v="23"/>
    <d v="2023-06-16T16:14:04"/>
    <n v="0"/>
    <m/>
    <m/>
    <n v="5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5"/>
    <x v="73"/>
    <d v="2023-06-16T16:14:04"/>
    <n v="0"/>
    <m/>
    <m/>
    <n v="4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5"/>
    <x v="24"/>
    <d v="2023-06-16T16:14:04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5"/>
    <x v="25"/>
    <d v="2023-06-16T16:14:04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5"/>
    <x v="26"/>
    <d v="2023-06-16T16:14:04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5"/>
    <x v="27"/>
    <d v="2023-06-16T16:14:04"/>
    <n v="0"/>
    <m/>
    <m/>
    <n v="6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5"/>
    <x v="28"/>
    <d v="2023-06-16T16:14:04"/>
    <n v="0"/>
    <m/>
    <m/>
    <n v="6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6"/>
    <x v="29"/>
    <d v="2023-06-16T16:14:04"/>
    <n v="0"/>
    <m/>
    <m/>
    <n v="5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6"/>
    <x v="30"/>
    <d v="2023-06-16T16:14:04"/>
    <n v="0"/>
    <m/>
    <m/>
    <n v="4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6"/>
    <x v="31"/>
    <d v="2023-06-16T16:14:04"/>
    <n v="0"/>
    <m/>
    <m/>
    <n v="1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6"/>
    <x v="32"/>
    <d v="2023-06-16T16:14:04"/>
    <n v="0"/>
    <m/>
    <m/>
    <n v="6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33"/>
    <d v="2023-06-16T16:14:04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34"/>
    <d v="2023-06-16T16:14:04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35"/>
    <d v="2023-06-16T16:14:04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75"/>
    <d v="2023-06-16T16:14:04"/>
    <n v="0"/>
    <m/>
    <m/>
    <n v="2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36"/>
    <d v="2023-06-16T16:14:04"/>
    <n v="0"/>
    <m/>
    <m/>
    <n v="6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6"/>
    <x v="37"/>
    <d v="2023-06-16T16:14:04"/>
    <n v="0"/>
    <m/>
    <m/>
    <n v="5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6"/>
    <x v="38"/>
    <d v="2023-06-16T16:14:04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6"/>
    <x v="76"/>
    <d v="2023-06-16T16:14:04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47"/>
    <d v="2023-06-16T16:14:04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8"/>
    <d v="2023-06-16T16:14:04"/>
    <n v="18"/>
    <m/>
    <n v="18"/>
    <m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56"/>
    <d v="2023-06-16T16:14:04"/>
    <n v="1"/>
    <m/>
    <n v="1"/>
    <m/>
    <n v="1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0"/>
    <d v="2023-06-16T16:14:04"/>
    <n v="22"/>
    <m/>
    <n v="22"/>
    <m/>
    <n v="2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93"/>
    <d v="2023-06-16T16:14:04"/>
    <n v="32"/>
    <m/>
    <n v="32"/>
    <m/>
    <n v="3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1"/>
    <d v="2023-06-16T16:14:04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60"/>
    <d v="2023-06-16T16:14:04"/>
    <n v="46"/>
    <m/>
    <n v="46"/>
    <m/>
    <n v="4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3"/>
    <d v="2023-06-16T16:14:04"/>
    <n v="8"/>
    <n v="8"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61"/>
    <d v="2023-06-16T16:14:04"/>
    <n v="73"/>
    <m/>
    <n v="7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62"/>
    <d v="2023-06-16T16:14:04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82"/>
    <d v="2023-06-16T16:14:04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83"/>
    <d v="2023-06-16T16:14:04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5"/>
    <d v="2023-06-16T16:14:04"/>
    <n v="20"/>
    <m/>
    <n v="20"/>
    <m/>
    <n v="2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9"/>
    <d v="2023-06-16T16:14:04"/>
    <n v="18"/>
    <n v="0"/>
    <n v="1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67"/>
    <d v="2023-06-16T16:14:04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12"/>
    <d v="2023-06-16T16:14:04"/>
    <n v="22"/>
    <n v="0"/>
    <n v="2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98"/>
    <d v="2023-06-16T16:14:04"/>
    <n v="32"/>
    <n v="0"/>
    <n v="3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8"/>
    <x v="7"/>
    <x v="69"/>
    <d v="2023-06-16T16:14:04"/>
    <n v="11"/>
    <m/>
    <n v="1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17"/>
    <d v="2023-06-19T08:39:53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18"/>
    <d v="2023-06-19T08:39:53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19"/>
    <d v="2023-06-19T08:39:53"/>
    <n v="0"/>
    <m/>
    <m/>
    <n v="2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20"/>
    <d v="2023-06-19T08:39:53"/>
    <n v="0"/>
    <m/>
    <m/>
    <n v="6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71"/>
    <d v="2023-06-19T08:39:5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22"/>
    <d v="2023-06-19T08:39:53"/>
    <n v="0"/>
    <m/>
    <m/>
    <n v="4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23"/>
    <d v="2023-06-19T08:39:53"/>
    <n v="0"/>
    <m/>
    <m/>
    <n v="6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118"/>
    <d v="2023-06-19T08:39:53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73"/>
    <d v="2023-06-19T08:39:5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101"/>
    <d v="2023-06-19T08:39:53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25"/>
    <d v="2023-06-19T08:39:53"/>
    <n v="0"/>
    <m/>
    <m/>
    <n v="5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26"/>
    <d v="2023-06-19T08:39:53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27"/>
    <d v="2023-06-19T08:39:53"/>
    <n v="0"/>
    <m/>
    <m/>
    <n v="5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28"/>
    <d v="2023-06-19T08:39:53"/>
    <n v="0"/>
    <m/>
    <m/>
    <n v="5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29"/>
    <d v="2023-06-19T08:39:53"/>
    <n v="0"/>
    <m/>
    <m/>
    <n v="5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30"/>
    <d v="2023-06-19T08:39:53"/>
    <n v="0"/>
    <m/>
    <m/>
    <n v="5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89"/>
    <d v="2023-06-19T08:39:53"/>
    <n v="0"/>
    <m/>
    <m/>
    <n v="2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31"/>
    <d v="2023-06-19T08:39:53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122"/>
    <d v="2023-06-19T08:39:53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32"/>
    <d v="2023-06-19T08:39:53"/>
    <n v="0"/>
    <m/>
    <m/>
    <n v="4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33"/>
    <d v="2023-06-19T08:39:53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34"/>
    <d v="2023-06-19T08:39:53"/>
    <n v="0"/>
    <m/>
    <m/>
    <n v="5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74"/>
    <d v="2023-06-19T08:39:53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123"/>
    <d v="2023-06-19T08:39:53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75"/>
    <d v="2023-06-19T08:39:53"/>
    <n v="0"/>
    <m/>
    <m/>
    <n v="7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36"/>
    <d v="2023-06-19T08:39:53"/>
    <n v="0"/>
    <m/>
    <m/>
    <n v="4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37"/>
    <d v="2023-06-19T08:39:53"/>
    <n v="0"/>
    <m/>
    <m/>
    <n v="5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38"/>
    <d v="2023-06-19T08:39:53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150"/>
    <d v="2023-06-19T08:39:5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105"/>
    <d v="2023-06-19T08:39:53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39"/>
    <d v="2023-06-19T08:39:5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43"/>
    <d v="2023-06-19T08:39:53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44"/>
    <d v="2023-06-19T08:39:53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129"/>
    <d v="2023-06-19T08:39:53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8"/>
    <d v="2023-06-19T08:39:53"/>
    <n v="18"/>
    <m/>
    <n v="1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81"/>
    <d v="2023-06-19T08:39:53"/>
    <n v="8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0"/>
    <d v="2023-06-19T08:39:53"/>
    <n v="67"/>
    <m/>
    <n v="6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203"/>
    <d v="2023-06-19T08:39:53"/>
    <n v="33"/>
    <m/>
    <n v="3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114"/>
    <d v="2023-06-19T08:39:53"/>
    <n v="216"/>
    <m/>
    <n v="21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60"/>
    <d v="2023-06-19T08:39:53"/>
    <n v="36"/>
    <m/>
    <n v="3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15"/>
    <d v="2023-06-19T08:39:53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61"/>
    <d v="2023-06-19T08:39:53"/>
    <n v="90"/>
    <m/>
    <n v="9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5"/>
    <d v="2023-06-19T08:39:53"/>
    <n v="46"/>
    <m/>
    <n v="4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87"/>
    <d v="2023-06-19T08:39:53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9"/>
    <d v="2023-06-19T08:39:53"/>
    <n v="18"/>
    <n v="0"/>
    <n v="1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12"/>
    <d v="2023-06-19T08:39:53"/>
    <n v="67"/>
    <n v="0"/>
    <n v="6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204"/>
    <d v="2023-06-19T08:39:53"/>
    <n v="33"/>
    <n v="0"/>
    <n v="3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29"/>
    <x v="7"/>
    <x v="184"/>
    <d v="2023-06-19T08:39:53"/>
    <n v="550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7"/>
    <x v="8"/>
    <d v="2023-06-19T08:40:11"/>
    <n v="1"/>
    <m/>
    <n v="1"/>
    <m/>
    <n v="1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7"/>
    <x v="79"/>
    <d v="2023-06-19T08:40:11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7"/>
    <x v="0"/>
    <d v="2023-06-19T08:40:11"/>
    <n v="9"/>
    <m/>
    <n v="9"/>
    <m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7"/>
    <x v="60"/>
    <d v="2023-06-19T08:40:11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7"/>
    <x v="61"/>
    <d v="2023-06-19T08:40:11"/>
    <n v="22"/>
    <m/>
    <n v="2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7"/>
    <x v="5"/>
    <d v="2023-06-19T08:40:11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7"/>
    <x v="9"/>
    <d v="2023-06-19T08:40:11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0"/>
    <x v="0"/>
    <x v="12"/>
    <d v="2023-06-19T08:40:11"/>
    <n v="9"/>
    <n v="0"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19"/>
    <d v="2023-06-19T08:42:12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20"/>
    <d v="2023-06-19T08:42:12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22"/>
    <d v="2023-06-19T08:42:12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23"/>
    <d v="2023-06-19T08:42:12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25"/>
    <d v="2023-06-19T08:42:12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27"/>
    <d v="2023-06-19T08:42:12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29"/>
    <d v="2023-06-19T08:42:12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30"/>
    <d v="2023-06-19T08:42:12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89"/>
    <d v="2023-06-19T08:42:12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32"/>
    <d v="2023-06-19T08:42:12"/>
    <n v="0"/>
    <m/>
    <m/>
    <n v="2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34"/>
    <d v="2023-06-19T08:42:12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123"/>
    <d v="2023-06-19T08:42:12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37"/>
    <d v="2023-06-19T08:42:12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38"/>
    <d v="2023-06-19T08:42:12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44"/>
    <d v="2023-06-19T08:42:12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8"/>
    <d v="2023-06-19T08:42:12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114"/>
    <d v="2023-06-19T08:42:12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60"/>
    <d v="2023-06-19T08:42:12"/>
    <n v="13"/>
    <m/>
    <n v="13"/>
    <m/>
    <n v="1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15"/>
    <d v="2023-06-19T08:42:12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115"/>
    <d v="2023-06-19T08:42:12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61"/>
    <d v="2023-06-19T08:42:12"/>
    <n v="0"/>
    <m/>
    <m/>
    <n v="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62"/>
    <d v="2023-06-19T08:42:12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5"/>
    <d v="2023-06-19T08:42:12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9"/>
    <d v="2023-06-19T08:42:12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69"/>
    <d v="2023-06-19T08:42:12"/>
    <n v="3"/>
    <n v="1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1"/>
    <x v="0"/>
    <x v="70"/>
    <d v="2023-06-19T08:42:12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0"/>
    <x v="19"/>
    <d v="2023-06-19T08:42:1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0"/>
    <x v="20"/>
    <d v="2023-06-19T08:42:16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0"/>
    <x v="22"/>
    <d v="2023-06-19T08:42:16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0"/>
    <x v="23"/>
    <d v="2023-06-19T08:42:16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0"/>
    <x v="25"/>
    <d v="2023-06-19T08:42:16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0"/>
    <x v="27"/>
    <d v="2023-06-19T08:42:16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0"/>
    <x v="29"/>
    <d v="2023-06-19T08:42:16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0"/>
    <x v="30"/>
    <d v="2023-06-19T08:42:1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89"/>
    <d v="2023-06-19T08:42:16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32"/>
    <d v="2023-06-19T08:42:16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34"/>
    <d v="2023-06-19T08:42:1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123"/>
    <d v="2023-06-19T08:42:16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37"/>
    <d v="2023-06-19T08:42:16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38"/>
    <d v="2023-06-19T08:42:16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149"/>
    <d v="2023-06-19T08:42:1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44"/>
    <d v="2023-06-19T08:42:1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8"/>
    <d v="2023-06-19T08:42:16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79"/>
    <d v="2023-06-19T08:42:16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154"/>
    <d v="2023-06-19T08:42:16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109"/>
    <d v="2023-06-19T08:42:16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203"/>
    <d v="2023-06-19T08:42:16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60"/>
    <d v="2023-06-19T08:42:16"/>
    <n v="50"/>
    <m/>
    <n v="50"/>
    <m/>
    <n v="5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15"/>
    <d v="2023-06-19T08:42:16"/>
    <n v="16"/>
    <m/>
    <n v="16"/>
    <m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115"/>
    <d v="2023-06-19T08:42:16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61"/>
    <d v="2023-06-19T08:42:16"/>
    <n v="20"/>
    <m/>
    <n v="2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5"/>
    <d v="2023-06-19T08:42:16"/>
    <n v="7"/>
    <m/>
    <n v="7"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9"/>
    <d v="2023-06-19T08:42:16"/>
    <n v="9"/>
    <n v="0"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116"/>
    <d v="2023-06-19T08:42:16"/>
    <n v="4"/>
    <n v="0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204"/>
    <d v="2023-06-19T08:42:16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2"/>
    <x v="4"/>
    <x v="69"/>
    <d v="2023-06-19T08:42:16"/>
    <n v="10"/>
    <n v="2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4"/>
    <x v="16"/>
    <d v="2023-06-19T08:43:4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4"/>
    <x v="19"/>
    <d v="2023-06-19T08:43:49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4"/>
    <x v="20"/>
    <d v="2023-06-19T08:43:49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4"/>
    <x v="22"/>
    <d v="2023-06-19T08:43:49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4"/>
    <x v="23"/>
    <d v="2023-06-19T08:43:49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4"/>
    <x v="25"/>
    <d v="2023-06-19T08:43:49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4"/>
    <x v="29"/>
    <d v="2023-06-19T08:43:49"/>
    <n v="0"/>
    <m/>
    <m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4"/>
    <x v="30"/>
    <d v="2023-06-19T08:43:49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4"/>
    <x v="89"/>
    <d v="2023-06-19T08:43:49"/>
    <n v="0"/>
    <m/>
    <m/>
    <n v="1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4"/>
    <x v="32"/>
    <d v="2023-06-19T08:43:49"/>
    <n v="0"/>
    <m/>
    <m/>
    <n v="1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4"/>
    <x v="34"/>
    <d v="2023-06-19T08:43:49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13"/>
    <x v="37"/>
    <d v="2023-06-19T08:43:49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13"/>
    <x v="38"/>
    <d v="2023-06-19T08:43:4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13"/>
    <x v="44"/>
    <d v="2023-06-19T08:43:4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13"/>
    <x v="47"/>
    <d v="2023-06-19T08:43:4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13"/>
    <x v="48"/>
    <d v="2023-06-19T08:43:4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13"/>
    <x v="8"/>
    <d v="2023-06-19T08:43:49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13"/>
    <x v="154"/>
    <d v="2023-06-19T08:43:49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13"/>
    <x v="60"/>
    <d v="2023-06-19T08:43:49"/>
    <n v="66"/>
    <m/>
    <n v="66"/>
    <m/>
    <n v="6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13"/>
    <x v="15"/>
    <d v="2023-06-19T08:43:49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13"/>
    <x v="61"/>
    <d v="2023-06-19T08:43:49"/>
    <n v="0"/>
    <m/>
    <m/>
    <n v="1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13"/>
    <x v="5"/>
    <d v="2023-06-19T08:43:49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13"/>
    <x v="9"/>
    <d v="2023-06-19T08:43:49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3"/>
    <x v="13"/>
    <x v="69"/>
    <d v="2023-06-19T08:43:49"/>
    <n v="28"/>
    <n v="5"/>
    <n v="2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13"/>
    <x v="132"/>
    <d v="2023-06-19T08:43:51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13"/>
    <x v="8"/>
    <d v="2023-06-19T08:43:51"/>
    <n v="28"/>
    <m/>
    <n v="28"/>
    <m/>
    <n v="2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13"/>
    <x v="79"/>
    <d v="2023-06-19T08:43:51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13"/>
    <x v="0"/>
    <d v="2023-06-19T08:43:51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13"/>
    <x v="93"/>
    <d v="2023-06-19T08:43:51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13"/>
    <x v="114"/>
    <d v="2023-06-19T08:43:51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13"/>
    <x v="60"/>
    <d v="2023-06-19T08:43:51"/>
    <n v="51"/>
    <m/>
    <n v="51"/>
    <m/>
    <n v="5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13"/>
    <x v="15"/>
    <d v="2023-06-19T08:43:51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13"/>
    <x v="115"/>
    <d v="2023-06-19T08:43:51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13"/>
    <x v="61"/>
    <d v="2023-06-19T08:43:51"/>
    <n v="0"/>
    <m/>
    <m/>
    <n v="7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13"/>
    <x v="5"/>
    <d v="2023-06-19T08:43:51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5"/>
    <x v="9"/>
    <d v="2023-06-19T08:43:51"/>
    <n v="30"/>
    <n v="0"/>
    <n v="3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5"/>
    <x v="12"/>
    <d v="2023-06-19T08:43:51"/>
    <n v="4"/>
    <n v="0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5"/>
    <x v="98"/>
    <d v="2023-06-19T08:43:51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5"/>
    <x v="69"/>
    <d v="2023-06-19T08:43:51"/>
    <n v="5"/>
    <n v="3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4"/>
    <x v="5"/>
    <x v="70"/>
    <d v="2023-06-19T08:43:51"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19"/>
    <d v="2023-06-19T08:47:16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20"/>
    <d v="2023-06-19T08:47:16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23"/>
    <d v="2023-06-19T08:47:16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119"/>
    <d v="2023-06-19T08:47:16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25"/>
    <d v="2023-06-19T08:47:16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29"/>
    <d v="2023-06-19T08:47:16"/>
    <n v="0"/>
    <m/>
    <m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89"/>
    <d v="2023-06-19T08:47:16"/>
    <n v="0"/>
    <m/>
    <m/>
    <n v="2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32"/>
    <d v="2023-06-19T08:47:16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34"/>
    <d v="2023-06-19T08:47:16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123"/>
    <d v="2023-06-19T08:47:1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37"/>
    <d v="2023-06-19T08:47:16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38"/>
    <d v="2023-06-19T08:47:16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139"/>
    <d v="2023-06-19T08:47:1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205"/>
    <d v="2023-06-19T08:47:16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8"/>
    <d v="2023-06-19T08:47:16"/>
    <n v="14"/>
    <m/>
    <n v="14"/>
    <m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154"/>
    <d v="2023-06-19T08:47:16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61"/>
    <d v="2023-06-19T08:47:16"/>
    <n v="41"/>
    <m/>
    <n v="4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5"/>
    <d v="2023-06-19T08:47:16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9"/>
    <d v="2023-06-19T08:47:16"/>
    <n v="17"/>
    <n v="0"/>
    <n v="1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69"/>
    <d v="2023-06-19T08:47:16"/>
    <n v="14"/>
    <n v="5"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5"/>
    <x v="5"/>
    <x v="70"/>
    <d v="2023-06-19T08:47:16"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5"/>
    <x v="0"/>
    <d v="2023-06-19T08:47:19"/>
    <n v="15"/>
    <m/>
    <n v="15"/>
    <m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5"/>
    <x v="59"/>
    <d v="2023-06-19T08:47:19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5"/>
    <x v="60"/>
    <d v="2023-06-19T08:47:19"/>
    <n v="18"/>
    <m/>
    <n v="18"/>
    <m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5"/>
    <x v="5"/>
    <d v="2023-06-19T08:47:19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5"/>
    <x v="12"/>
    <d v="2023-06-19T08:47:19"/>
    <n v="15"/>
    <n v="0"/>
    <n v="1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6"/>
    <x v="5"/>
    <x v="68"/>
    <d v="2023-06-19T08:47:19"/>
    <n v="4"/>
    <n v="0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5"/>
    <x v="0"/>
    <d v="2023-06-19T08:48:34"/>
    <n v="12"/>
    <m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5"/>
    <x v="59"/>
    <d v="2023-06-19T08:48:34"/>
    <n v="25"/>
    <m/>
    <n v="2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5"/>
    <x v="180"/>
    <d v="2023-06-19T08:48:34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5"/>
    <x v="114"/>
    <d v="2023-06-19T08:48:34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5"/>
    <x v="60"/>
    <d v="2023-06-19T08:48:34"/>
    <n v="25"/>
    <m/>
    <n v="2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5"/>
    <x v="12"/>
    <d v="2023-06-19T08:48:34"/>
    <n v="12"/>
    <n v="0"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7"/>
    <x v="5"/>
    <x v="68"/>
    <d v="2023-06-19T08:48:34"/>
    <n v="25"/>
    <n v="0"/>
    <n v="2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3"/>
    <x v="0"/>
    <d v="2023-06-19T08:48:43"/>
    <n v="11"/>
    <m/>
    <n v="11"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3"/>
    <x v="59"/>
    <d v="2023-06-19T08:48:43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3"/>
    <x v="60"/>
    <d v="2023-06-19T08:48:43"/>
    <n v="29"/>
    <m/>
    <n v="29"/>
    <m/>
    <n v="2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3"/>
    <x v="4"/>
    <d v="2023-06-19T08:48:43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3"/>
    <x v="13"/>
    <d v="2023-06-19T08:48:43"/>
    <n v="10"/>
    <n v="0"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5"/>
    <x v="12"/>
    <d v="2023-06-19T08:48:43"/>
    <n v="11"/>
    <n v="0"/>
    <n v="1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8"/>
    <x v="5"/>
    <x v="68"/>
    <d v="2023-06-19T08:48:43"/>
    <n v="4"/>
    <n v="0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5"/>
    <x v="79"/>
    <d v="2023-06-19T08:50:19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5"/>
    <x v="0"/>
    <d v="2023-06-19T08:50:19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5"/>
    <x v="114"/>
    <d v="2023-06-19T08:50:19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5"/>
    <x v="60"/>
    <d v="2023-06-19T08:50:19"/>
    <n v="9"/>
    <m/>
    <n v="9"/>
    <m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5"/>
    <x v="15"/>
    <d v="2023-06-19T08:50:19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5"/>
    <x v="4"/>
    <d v="2023-06-19T08:50:19"/>
    <n v="15"/>
    <m/>
    <n v="15"/>
    <m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5"/>
    <x v="5"/>
    <d v="2023-06-19T08:50:19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2"/>
    <x v="9"/>
    <d v="2023-06-19T08:50:19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2"/>
    <x v="13"/>
    <d v="2023-06-19T08:50:19"/>
    <n v="15"/>
    <n v="0"/>
    <n v="1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39"/>
    <x v="12"/>
    <x v="12"/>
    <d v="2023-06-19T08:50:19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0"/>
    <x v="12"/>
    <x v="0"/>
    <d v="2023-06-19T08:50:29"/>
    <n v="12"/>
    <m/>
    <n v="12"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0"/>
    <x v="12"/>
    <x v="59"/>
    <d v="2023-06-19T08:50:29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0"/>
    <x v="12"/>
    <x v="12"/>
    <d v="2023-06-19T08:50:29"/>
    <n v="12"/>
    <n v="0"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0"/>
    <x v="12"/>
    <x v="68"/>
    <d v="2023-06-19T08:50:29"/>
    <n v="4"/>
    <n v="0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12"/>
    <x v="55"/>
    <d v="2023-06-19T08:52:07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12"/>
    <x v="154"/>
    <d v="2023-06-19T08:52:07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12"/>
    <x v="0"/>
    <d v="2023-06-19T08:52:07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0"/>
    <x v="114"/>
    <d v="2023-06-19T08:52:07"/>
    <n v="12"/>
    <m/>
    <n v="12"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0"/>
    <x v="61"/>
    <d v="2023-06-19T08:52:07"/>
    <n v="35"/>
    <m/>
    <n v="3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0"/>
    <x v="82"/>
    <d v="2023-06-19T08:52:07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0"/>
    <x v="83"/>
    <d v="2023-06-19T08:52:07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0"/>
    <x v="66"/>
    <d v="2023-06-19T08:52:07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0"/>
    <x v="9"/>
    <d v="2023-06-19T08:52:07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1"/>
    <x v="0"/>
    <x v="12"/>
    <d v="2023-06-19T08:52:07"/>
    <n v="10"/>
    <n v="0"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0"/>
    <x v="154"/>
    <d v="2023-06-19T08:53:02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0"/>
    <x v="0"/>
    <d v="2023-06-19T08:53:02"/>
    <n v="16"/>
    <m/>
    <n v="16"/>
    <m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0"/>
    <x v="59"/>
    <d v="2023-06-19T08:53:02"/>
    <n v="12"/>
    <m/>
    <n v="12"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0"/>
    <x v="60"/>
    <d v="2023-06-19T08:53:02"/>
    <n v="24"/>
    <m/>
    <n v="24"/>
    <m/>
    <n v="2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0"/>
    <x v="15"/>
    <d v="2023-06-19T08:53:02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0"/>
    <x v="115"/>
    <d v="2023-06-19T08:53:02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0"/>
    <x v="61"/>
    <d v="2023-06-19T08:53:02"/>
    <n v="45"/>
    <m/>
    <n v="4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0"/>
    <x v="5"/>
    <d v="2023-06-19T08:53:02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0"/>
    <x v="9"/>
    <d v="2023-06-19T08:53:02"/>
    <n v="10"/>
    <n v="0"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0"/>
    <x v="12"/>
    <d v="2023-06-19T08:53:02"/>
    <n v="16"/>
    <n v="0"/>
    <n v="1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2"/>
    <x v="0"/>
    <x v="68"/>
    <d v="2023-06-19T08:53:02"/>
    <n v="12"/>
    <n v="0"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0"/>
    <x v="79"/>
    <d v="2023-06-19T09:55:52"/>
    <n v="106"/>
    <m/>
    <n v="106"/>
    <m/>
    <n v="10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0"/>
    <x v="154"/>
    <d v="2023-06-19T09:55:52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0"/>
    <x v="0"/>
    <d v="2023-06-19T09:55:52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0"/>
    <x v="60"/>
    <d v="2023-06-19T09:55:52"/>
    <n v="41"/>
    <m/>
    <n v="41"/>
    <m/>
    <n v="4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0"/>
    <x v="15"/>
    <d v="2023-06-19T09:55:52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0"/>
    <x v="61"/>
    <d v="2023-06-19T09:55:52"/>
    <n v="57"/>
    <m/>
    <n v="5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0"/>
    <x v="62"/>
    <d v="2023-06-19T09:55:52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1"/>
    <x v="5"/>
    <d v="2023-06-19T09:55:52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1"/>
    <x v="9"/>
    <d v="2023-06-19T09:55:52"/>
    <n v="109"/>
    <n v="0"/>
    <n v="10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3"/>
    <x v="1"/>
    <x v="12"/>
    <d v="2023-06-19T09:55:52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4"/>
    <x v="1"/>
    <x v="154"/>
    <d v="2023-06-19T09:55:55"/>
    <n v="12"/>
    <m/>
    <n v="12"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4"/>
    <x v="1"/>
    <x v="0"/>
    <d v="2023-06-19T09:55:55"/>
    <n v="14"/>
    <m/>
    <n v="14"/>
    <m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4"/>
    <x v="1"/>
    <x v="59"/>
    <d v="2023-06-19T09:55:55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4"/>
    <x v="1"/>
    <x v="60"/>
    <d v="2023-06-19T09:55:55"/>
    <n v="42"/>
    <m/>
    <n v="42"/>
    <m/>
    <n v="4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4"/>
    <x v="1"/>
    <x v="15"/>
    <d v="2023-06-19T09:55:55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4"/>
    <x v="1"/>
    <x v="61"/>
    <d v="2023-06-19T09:55:55"/>
    <n v="34"/>
    <m/>
    <n v="3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4"/>
    <x v="1"/>
    <x v="62"/>
    <d v="2023-06-19T09:55:55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4"/>
    <x v="1"/>
    <x v="199"/>
    <d v="2023-06-19T09:55:55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4"/>
    <x v="1"/>
    <x v="5"/>
    <d v="2023-06-19T09:55:55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4"/>
    <x v="1"/>
    <x v="9"/>
    <d v="2023-06-19T09:55:55"/>
    <n v="12"/>
    <n v="0"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4"/>
    <x v="1"/>
    <x v="12"/>
    <d v="2023-06-19T09:55:55"/>
    <n v="14"/>
    <n v="0"/>
    <n v="1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4"/>
    <x v="1"/>
    <x v="68"/>
    <d v="2023-06-19T09:55:55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5"/>
    <x v="1"/>
    <x v="154"/>
    <d v="2023-06-19T09:57:32"/>
    <n v="77"/>
    <m/>
    <n v="77"/>
    <m/>
    <n v="7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5"/>
    <x v="1"/>
    <x v="0"/>
    <d v="2023-06-19T09:57:32"/>
    <n v="26"/>
    <m/>
    <n v="26"/>
    <m/>
    <n v="2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5"/>
    <x v="1"/>
    <x v="114"/>
    <d v="2023-06-19T09:57:32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5"/>
    <x v="1"/>
    <x v="60"/>
    <d v="2023-06-19T09:57:32"/>
    <n v="32"/>
    <m/>
    <n v="32"/>
    <m/>
    <n v="3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5"/>
    <x v="1"/>
    <x v="15"/>
    <d v="2023-06-19T09:57:32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5"/>
    <x v="1"/>
    <x v="115"/>
    <d v="2023-06-19T09:57:32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5"/>
    <x v="1"/>
    <x v="3"/>
    <d v="2023-06-19T09:57:32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5"/>
    <x v="1"/>
    <x v="61"/>
    <d v="2023-06-19T09:57:32"/>
    <n v="44"/>
    <m/>
    <n v="4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5"/>
    <x v="1"/>
    <x v="62"/>
    <d v="2023-06-19T09:57:32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5"/>
    <x v="1"/>
    <x v="5"/>
    <d v="2023-06-19T09:57:32"/>
    <n v="12"/>
    <m/>
    <n v="12"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5"/>
    <x v="1"/>
    <x v="9"/>
    <d v="2023-06-19T09:57:32"/>
    <n v="77"/>
    <n v="0"/>
    <n v="7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5"/>
    <x v="1"/>
    <x v="12"/>
    <d v="2023-06-19T09:57:32"/>
    <n v="26"/>
    <n v="0"/>
    <n v="2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"/>
    <x v="8"/>
    <d v="2023-06-19T09:57:40"/>
    <n v="20"/>
    <m/>
    <n v="20"/>
    <m/>
    <n v="2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"/>
    <x v="154"/>
    <d v="2023-06-19T09:57:40"/>
    <n v="44"/>
    <m/>
    <n v="44"/>
    <m/>
    <n v="4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"/>
    <x v="6"/>
    <d v="2023-06-19T09:57:40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"/>
    <x v="0"/>
    <d v="2023-06-19T09:57:40"/>
    <n v="20"/>
    <m/>
    <n v="20"/>
    <m/>
    <n v="2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"/>
    <x v="59"/>
    <d v="2023-06-19T09:57:40"/>
    <n v="11"/>
    <m/>
    <n v="11"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"/>
    <x v="60"/>
    <d v="2023-06-19T09:57:40"/>
    <n v="108"/>
    <m/>
    <n v="108"/>
    <m/>
    <n v="10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"/>
    <x v="15"/>
    <d v="2023-06-19T09:57:40"/>
    <n v="25"/>
    <m/>
    <n v="25"/>
    <m/>
    <n v="2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"/>
    <x v="61"/>
    <d v="2023-06-19T09:57:40"/>
    <n v="59"/>
    <m/>
    <n v="5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"/>
    <x v="5"/>
    <d v="2023-06-19T09:57:40"/>
    <n v="20"/>
    <m/>
    <n v="20"/>
    <m/>
    <n v="2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"/>
    <x v="9"/>
    <d v="2023-06-19T09:57:40"/>
    <n v="64"/>
    <n v="0"/>
    <n v="6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"/>
    <x v="10"/>
    <d v="2023-06-19T09:57:40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"/>
    <x v="11"/>
    <d v="2023-06-19T09:57:40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"/>
    <x v="12"/>
    <d v="2023-06-19T09:57:40"/>
    <n v="20"/>
    <n v="0"/>
    <n v="2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6"/>
    <x v="1"/>
    <x v="68"/>
    <d v="2023-06-19T09:57:40"/>
    <n v="11"/>
    <n v="0"/>
    <n v="1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"/>
    <x v="60"/>
    <d v="2023-06-19T09:59:39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"/>
    <x v="5"/>
    <d v="2023-06-19T09:59:39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7"/>
    <x v="1"/>
    <x v="69"/>
    <d v="2023-06-19T09:59:39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"/>
    <x v="179"/>
    <d v="2023-06-19T09:59:42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"/>
    <x v="8"/>
    <d v="2023-06-19T09:59:42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"/>
    <x v="0"/>
    <d v="2023-06-19T09:59:42"/>
    <n v="20"/>
    <m/>
    <n v="20"/>
    <m/>
    <n v="2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"/>
    <x v="60"/>
    <d v="2023-06-19T09:59:42"/>
    <n v="70"/>
    <m/>
    <n v="70"/>
    <m/>
    <n v="7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"/>
    <x v="4"/>
    <d v="2023-06-19T09:59:42"/>
    <n v="17"/>
    <m/>
    <n v="17"/>
    <m/>
    <n v="1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"/>
    <x v="82"/>
    <d v="2023-06-19T09:59:42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"/>
    <x v="5"/>
    <d v="2023-06-19T09:59:42"/>
    <n v="20"/>
    <m/>
    <n v="20"/>
    <m/>
    <n v="2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1"/>
    <x v="181"/>
    <d v="2023-06-19T09:59:42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1"/>
    <x v="9"/>
    <d v="2023-06-19T09:59:42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1"/>
    <x v="13"/>
    <d v="2023-06-19T09:59:42"/>
    <n v="17"/>
    <n v="0"/>
    <n v="1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1"/>
    <x v="12"/>
    <d v="2023-06-19T09:59:42"/>
    <n v="20"/>
    <n v="0"/>
    <n v="2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8"/>
    <x v="11"/>
    <x v="69"/>
    <d v="2023-06-19T09:59:42"/>
    <n v="6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11"/>
    <x v="8"/>
    <d v="2023-06-19T10:01:06"/>
    <n v="25"/>
    <m/>
    <n v="25"/>
    <m/>
    <n v="2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11"/>
    <x v="154"/>
    <d v="2023-06-19T10:01:06"/>
    <n v="21"/>
    <m/>
    <n v="21"/>
    <m/>
    <n v="2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1"/>
    <x v="0"/>
    <d v="2023-06-19T10:01:06"/>
    <n v="31"/>
    <m/>
    <n v="31"/>
    <m/>
    <n v="3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1"/>
    <x v="180"/>
    <d v="2023-06-19T10:01:06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1"/>
    <x v="114"/>
    <d v="2023-06-19T10:01:06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1"/>
    <x v="60"/>
    <d v="2023-06-19T10:01:06"/>
    <n v="89"/>
    <m/>
    <n v="89"/>
    <m/>
    <n v="8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1"/>
    <x v="15"/>
    <d v="2023-06-19T10:01:06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1"/>
    <x v="115"/>
    <d v="2023-06-19T10:01:06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1"/>
    <x v="61"/>
    <d v="2023-06-19T10:01:06"/>
    <n v="55"/>
    <m/>
    <n v="5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1"/>
    <x v="82"/>
    <d v="2023-06-19T10:01:06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1"/>
    <x v="83"/>
    <d v="2023-06-19T10:01:06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1"/>
    <x v="5"/>
    <d v="2023-06-19T10:01:06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14"/>
    <x v="9"/>
    <d v="2023-06-19T10:01:06"/>
    <n v="46"/>
    <n v="0"/>
    <n v="4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14"/>
    <x v="12"/>
    <d v="2023-06-19T10:01:06"/>
    <n v="31"/>
    <n v="0"/>
    <n v="3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49"/>
    <x v="14"/>
    <x v="69"/>
    <d v="2023-06-19T10:01:06"/>
    <n v="7"/>
    <m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14"/>
    <x v="154"/>
    <d v="2023-06-19T10:01:13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14"/>
    <x v="0"/>
    <d v="2023-06-19T10:01:13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14"/>
    <x v="114"/>
    <d v="2023-06-19T10:01:13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14"/>
    <x v="60"/>
    <d v="2023-06-19T10:01:13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14"/>
    <x v="61"/>
    <d v="2023-06-19T10:01:13"/>
    <n v="25"/>
    <m/>
    <n v="2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14"/>
    <x v="5"/>
    <d v="2023-06-19T10:01:13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14"/>
    <x v="9"/>
    <d v="2023-06-19T10:01:13"/>
    <n v="10"/>
    <n v="0"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0"/>
    <x v="14"/>
    <x v="12"/>
    <d v="2023-06-19T10:01:13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1"/>
    <x v="14"/>
    <x v="0"/>
    <d v="2023-06-19T10:02:24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1"/>
    <x v="14"/>
    <x v="60"/>
    <d v="2023-06-19T10:02:24"/>
    <n v="12"/>
    <m/>
    <n v="12"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1"/>
    <x v="14"/>
    <x v="4"/>
    <d v="2023-06-19T10:02:24"/>
    <n v="9"/>
    <m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1"/>
    <x v="14"/>
    <x v="13"/>
    <d v="2023-06-19T10:02:24"/>
    <n v="9"/>
    <n v="0"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1"/>
    <x v="14"/>
    <x v="12"/>
    <d v="2023-06-19T10:02:24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2"/>
    <x v="14"/>
    <x v="60"/>
    <d v="2023-06-19T10:02:32"/>
    <m/>
    <m/>
    <n v="15"/>
    <n v="0"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13"/>
    <x v="206"/>
    <d v="2023-06-19T10:03:57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13"/>
    <x v="79"/>
    <d v="2023-06-19T10:03:57"/>
    <n v="22"/>
    <m/>
    <n v="22"/>
    <m/>
    <n v="2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13"/>
    <x v="108"/>
    <d v="2023-06-19T10:03:57"/>
    <n v="6"/>
    <m/>
    <n v="6"/>
    <m/>
    <m/>
    <n v="6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13"/>
    <x v="109"/>
    <d v="2023-06-19T10:03:57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13"/>
    <x v="141"/>
    <d v="2023-06-19T10:03:57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13"/>
    <x v="7"/>
    <d v="2023-06-19T10:03:57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13"/>
    <x v="0"/>
    <d v="2023-06-19T10:03:57"/>
    <n v="28"/>
    <m/>
    <n v="28"/>
    <m/>
    <n v="2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13"/>
    <x v="180"/>
    <d v="2023-06-19T10:03:57"/>
    <n v="7"/>
    <m/>
    <n v="7"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13"/>
    <x v="60"/>
    <d v="2023-06-19T10:03:57"/>
    <n v="67"/>
    <m/>
    <n v="67"/>
    <m/>
    <n v="6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13"/>
    <x v="15"/>
    <d v="2023-06-19T10:03:57"/>
    <n v="14"/>
    <m/>
    <n v="14"/>
    <m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13"/>
    <x v="115"/>
    <d v="2023-06-19T10:03:57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13"/>
    <x v="61"/>
    <d v="2023-06-19T10:03:57"/>
    <n v="19"/>
    <m/>
    <n v="1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13"/>
    <x v="207"/>
    <d v="2023-06-19T10:03:57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13"/>
    <x v="87"/>
    <d v="2023-06-19T10:03:57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13"/>
    <x v="9"/>
    <d v="2023-06-19T10:03:57"/>
    <n v="22"/>
    <n v="0"/>
    <n v="2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13"/>
    <x v="116"/>
    <d v="2023-06-19T10:03:57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13"/>
    <x v="10"/>
    <d v="2023-06-19T10:03:57"/>
    <n v="10"/>
    <n v="0"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1"/>
    <x v="11"/>
    <d v="2023-06-19T10:03:57"/>
    <n v="10"/>
    <m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3"/>
    <x v="1"/>
    <x v="12"/>
    <d v="2023-06-19T10:03:57"/>
    <n v="28"/>
    <n v="0"/>
    <n v="2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1"/>
    <x v="19"/>
    <d v="2023-06-19T10:04:04"/>
    <n v="0"/>
    <m/>
    <m/>
    <n v="3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1"/>
    <x v="22"/>
    <d v="2023-06-19T10:04:04"/>
    <n v="0"/>
    <m/>
    <m/>
    <n v="3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1"/>
    <x v="29"/>
    <d v="2023-06-19T10:04:04"/>
    <n v="0"/>
    <m/>
    <m/>
    <n v="3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1"/>
    <x v="8"/>
    <d v="2023-06-19T10:04:04"/>
    <n v="12"/>
    <m/>
    <n v="12"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1"/>
    <x v="0"/>
    <d v="2023-06-19T10:04:04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1"/>
    <x v="59"/>
    <d v="2023-06-19T10:04:04"/>
    <n v="11"/>
    <m/>
    <n v="11"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1"/>
    <x v="2"/>
    <d v="2023-06-19T10:04:04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1"/>
    <x v="15"/>
    <d v="2023-06-19T10:04:04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1"/>
    <x v="4"/>
    <d v="2023-06-19T10:04:04"/>
    <n v="11"/>
    <m/>
    <n v="11"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1"/>
    <x v="61"/>
    <d v="2023-06-19T10:04:04"/>
    <n v="38"/>
    <m/>
    <n v="3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1"/>
    <x v="199"/>
    <d v="2023-06-19T10:04:04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1"/>
    <x v="9"/>
    <d v="2023-06-19T10:04:04"/>
    <n v="12"/>
    <n v="0"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1"/>
    <x v="13"/>
    <d v="2023-06-19T10:04:04"/>
    <n v="11"/>
    <n v="0"/>
    <n v="1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1"/>
    <x v="12"/>
    <d v="2023-06-19T10:04:04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1"/>
    <x v="68"/>
    <d v="2023-06-19T10:04:04"/>
    <n v="11"/>
    <n v="0"/>
    <n v="1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14"/>
    <x v="192"/>
    <d v="2023-06-19T10:04:04"/>
    <n v="2"/>
    <m/>
    <n v="1"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14"/>
    <x v="69"/>
    <d v="2023-06-19T10:04:04"/>
    <n v="5"/>
    <n v="1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4"/>
    <x v="14"/>
    <x v="70"/>
    <d v="2023-06-19T10:04:04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4"/>
    <x v="17"/>
    <d v="2023-06-19T10:05:20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4"/>
    <x v="19"/>
    <d v="2023-06-19T10:05:2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4"/>
    <x v="20"/>
    <d v="2023-06-19T10:05:20"/>
    <n v="0"/>
    <m/>
    <m/>
    <n v="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4"/>
    <x v="21"/>
    <d v="2023-06-19T10:05:20"/>
    <n v="0"/>
    <m/>
    <m/>
    <n v="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4"/>
    <x v="132"/>
    <d v="2023-06-19T10:05:20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4"/>
    <x v="25"/>
    <d v="2023-06-19T10:05:20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4"/>
    <x v="29"/>
    <d v="2023-06-19T10:05:20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4"/>
    <x v="30"/>
    <d v="2023-06-19T10:05:20"/>
    <n v="0"/>
    <m/>
    <m/>
    <n v="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4"/>
    <x v="89"/>
    <d v="2023-06-19T10:05:20"/>
    <n v="0"/>
    <m/>
    <m/>
    <n v="3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4"/>
    <x v="32"/>
    <d v="2023-06-19T10:05:20"/>
    <n v="0"/>
    <m/>
    <m/>
    <n v="3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4"/>
    <x v="34"/>
    <d v="2023-06-19T10:05:20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4"/>
    <x v="37"/>
    <d v="2023-06-19T10:05:20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"/>
    <x v="43"/>
    <d v="2023-06-19T10:05:20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"/>
    <x v="44"/>
    <d v="2023-06-19T10:05:20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1"/>
    <x v="48"/>
    <d v="2023-06-19T10:05:2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1"/>
    <x v="176"/>
    <d v="2023-06-19T10:05:20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1"/>
    <x v="208"/>
    <d v="2023-06-19T10:05:20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1"/>
    <x v="129"/>
    <d v="2023-06-19T10:05:2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1"/>
    <x v="178"/>
    <d v="2023-06-19T10:05:2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1"/>
    <x v="8"/>
    <d v="2023-06-19T10:05:20"/>
    <n v="26"/>
    <m/>
    <n v="26"/>
    <m/>
    <n v="2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1"/>
    <x v="0"/>
    <d v="2023-06-19T10:05:20"/>
    <n v="32"/>
    <m/>
    <n v="32"/>
    <m/>
    <n v="3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1"/>
    <x v="59"/>
    <d v="2023-06-19T10:05:20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1"/>
    <x v="180"/>
    <d v="2023-06-19T10:05:20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1"/>
    <x v="114"/>
    <d v="2023-06-19T10:05:20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1"/>
    <x v="60"/>
    <d v="2023-06-19T10:05:20"/>
    <n v="44"/>
    <m/>
    <n v="44"/>
    <m/>
    <n v="4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1"/>
    <x v="4"/>
    <d v="2023-06-19T10:05:20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"/>
    <x v="61"/>
    <d v="2023-06-19T10:05:20"/>
    <n v="39"/>
    <m/>
    <n v="39"/>
    <n v="3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"/>
    <x v="82"/>
    <d v="2023-06-19T10:05:20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"/>
    <x v="9"/>
    <d v="2023-06-19T10:05:20"/>
    <n v="26"/>
    <n v="0"/>
    <n v="2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"/>
    <x v="13"/>
    <d v="2023-06-19T10:05:20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"/>
    <x v="12"/>
    <d v="2023-06-19T10:05:20"/>
    <n v="32"/>
    <n v="0"/>
    <n v="3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5"/>
    <x v="1"/>
    <x v="68"/>
    <d v="2023-06-19T10:05:20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6"/>
    <x v="1"/>
    <x v="0"/>
    <d v="2023-06-19T10:05:23"/>
    <n v="11"/>
    <m/>
    <n v="11"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6"/>
    <x v="1"/>
    <x v="2"/>
    <d v="2023-06-19T10:05:23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6"/>
    <x v="1"/>
    <x v="60"/>
    <d v="2023-06-19T10:05:23"/>
    <n v="31"/>
    <m/>
    <n v="31"/>
    <m/>
    <n v="3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6"/>
    <x v="1"/>
    <x v="5"/>
    <d v="2023-06-19T10:05:23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6"/>
    <x v="1"/>
    <x v="12"/>
    <d v="2023-06-19T10:05:23"/>
    <n v="11"/>
    <n v="0"/>
    <n v="1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20"/>
    <d v="2023-06-19T10:06:50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21"/>
    <d v="2023-06-19T10:06:50"/>
    <n v="0"/>
    <m/>
    <m/>
    <n v="2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132"/>
    <d v="2023-06-19T10:06:50"/>
    <n v="0"/>
    <m/>
    <m/>
    <n v="2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25"/>
    <d v="2023-06-19T10:06:50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29"/>
    <d v="2023-06-19T10:06:50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30"/>
    <d v="2023-06-19T10:06:50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89"/>
    <d v="2023-06-19T10:06:50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32"/>
    <d v="2023-06-19T10:06:50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34"/>
    <d v="2023-06-19T10:06:50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37"/>
    <d v="2023-06-19T10:06:50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105"/>
    <d v="2023-06-19T10:06:5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44"/>
    <d v="2023-06-19T10:06:50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176"/>
    <d v="2023-06-19T10:06:50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208"/>
    <d v="2023-06-19T10:06:50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129"/>
    <d v="2023-06-19T10:06:50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8"/>
    <d v="2023-06-19T10:06:50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154"/>
    <d v="2023-06-19T10:06:50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0"/>
    <d v="2023-06-19T10:06:50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60"/>
    <d v="2023-06-19T10:06:50"/>
    <n v="23"/>
    <m/>
    <n v="23"/>
    <m/>
    <n v="2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4"/>
    <d v="2023-06-19T10:06:50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61"/>
    <d v="2023-06-19T10:06:50"/>
    <n v="29"/>
    <m/>
    <n v="29"/>
    <n v="2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83"/>
    <d v="2023-06-19T10:06:50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9"/>
    <d v="2023-06-19T10:06:50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13"/>
    <d v="2023-06-19T10:06:50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7"/>
    <x v="1"/>
    <x v="12"/>
    <d v="2023-06-19T10:06:50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1"/>
    <x v="17"/>
    <d v="2023-06-19T10:07:03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1"/>
    <x v="19"/>
    <d v="2023-06-19T10:07:03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1"/>
    <x v="20"/>
    <d v="2023-06-19T10:07:03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1"/>
    <x v="21"/>
    <d v="2023-06-19T10:07:03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1"/>
    <x v="132"/>
    <d v="2023-06-19T10:07:03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1"/>
    <x v="25"/>
    <d v="2023-06-19T10:07:03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1"/>
    <x v="29"/>
    <d v="2023-06-19T10:07:03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1"/>
    <x v="30"/>
    <d v="2023-06-19T10:07:03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1"/>
    <x v="89"/>
    <d v="2023-06-19T10:07:03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1"/>
    <x v="32"/>
    <d v="2023-06-19T10:07:03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1"/>
    <x v="34"/>
    <d v="2023-06-19T10:07:03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1"/>
    <x v="37"/>
    <d v="2023-06-19T10:07:03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1"/>
    <x v="43"/>
    <d v="2023-06-19T10:07:0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1"/>
    <x v="44"/>
    <d v="2023-06-19T10:07:0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1"/>
    <x v="47"/>
    <d v="2023-06-19T10:07:0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1"/>
    <x v="176"/>
    <d v="2023-06-19T10:07:03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1"/>
    <x v="208"/>
    <d v="2023-06-19T10:07:03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1"/>
    <x v="129"/>
    <d v="2023-06-19T10:07:0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1"/>
    <x v="178"/>
    <d v="2023-06-19T10:07:03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1"/>
    <x v="8"/>
    <d v="2023-06-19T10:07:03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154"/>
    <d v="2023-06-19T10:07:03"/>
    <n v="15"/>
    <m/>
    <n v="15"/>
    <m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0"/>
    <d v="2023-06-19T10:07:03"/>
    <n v="18"/>
    <m/>
    <n v="18"/>
    <m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59"/>
    <d v="2023-06-19T10:07:03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2"/>
    <d v="2023-06-19T10:07:03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114"/>
    <d v="2023-06-19T10:07:03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60"/>
    <d v="2023-06-19T10:07:03"/>
    <n v="187"/>
    <m/>
    <n v="187"/>
    <m/>
    <n v="18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15"/>
    <d v="2023-06-19T10:07:03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4"/>
    <d v="2023-06-19T10:07:03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61"/>
    <d v="2023-06-19T10:07:03"/>
    <n v="14"/>
    <m/>
    <n v="14"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9"/>
    <d v="2023-06-19T10:07:03"/>
    <n v="21"/>
    <n v="0"/>
    <n v="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13"/>
    <d v="2023-06-19T10:07:03"/>
    <n v="10"/>
    <n v="0"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12"/>
    <d v="2023-06-19T10:07:03"/>
    <n v="18"/>
    <n v="0"/>
    <n v="1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8"/>
    <x v="0"/>
    <x v="68"/>
    <d v="2023-06-19T10:07:03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20"/>
    <d v="2023-06-19T10:08:14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132"/>
    <d v="2023-06-19T10:08:14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25"/>
    <d v="2023-06-19T10:08:14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29"/>
    <d v="2023-06-19T10:08:14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30"/>
    <d v="2023-06-19T10:08:14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89"/>
    <d v="2023-06-19T10:08:14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32"/>
    <d v="2023-06-19T10:08:14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34"/>
    <d v="2023-06-19T10:08:14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105"/>
    <d v="2023-06-19T10:08:14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43"/>
    <d v="2023-06-19T10:08:14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44"/>
    <d v="2023-06-19T10:08:14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129"/>
    <d v="2023-06-19T10:08:14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8"/>
    <d v="2023-06-19T10:08:14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154"/>
    <d v="2023-06-19T10:08:14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0"/>
    <d v="2023-06-19T10:08:14"/>
    <n v="12"/>
    <m/>
    <n v="12"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1"/>
    <d v="2023-06-19T10:08:14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2"/>
    <d v="2023-06-19T10:08:14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114"/>
    <d v="2023-06-19T10:08:14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60"/>
    <d v="2023-06-19T10:08:14"/>
    <n v="18"/>
    <m/>
    <n v="18"/>
    <m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15"/>
    <d v="2023-06-19T10:08:14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4"/>
    <d v="2023-06-19T10:08:14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61"/>
    <d v="2023-06-19T10:08:14"/>
    <n v="4"/>
    <m/>
    <n v="4"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5"/>
    <d v="2023-06-19T10:08:14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9"/>
    <d v="2023-06-19T10:08:14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13"/>
    <d v="2023-06-19T10:08:14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59"/>
    <x v="0"/>
    <x v="12"/>
    <d v="2023-06-19T10:08:14"/>
    <n v="12"/>
    <n v="0"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0"/>
    <x v="17"/>
    <d v="2023-06-19T10:08:20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0"/>
    <x v="19"/>
    <d v="2023-06-19T10:08:20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0"/>
    <x v="20"/>
    <d v="2023-06-19T10:08:20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0"/>
    <x v="21"/>
    <d v="2023-06-19T10:08:20"/>
    <n v="0"/>
    <m/>
    <m/>
    <n v="1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0"/>
    <x v="132"/>
    <d v="2023-06-19T10:08:20"/>
    <n v="0"/>
    <m/>
    <m/>
    <n v="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0"/>
    <x v="25"/>
    <d v="2023-06-19T10:08:20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0"/>
    <x v="29"/>
    <d v="2023-06-19T10:08:20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0"/>
    <x v="30"/>
    <d v="2023-06-19T10:08:20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0"/>
    <x v="89"/>
    <d v="2023-06-19T10:08:20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0"/>
    <x v="32"/>
    <d v="2023-06-19T10:08:20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0"/>
    <x v="34"/>
    <d v="2023-06-19T10:08:20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0"/>
    <x v="37"/>
    <d v="2023-06-19T10:08:20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3"/>
    <x v="105"/>
    <d v="2023-06-19T10:08:2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3"/>
    <x v="44"/>
    <d v="2023-06-19T10:08:2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3"/>
    <x v="47"/>
    <d v="2023-06-19T10:08:20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3"/>
    <x v="48"/>
    <d v="2023-06-19T10:08:20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3"/>
    <x v="176"/>
    <d v="2023-06-19T10:08:20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3"/>
    <x v="208"/>
    <d v="2023-06-19T10:08:20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3"/>
    <x v="129"/>
    <d v="2023-06-19T10:08:20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3"/>
    <x v="178"/>
    <d v="2023-06-19T10:08:20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3"/>
    <x v="8"/>
    <d v="2023-06-19T10:08:20"/>
    <n v="7"/>
    <m/>
    <n v="7"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3"/>
    <x v="0"/>
    <d v="2023-06-19T10:08:20"/>
    <n v="15"/>
    <m/>
    <n v="15"/>
    <m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5"/>
    <x v="60"/>
    <d v="2023-06-19T10:08:20"/>
    <n v="38"/>
    <m/>
    <n v="38"/>
    <m/>
    <n v="3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5"/>
    <x v="4"/>
    <d v="2023-06-19T10:08:20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5"/>
    <x v="61"/>
    <d v="2023-06-19T10:08:20"/>
    <n v="30"/>
    <m/>
    <n v="30"/>
    <n v="3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5"/>
    <x v="9"/>
    <d v="2023-06-19T10:08:20"/>
    <n v="7"/>
    <n v="0"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5"/>
    <x v="13"/>
    <d v="2023-06-19T10:08:20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0"/>
    <x v="5"/>
    <x v="12"/>
    <d v="2023-06-19T10:08:20"/>
    <n v="15"/>
    <n v="0"/>
    <n v="1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5"/>
    <x v="17"/>
    <d v="2023-06-19T10:12:07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5"/>
    <x v="19"/>
    <d v="2023-06-19T10:12:07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5"/>
    <x v="20"/>
    <d v="2023-06-19T10:12:07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5"/>
    <x v="21"/>
    <d v="2023-06-19T10:12:07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5"/>
    <x v="132"/>
    <d v="2023-06-19T10:12:07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5"/>
    <x v="25"/>
    <d v="2023-06-19T10:12:07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29"/>
    <d v="2023-06-19T10:12:07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30"/>
    <d v="2023-06-19T10:12:07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89"/>
    <d v="2023-06-19T10:12:07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32"/>
    <d v="2023-06-19T10:12:07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33"/>
    <d v="2023-06-19T10:12:07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34"/>
    <d v="2023-06-19T10:12:07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37"/>
    <d v="2023-06-19T10:12:07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105"/>
    <d v="2023-06-19T10:12:07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44"/>
    <d v="2023-06-19T10:12:07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47"/>
    <d v="2023-06-19T10:12:07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176"/>
    <d v="2023-06-19T10:12:07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208"/>
    <d v="2023-06-19T10:12:07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129"/>
    <d v="2023-06-19T10:12:07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8"/>
    <d v="2023-06-19T10:12:07"/>
    <n v="12"/>
    <m/>
    <n v="12"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154"/>
    <d v="2023-06-19T10:12:07"/>
    <n v="9"/>
    <m/>
    <n v="9"/>
    <m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0"/>
    <d v="2023-06-19T10:12:07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2"/>
    <d v="2023-06-19T10:12:07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60"/>
    <d v="2023-06-19T10:12:07"/>
    <n v="54"/>
    <m/>
    <n v="54"/>
    <m/>
    <n v="5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4"/>
    <d v="2023-06-19T10:12:07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61"/>
    <d v="2023-06-19T10:12:07"/>
    <n v="38"/>
    <m/>
    <n v="38"/>
    <n v="3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83"/>
    <d v="2023-06-19T10:12:07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9"/>
    <d v="2023-06-19T10:12:07"/>
    <n v="21"/>
    <n v="0"/>
    <n v="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13"/>
    <d v="2023-06-19T10:12:07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1"/>
    <x v="0"/>
    <x v="12"/>
    <d v="2023-06-19T10:12:07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0"/>
    <x v="19"/>
    <d v="2023-06-19T10:12:10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0"/>
    <x v="20"/>
    <d v="2023-06-19T10:12:10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0"/>
    <x v="21"/>
    <d v="2023-06-19T10:12:1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0"/>
    <x v="132"/>
    <d v="2023-06-19T10:12:1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0"/>
    <x v="25"/>
    <d v="2023-06-19T10:12:10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0"/>
    <x v="29"/>
    <d v="2023-06-19T10:12:10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0"/>
    <x v="30"/>
    <d v="2023-06-19T10:12:10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0"/>
    <x v="89"/>
    <d v="2023-06-19T10:12:10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0"/>
    <x v="32"/>
    <d v="2023-06-19T10:12:10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0"/>
    <x v="34"/>
    <d v="2023-06-19T10:12:10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1"/>
    <x v="123"/>
    <d v="2023-06-19T10:12:10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1"/>
    <x v="37"/>
    <d v="2023-06-19T10:12:10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1"/>
    <x v="176"/>
    <d v="2023-06-19T10:12:10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1"/>
    <x v="208"/>
    <d v="2023-06-19T10:12:10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1"/>
    <x v="8"/>
    <d v="2023-06-19T10:12:10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1"/>
    <x v="0"/>
    <d v="2023-06-19T10:12:10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1"/>
    <x v="60"/>
    <d v="2023-06-19T10:12:10"/>
    <n v="18"/>
    <m/>
    <n v="18"/>
    <m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1"/>
    <x v="61"/>
    <d v="2023-06-19T10:12:10"/>
    <n v="7"/>
    <m/>
    <n v="7"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1"/>
    <x v="9"/>
    <d v="2023-06-19T10:12:10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2"/>
    <x v="1"/>
    <x v="12"/>
    <d v="2023-06-19T10:12:10"/>
    <n v="4"/>
    <n v="0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1"/>
    <x v="79"/>
    <d v="2023-06-19T10:13:15"/>
    <n v="40"/>
    <m/>
    <n v="40"/>
    <m/>
    <n v="4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1"/>
    <x v="6"/>
    <d v="2023-06-19T10:13:15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1"/>
    <x v="0"/>
    <d v="2023-06-19T10:13:15"/>
    <n v="17"/>
    <m/>
    <n v="17"/>
    <m/>
    <n v="1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1"/>
    <x v="92"/>
    <d v="2023-06-19T10:13:15"/>
    <n v="23"/>
    <m/>
    <n v="23"/>
    <m/>
    <n v="2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1"/>
    <x v="203"/>
    <d v="2023-06-19T10:13:15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1"/>
    <x v="59"/>
    <d v="2023-06-19T10:13:15"/>
    <n v="9"/>
    <m/>
    <n v="9"/>
    <m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1"/>
    <x v="114"/>
    <d v="2023-06-19T10:13:15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7"/>
    <x v="60"/>
    <d v="2023-06-19T10:13:15"/>
    <n v="144"/>
    <m/>
    <n v="144"/>
    <m/>
    <n v="14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7"/>
    <x v="15"/>
    <d v="2023-06-19T10:13:15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7"/>
    <x v="115"/>
    <d v="2023-06-19T10:13:15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7"/>
    <x v="5"/>
    <d v="2023-06-19T10:13:15"/>
    <n v="35"/>
    <m/>
    <n v="35"/>
    <m/>
    <n v="3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7"/>
    <x v="9"/>
    <d v="2023-06-19T10:13:15"/>
    <n v="40"/>
    <n v="0"/>
    <n v="4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7"/>
    <x v="10"/>
    <d v="2023-06-19T10:13:15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7"/>
    <x v="11"/>
    <d v="2023-06-19T10:13:15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7"/>
    <x v="12"/>
    <d v="2023-06-19T10:13:15"/>
    <n v="17"/>
    <n v="0"/>
    <n v="1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7"/>
    <x v="68"/>
    <d v="2023-06-19T10:13:15"/>
    <n v="9"/>
    <n v="0"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7"/>
    <x v="99"/>
    <d v="2023-06-19T10:13:15"/>
    <n v="23"/>
    <n v="0"/>
    <n v="2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3"/>
    <x v="7"/>
    <x v="204"/>
    <d v="2023-06-19T10:13:15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7"/>
    <x v="154"/>
    <d v="2023-06-19T10:13:24"/>
    <n v="32"/>
    <m/>
    <n v="32"/>
    <m/>
    <n v="3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7"/>
    <x v="0"/>
    <d v="2023-06-19T10:13:24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7"/>
    <x v="92"/>
    <d v="2023-06-19T10:13:24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7"/>
    <x v="1"/>
    <d v="2023-06-19T10:13:24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7"/>
    <x v="60"/>
    <d v="2023-06-19T10:13:24"/>
    <n v="38"/>
    <m/>
    <n v="38"/>
    <m/>
    <n v="3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7"/>
    <x v="15"/>
    <d v="2023-06-19T10:13:24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4"/>
    <x v="5"/>
    <d v="2023-06-19T10:13:24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4"/>
    <x v="9"/>
    <d v="2023-06-19T10:13:24"/>
    <n v="32"/>
    <n v="0"/>
    <n v="3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4"/>
    <x v="12"/>
    <d v="2023-06-19T10:13:24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4"/>
    <x v="4"/>
    <x v="99"/>
    <d v="2023-06-19T10:13:24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4"/>
    <x v="8"/>
    <d v="2023-06-19T10:14:33"/>
    <n v="5"/>
    <m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4"/>
    <x v="6"/>
    <d v="2023-06-19T10:14:33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4"/>
    <x v="0"/>
    <d v="2023-06-19T10:14:33"/>
    <n v="35"/>
    <m/>
    <n v="3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4"/>
    <x v="2"/>
    <d v="2023-06-19T10:14:33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4"/>
    <x v="3"/>
    <d v="2023-06-19T10:14:33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4"/>
    <x v="4"/>
    <d v="2023-06-19T10:14:33"/>
    <n v="6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4"/>
    <x v="5"/>
    <d v="2023-06-19T10:14:33"/>
    <n v="83"/>
    <m/>
    <n v="8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4"/>
    <x v="9"/>
    <d v="2023-06-19T10:14:33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4"/>
    <x v="10"/>
    <d v="2023-06-19T10:14:33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4"/>
    <x v="11"/>
    <d v="2023-06-19T10:14:33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4"/>
    <x v="13"/>
    <d v="2023-06-19T10:14:33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4"/>
    <x v="12"/>
    <d v="2023-06-19T10:14:33"/>
    <n v="35"/>
    <n v="0"/>
    <n v="3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0"/>
    <x v="4"/>
    <x v="69"/>
    <d v="2023-06-19T10:14:33"/>
    <n v="5"/>
    <n v="1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0"/>
    <d v="2023-06-19T10:14:53"/>
    <n v="47"/>
    <m/>
    <n v="4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80"/>
    <d v="2023-06-19T10:14:53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"/>
    <d v="2023-06-19T10:14:53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2"/>
    <d v="2023-06-19T10:14:53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5"/>
    <d v="2023-06-19T10:14:53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4"/>
    <d v="2023-06-19T10:14:53"/>
    <n v="29"/>
    <m/>
    <n v="2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5"/>
    <d v="2023-06-19T10:14:53"/>
    <n v="23"/>
    <m/>
    <n v="2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3"/>
    <d v="2023-06-19T10:14:53"/>
    <n v="29"/>
    <n v="0"/>
    <n v="2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12"/>
    <d v="2023-06-19T10:14:53"/>
    <n v="47"/>
    <n v="0"/>
    <n v="4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"/>
    <x v="0"/>
    <x v="69"/>
    <d v="2023-06-19T10:14:53"/>
    <n v="20"/>
    <n v="5"/>
    <n v="1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8"/>
    <d v="2023-06-19T10:17:00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0"/>
    <d v="2023-06-19T10:17:00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3"/>
    <d v="2023-06-19T10:17:00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4"/>
    <d v="2023-06-19T10:17:00"/>
    <n v="9"/>
    <m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5"/>
    <d v="2023-06-19T10:17:00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9"/>
    <d v="2023-06-19T10:17:00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13"/>
    <d v="2023-06-19T10:17:00"/>
    <n v="9"/>
    <n v="0"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5"/>
    <x v="0"/>
    <x v="12"/>
    <d v="2023-06-19T10:17:00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0"/>
    <x v="16"/>
    <d v="2023-06-19T10:17:07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2"/>
    <x v="17"/>
    <d v="2023-06-19T10:17:07"/>
    <n v="9"/>
    <m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2"/>
    <x v="18"/>
    <d v="2023-06-19T10:17:07"/>
    <n v="30"/>
    <m/>
    <n v="3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2"/>
    <x v="19"/>
    <d v="2023-06-19T10:17:07"/>
    <n v="47"/>
    <m/>
    <n v="4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2"/>
    <x v="20"/>
    <d v="2023-06-19T10:17:07"/>
    <n v="52"/>
    <m/>
    <n v="5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2"/>
    <x v="71"/>
    <d v="2023-06-19T10:17:07"/>
    <n v="5"/>
    <m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2"/>
    <x v="190"/>
    <d v="2023-06-19T10:17:07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2"/>
    <x v="117"/>
    <d v="2023-06-19T10:17:07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2"/>
    <x v="21"/>
    <d v="2023-06-19T10:17:07"/>
    <n v="23"/>
    <m/>
    <n v="2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2"/>
    <x v="22"/>
    <d v="2023-06-19T10:17:07"/>
    <n v="27"/>
    <m/>
    <n v="2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2"/>
    <x v="23"/>
    <d v="2023-06-19T10:17:07"/>
    <n v="72"/>
    <m/>
    <n v="7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2"/>
    <x v="101"/>
    <d v="2023-06-19T10:17:07"/>
    <n v="6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2"/>
    <x v="25"/>
    <d v="2023-06-19T10:17:07"/>
    <n v="12"/>
    <m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2"/>
    <x v="27"/>
    <d v="2023-06-19T10:17:07"/>
    <n v="36"/>
    <m/>
    <n v="3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2"/>
    <x v="29"/>
    <d v="2023-06-19T10:17:07"/>
    <n v="55"/>
    <m/>
    <n v="5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2"/>
    <x v="30"/>
    <d v="2023-06-19T10:17:07"/>
    <n v="34"/>
    <m/>
    <n v="3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9"/>
    <x v="89"/>
    <d v="2023-06-19T10:17:07"/>
    <n v="65"/>
    <m/>
    <n v="6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9"/>
    <x v="32"/>
    <d v="2023-06-19T10:17:07"/>
    <n v="91"/>
    <m/>
    <n v="9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9"/>
    <x v="33"/>
    <d v="2023-06-19T10:17:07"/>
    <n v="16"/>
    <m/>
    <n v="1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9"/>
    <x v="34"/>
    <d v="2023-06-19T10:17:07"/>
    <n v="9"/>
    <m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9"/>
    <x v="35"/>
    <d v="2023-06-19T10:17:07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9"/>
    <x v="74"/>
    <d v="2023-06-19T10:17:07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9"/>
    <x v="123"/>
    <d v="2023-06-19T10:17:07"/>
    <n v="12"/>
    <m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9"/>
    <x v="168"/>
    <d v="2023-06-19T10:17:07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9"/>
    <x v="37"/>
    <d v="2023-06-19T10:17:07"/>
    <n v="55"/>
    <m/>
    <n v="5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9"/>
    <x v="38"/>
    <d v="2023-06-19T10:17:07"/>
    <n v="24"/>
    <m/>
    <n v="2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9"/>
    <x v="105"/>
    <d v="2023-06-19T10:17:07"/>
    <n v="12"/>
    <m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9"/>
    <x v="39"/>
    <d v="2023-06-19T10:17:07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9"/>
    <x v="137"/>
    <d v="2023-06-19T10:17:07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9"/>
    <x v="43"/>
    <d v="2023-06-19T10:17:07"/>
    <n v="27"/>
    <m/>
    <n v="2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9"/>
    <x v="44"/>
    <d v="2023-06-19T10:17:07"/>
    <n v="11"/>
    <m/>
    <n v="1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9"/>
    <x v="162"/>
    <d v="2023-06-19T10:17:07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9"/>
    <x v="209"/>
    <d v="2023-06-19T10:17:07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3"/>
    <x v="50"/>
    <d v="2023-06-19T10:17:07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3"/>
    <x v="176"/>
    <d v="2023-06-19T10:17:07"/>
    <n v="8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3"/>
    <x v="153"/>
    <d v="2023-06-19T10:17:07"/>
    <n v="10"/>
    <m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3"/>
    <x v="54"/>
    <d v="2023-06-19T10:17:07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3"/>
    <x v="55"/>
    <d v="2023-06-19T10:17:07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3"/>
    <x v="8"/>
    <d v="2023-06-19T10:17:07"/>
    <n v="40"/>
    <m/>
    <n v="4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3"/>
    <x v="154"/>
    <d v="2023-06-19T10:17:07"/>
    <n v="6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3"/>
    <x v="0"/>
    <d v="2023-06-19T10:17:07"/>
    <n v="52"/>
    <m/>
    <n v="5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3"/>
    <x v="93"/>
    <d v="2023-06-19T10:17:07"/>
    <n v="55"/>
    <m/>
    <n v="5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3"/>
    <x v="59"/>
    <d v="2023-06-19T10:17:07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3"/>
    <x v="2"/>
    <d v="2023-06-19T10:17:07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3"/>
    <x v="60"/>
    <d v="2023-06-19T10:17:07"/>
    <n v="25"/>
    <m/>
    <n v="2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3"/>
    <x v="3"/>
    <d v="2023-06-19T10:17:07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3"/>
    <x v="4"/>
    <d v="2023-06-19T10:17:07"/>
    <n v="59"/>
    <m/>
    <n v="5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3"/>
    <x v="82"/>
    <d v="2023-06-19T10:17:07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3"/>
    <x v="5"/>
    <d v="2023-06-19T10:17:07"/>
    <n v="6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3"/>
    <x v="94"/>
    <d v="2023-06-19T10:17:07"/>
    <n v="159"/>
    <n v="0"/>
    <n v="15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6"/>
    <x v="95"/>
    <d v="2023-06-19T10:17:07"/>
    <n v="337"/>
    <n v="0"/>
    <n v="33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6"/>
    <x v="96"/>
    <d v="2023-06-19T10:17:07"/>
    <n v="81"/>
    <n v="0"/>
    <n v="8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6"/>
    <x v="97"/>
    <d v="2023-06-19T10:17:07"/>
    <n v="16"/>
    <n v="0"/>
    <n v="1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6"/>
    <x v="84"/>
    <d v="2023-06-19T10:17:07"/>
    <n v="40"/>
    <n v="0"/>
    <n v="4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6"/>
    <x v="85"/>
    <d v="2023-06-19T10:17:07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6"/>
    <x v="86"/>
    <d v="2023-06-19T10:17:07"/>
    <n v="122"/>
    <n v="0"/>
    <n v="12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6"/>
    <x v="156"/>
    <d v="2023-06-19T10:17:07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6"/>
    <x v="157"/>
    <d v="2023-06-19T10:17:07"/>
    <n v="12"/>
    <n v="0"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6"/>
    <x v="158"/>
    <d v="2023-06-19T10:17:07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6"/>
    <x v="159"/>
    <d v="2023-06-19T10:17:07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6"/>
    <x v="66"/>
    <d v="2023-06-19T10:17:07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6"/>
    <x v="9"/>
    <d v="2023-06-19T10:17:07"/>
    <n v="46"/>
    <n v="0"/>
    <n v="4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6"/>
    <x v="13"/>
    <d v="2023-06-19T10:17:07"/>
    <n v="59"/>
    <n v="0"/>
    <n v="5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1"/>
    <x v="12"/>
    <d v="2023-06-19T10:17:07"/>
    <n v="52"/>
    <n v="0"/>
    <n v="5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1"/>
    <x v="98"/>
    <d v="2023-06-19T10:17:07"/>
    <n v="55"/>
    <n v="0"/>
    <n v="5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1"/>
    <x v="68"/>
    <d v="2023-06-19T10:17:07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6"/>
    <x v="1"/>
    <x v="69"/>
    <d v="2023-06-19T10:17:07"/>
    <n v="76"/>
    <n v="8"/>
    <n v="6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6"/>
    <x v="8"/>
    <d v="2023-06-19T10:18:30"/>
    <n v="5"/>
    <m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6"/>
    <x v="0"/>
    <d v="2023-06-19T10:18:30"/>
    <n v="19"/>
    <m/>
    <n v="1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6"/>
    <x v="2"/>
    <d v="2023-06-19T10:18:30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6"/>
    <x v="15"/>
    <d v="2023-06-19T10:18:30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1"/>
    <x v="4"/>
    <d v="2023-06-19T10:18:30"/>
    <n v="8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1"/>
    <x v="5"/>
    <d v="2023-06-19T10:18:30"/>
    <n v="13"/>
    <m/>
    <n v="1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1"/>
    <x v="9"/>
    <d v="2023-06-19T10:18:30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1"/>
    <x v="13"/>
    <d v="2023-06-19T10:18:30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1"/>
    <x v="12"/>
    <d v="2023-06-19T10:18:30"/>
    <n v="19"/>
    <n v="0"/>
    <n v="1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7"/>
    <x v="1"/>
    <x v="69"/>
    <d v="2023-06-19T10:18:30"/>
    <n v="7"/>
    <n v="1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1"/>
    <x v="8"/>
    <d v="2023-06-19T10:18:38"/>
    <n v="7"/>
    <m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1"/>
    <x v="0"/>
    <d v="2023-06-19T10:18:38"/>
    <n v="6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1"/>
    <x v="2"/>
    <d v="2023-06-19T10:18:38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1"/>
    <x v="15"/>
    <d v="2023-06-19T10:18:38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1"/>
    <x v="4"/>
    <d v="2023-06-19T10:18:38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1"/>
    <x v="5"/>
    <d v="2023-06-19T10:18:38"/>
    <n v="16"/>
    <m/>
    <n v="1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1"/>
    <x v="9"/>
    <d v="2023-06-19T10:18:38"/>
    <n v="7"/>
    <n v="0"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1"/>
    <x v="13"/>
    <d v="2023-06-19T10:18:38"/>
    <n v="4"/>
    <n v="0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1"/>
    <x v="12"/>
    <d v="2023-06-19T10:18:38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8"/>
    <x v="1"/>
    <x v="69"/>
    <d v="2023-06-19T10:18:38"/>
    <n v="4"/>
    <n v="1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1"/>
    <x v="8"/>
    <d v="2023-06-19T10:19:59"/>
    <n v="27"/>
    <m/>
    <n v="2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1"/>
    <x v="6"/>
    <d v="2023-06-19T10:19:59"/>
    <n v="5"/>
    <m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1"/>
    <x v="0"/>
    <d v="2023-06-19T10:19:59"/>
    <n v="71"/>
    <m/>
    <n v="7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1"/>
    <x v="180"/>
    <d v="2023-06-19T10:19:59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1"/>
    <x v="1"/>
    <d v="2023-06-19T10:19:59"/>
    <n v="5"/>
    <m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1"/>
    <x v="2"/>
    <d v="2023-06-19T10:19:59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1"/>
    <x v="15"/>
    <d v="2023-06-19T10:19:59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1"/>
    <x v="4"/>
    <d v="2023-06-19T10:19:59"/>
    <n v="24"/>
    <m/>
    <n v="2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1"/>
    <x v="5"/>
    <d v="2023-06-19T10:19:59"/>
    <n v="39"/>
    <m/>
    <n v="3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1"/>
    <x v="9"/>
    <d v="2023-06-19T10:19:59"/>
    <n v="27"/>
    <n v="0"/>
    <n v="2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1"/>
    <x v="10"/>
    <d v="2023-06-19T10:19:59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1"/>
    <x v="11"/>
    <d v="2023-06-19T10:19:59"/>
    <n v="5"/>
    <m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1"/>
    <x v="13"/>
    <d v="2023-06-19T10:19:59"/>
    <n v="24"/>
    <n v="0"/>
    <n v="2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1"/>
    <x v="12"/>
    <d v="2023-06-19T10:19:59"/>
    <n v="71"/>
    <n v="0"/>
    <n v="7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69"/>
    <x v="1"/>
    <x v="69"/>
    <d v="2023-06-19T10:19:59"/>
    <n v="50"/>
    <n v="8"/>
    <n v="4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1"/>
    <x v="8"/>
    <d v="2023-06-19T10:20:03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1"/>
    <x v="0"/>
    <d v="2023-06-19T10:20:03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1"/>
    <x v="59"/>
    <d v="2023-06-19T10:20:03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1"/>
    <x v="1"/>
    <d v="2023-06-19T10:20:03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1"/>
    <x v="114"/>
    <d v="2023-06-19T10:20:03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1"/>
    <x v="60"/>
    <d v="2023-06-19T10:20:03"/>
    <n v="18"/>
    <m/>
    <n v="18"/>
    <m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1"/>
    <x v="15"/>
    <d v="2023-06-19T10:20:03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1"/>
    <x v="115"/>
    <d v="2023-06-19T10:20:03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1"/>
    <x v="9"/>
    <d v="2023-06-19T10:20:03"/>
    <n v="10"/>
    <n v="0"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1"/>
    <x v="12"/>
    <d v="2023-06-19T10:20:03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1"/>
    <x v="68"/>
    <d v="2023-06-19T10:20:03"/>
    <n v="4"/>
    <n v="0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0"/>
    <x v="1"/>
    <x v="69"/>
    <d v="2023-06-19T10:20:03"/>
    <n v="7"/>
    <m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19"/>
    <d v="2023-06-19T10:21:21"/>
    <n v="0"/>
    <m/>
    <m/>
    <n v="6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22"/>
    <d v="2023-06-19T10:21:21"/>
    <n v="0"/>
    <m/>
    <m/>
    <n v="6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29"/>
    <d v="2023-06-19T10:21:21"/>
    <n v="0"/>
    <m/>
    <m/>
    <n v="6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8"/>
    <d v="2023-06-19T10:21:21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56"/>
    <d v="2023-06-19T10:21:21"/>
    <n v="1"/>
    <n v="0"/>
    <n v="1"/>
    <n v="0"/>
    <n v="1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0"/>
    <d v="2023-06-19T10:21:21"/>
    <n v="34"/>
    <m/>
    <n v="34"/>
    <m/>
    <n v="3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59"/>
    <d v="2023-06-19T10:21:21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114"/>
    <d v="2023-06-19T10:21:21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60"/>
    <d v="2023-06-19T10:21:21"/>
    <n v="105"/>
    <m/>
    <n v="105"/>
    <m/>
    <n v="10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15"/>
    <d v="2023-06-19T10:21:21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115"/>
    <d v="2023-06-19T10:21:21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4"/>
    <d v="2023-06-19T10:21:21"/>
    <n v="11"/>
    <m/>
    <n v="11"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61"/>
    <d v="2023-06-19T10:21:21"/>
    <n v="68"/>
    <m/>
    <n v="6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83"/>
    <d v="2023-06-19T10:21:21"/>
    <n v="1"/>
    <n v="0"/>
    <n v="1"/>
    <n v="0"/>
    <n v="1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9"/>
    <d v="2023-06-19T10:21:21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67"/>
    <d v="2023-06-19T10:21:21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13"/>
    <d v="2023-06-19T10:21:21"/>
    <n v="11"/>
    <n v="0"/>
    <n v="1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12"/>
    <d v="2023-06-19T10:21:21"/>
    <n v="34"/>
    <n v="0"/>
    <n v="3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68"/>
    <d v="2023-06-19T10:21:21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192"/>
    <d v="2023-06-19T10:21:21"/>
    <n v="3"/>
    <n v="1"/>
    <n v="1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1"/>
    <x v="1"/>
    <x v="69"/>
    <d v="2023-06-19T10:21:21"/>
    <n v="7"/>
    <n v="4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2"/>
    <x v="1"/>
    <x v="0"/>
    <d v="2023-06-19T10:21:23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2"/>
    <x v="1"/>
    <x v="60"/>
    <d v="2023-06-19T10:21:23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2"/>
    <x v="1"/>
    <x v="4"/>
    <d v="2023-06-19T10:21:23"/>
    <n v="7"/>
    <m/>
    <n v="7"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2"/>
    <x v="1"/>
    <x v="13"/>
    <d v="2023-06-19T10:21:23"/>
    <n v="7"/>
    <n v="0"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2"/>
    <x v="1"/>
    <x v="12"/>
    <d v="2023-06-19T10:21:23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2"/>
    <x v="1"/>
    <x v="69"/>
    <d v="2023-06-19T10:21:23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1"/>
    <x v="0"/>
    <d v="2023-06-19T10:22:32"/>
    <n v="12"/>
    <m/>
    <n v="12"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1"/>
    <x v="114"/>
    <d v="2023-06-19T10:22:32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1"/>
    <x v="60"/>
    <d v="2023-06-19T10:22:32"/>
    <n v="21"/>
    <m/>
    <n v="21"/>
    <m/>
    <n v="2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1"/>
    <x v="61"/>
    <d v="2023-06-19T10:22:32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1"/>
    <x v="199"/>
    <d v="2023-06-19T10:22:32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1"/>
    <x v="12"/>
    <d v="2023-06-19T10:22:32"/>
    <n v="12"/>
    <n v="0"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1"/>
    <x v="192"/>
    <d v="2023-06-19T10:22:32"/>
    <n v="1"/>
    <m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3"/>
    <x v="1"/>
    <x v="69"/>
    <d v="2023-06-19T10:22:32"/>
    <n v="7"/>
    <m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"/>
    <x v="8"/>
    <d v="2023-06-19T10:22:35"/>
    <n v="9"/>
    <m/>
    <n v="9"/>
    <m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"/>
    <x v="0"/>
    <d v="2023-06-19T10:22:35"/>
    <n v="23"/>
    <m/>
    <n v="23"/>
    <m/>
    <n v="2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"/>
    <x v="92"/>
    <d v="2023-06-19T10:22:35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"/>
    <x v="180"/>
    <d v="2023-06-19T10:22:35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"/>
    <x v="114"/>
    <d v="2023-06-19T10:22:35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"/>
    <x v="60"/>
    <d v="2023-06-19T10:22:35"/>
    <n v="76"/>
    <m/>
    <n v="76"/>
    <m/>
    <n v="7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"/>
    <x v="15"/>
    <d v="2023-06-19T10:22:35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1"/>
    <x v="4"/>
    <d v="2023-06-19T10:22:35"/>
    <n v="29"/>
    <m/>
    <n v="29"/>
    <m/>
    <n v="2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1"/>
    <x v="9"/>
    <d v="2023-06-19T10:22:35"/>
    <n v="9"/>
    <n v="0"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1"/>
    <x v="13"/>
    <d v="2023-06-19T10:22:35"/>
    <n v="29"/>
    <n v="0"/>
    <n v="2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1"/>
    <x v="12"/>
    <d v="2023-06-19T10:22:35"/>
    <n v="23"/>
    <n v="0"/>
    <n v="2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1"/>
    <x v="99"/>
    <d v="2023-06-19T10:22:35"/>
    <n v="10"/>
    <n v="0"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1"/>
    <x v="192"/>
    <d v="2023-06-19T10:22:35"/>
    <n v="4"/>
    <n v="2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4"/>
    <x v="11"/>
    <x v="69"/>
    <d v="2023-06-19T10:22:35"/>
    <n v="8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1"/>
    <x v="0"/>
    <d v="2023-06-19T10:23:48"/>
    <n v="18"/>
    <m/>
    <n v="18"/>
    <m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1"/>
    <x v="60"/>
    <d v="2023-06-19T10:23:48"/>
    <n v="45"/>
    <m/>
    <n v="45"/>
    <m/>
    <n v="4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1"/>
    <x v="15"/>
    <d v="2023-06-19T10:23:48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1"/>
    <x v="115"/>
    <d v="2023-06-19T10:23:48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1"/>
    <x v="82"/>
    <d v="2023-06-19T10:23:48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1"/>
    <x v="5"/>
    <d v="2023-06-19T10:23:48"/>
    <n v="14"/>
    <m/>
    <n v="14"/>
    <m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1"/>
    <x v="12"/>
    <d v="2023-06-19T10:23:48"/>
    <n v="18"/>
    <n v="0"/>
    <n v="1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5"/>
    <x v="11"/>
    <x v="69"/>
    <d v="2023-06-19T10:23:48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11"/>
    <x v="8"/>
    <d v="2023-06-19T10:23:51"/>
    <n v="14"/>
    <m/>
    <n v="14"/>
    <m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11"/>
    <x v="59"/>
    <d v="2023-06-19T10:23:51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11"/>
    <x v="60"/>
    <d v="2023-06-19T10:23:51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11"/>
    <x v="4"/>
    <d v="2023-06-19T10:23:51"/>
    <n v="14"/>
    <m/>
    <n v="14"/>
    <m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11"/>
    <x v="5"/>
    <d v="2023-06-19T10:23:51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11"/>
    <x v="9"/>
    <d v="2023-06-19T10:23:51"/>
    <n v="14"/>
    <n v="0"/>
    <n v="1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11"/>
    <x v="13"/>
    <d v="2023-06-19T10:23:51"/>
    <n v="14"/>
    <n v="0"/>
    <n v="1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11"/>
    <x v="68"/>
    <d v="2023-06-19T10:23:51"/>
    <n v="4"/>
    <n v="0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11"/>
    <x v="192"/>
    <d v="2023-06-19T10:23:51"/>
    <n v="2"/>
    <m/>
    <n v="1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6"/>
    <x v="11"/>
    <x v="69"/>
    <d v="2023-06-19T10:23:51"/>
    <n v="6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11"/>
    <x v="8"/>
    <d v="2023-06-19T10:25:08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11"/>
    <x v="0"/>
    <d v="2023-06-19T10:25:08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11"/>
    <x v="60"/>
    <d v="2023-06-19T10:25:08"/>
    <n v="13"/>
    <m/>
    <n v="13"/>
    <m/>
    <n v="1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11"/>
    <x v="15"/>
    <d v="2023-06-19T10:25:08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11"/>
    <x v="9"/>
    <d v="2023-06-19T10:25:08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11"/>
    <x v="12"/>
    <d v="2023-06-19T10:25:08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11"/>
    <x v="192"/>
    <d v="2023-06-19T10:25:08"/>
    <n v="2"/>
    <m/>
    <m/>
    <m/>
    <m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7"/>
    <x v="11"/>
    <x v="69"/>
    <d v="2023-06-19T10:25:08"/>
    <n v="7"/>
    <n v="1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16"/>
    <d v="2023-06-19T10:25:1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17"/>
    <d v="2023-06-19T10:25:10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19"/>
    <d v="2023-06-19T10:25:10"/>
    <n v="0"/>
    <m/>
    <m/>
    <n v="2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210"/>
    <d v="2023-06-19T10:25:1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5"/>
    <x v="20"/>
    <d v="2023-06-19T10:25:10"/>
    <n v="0"/>
    <m/>
    <m/>
    <n v="5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5"/>
    <x v="22"/>
    <d v="2023-06-19T10:25:10"/>
    <n v="0"/>
    <m/>
    <m/>
    <n v="3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5"/>
    <x v="23"/>
    <d v="2023-06-19T10:25:10"/>
    <n v="0"/>
    <m/>
    <m/>
    <n v="4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5"/>
    <x v="118"/>
    <d v="2023-06-19T10:25:10"/>
    <n v="0"/>
    <m/>
    <m/>
    <n v="4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5"/>
    <x v="134"/>
    <d v="2023-06-19T10:25:1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5"/>
    <x v="25"/>
    <d v="2023-06-19T10:25:10"/>
    <n v="0"/>
    <m/>
    <m/>
    <n v="3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5"/>
    <x v="29"/>
    <d v="2023-06-19T10:25:10"/>
    <n v="0"/>
    <m/>
    <m/>
    <n v="4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5"/>
    <x v="211"/>
    <d v="2023-06-19T10:25:1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5"/>
    <x v="30"/>
    <d v="2023-06-19T10:25:10"/>
    <n v="0"/>
    <m/>
    <m/>
    <n v="4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5"/>
    <x v="89"/>
    <d v="2023-06-19T10:25:10"/>
    <n v="0"/>
    <m/>
    <m/>
    <n v="5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5"/>
    <x v="32"/>
    <d v="2023-06-19T10:25:10"/>
    <n v="0"/>
    <m/>
    <m/>
    <n v="5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33"/>
    <d v="2023-06-19T10:25:1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34"/>
    <d v="2023-06-19T10:25:10"/>
    <n v="0"/>
    <m/>
    <m/>
    <n v="3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123"/>
    <d v="2023-06-19T10:25:10"/>
    <n v="0"/>
    <m/>
    <m/>
    <n v="4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201"/>
    <d v="2023-06-19T10:25:10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37"/>
    <d v="2023-06-19T10:25:10"/>
    <n v="0"/>
    <m/>
    <m/>
    <n v="4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38"/>
    <d v="2023-06-19T10:25:10"/>
    <n v="0"/>
    <m/>
    <m/>
    <n v="3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105"/>
    <d v="2023-06-19T10:25:10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39"/>
    <d v="2023-06-19T10:25:10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137"/>
    <d v="2023-06-19T10:25:1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138"/>
    <d v="2023-06-19T10:25:1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43"/>
    <d v="2023-06-19T10:25:10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139"/>
    <d v="2023-06-19T10:25:10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45"/>
    <d v="2023-06-19T10:25:1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47"/>
    <d v="2023-06-19T10:25:10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48"/>
    <d v="2023-06-19T10:25:10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78"/>
    <d v="2023-06-19T10:25:1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8"/>
    <d v="2023-06-19T10:25:10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79"/>
    <d v="2023-06-19T10:25:10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0"/>
    <d v="2023-06-19T10:25:10"/>
    <n v="30"/>
    <m/>
    <n v="30"/>
    <m/>
    <n v="3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59"/>
    <d v="2023-06-19T10:25:10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2"/>
    <d v="2023-06-19T10:25:10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60"/>
    <d v="2023-06-19T10:25:10"/>
    <n v="49"/>
    <m/>
    <n v="49"/>
    <m/>
    <n v="4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4"/>
    <d v="2023-06-19T10:25:10"/>
    <n v="24"/>
    <m/>
    <n v="24"/>
    <m/>
    <n v="2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61"/>
    <d v="2023-06-19T10:25:10"/>
    <n v="0"/>
    <m/>
    <m/>
    <n v="6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62"/>
    <d v="2023-06-19T10:25:10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5"/>
    <d v="2023-06-19T10:25:10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9"/>
    <d v="2023-06-19T10:25:10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13"/>
    <d v="2023-06-19T10:25:10"/>
    <n v="24"/>
    <n v="0"/>
    <n v="2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12"/>
    <d v="2023-06-19T10:25:10"/>
    <n v="30"/>
    <n v="0"/>
    <n v="3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68"/>
    <d v="2023-06-19T10:25:10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8"/>
    <x v="11"/>
    <x v="69"/>
    <d v="2023-06-19T10:25:10"/>
    <n v="5"/>
    <m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19"/>
    <d v="2023-06-19T10:26:47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20"/>
    <d v="2023-06-19T10:26:47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21"/>
    <d v="2023-06-19T10:26:47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22"/>
    <d v="2023-06-19T10:26:47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100"/>
    <d v="2023-06-19T10:26:47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23"/>
    <d v="2023-06-19T10:26:47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118"/>
    <d v="2023-06-19T10:26:47"/>
    <n v="0"/>
    <m/>
    <m/>
    <n v="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25"/>
    <d v="2023-06-19T10:26:47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29"/>
    <d v="2023-06-19T10:26:47"/>
    <n v="0"/>
    <m/>
    <m/>
    <n v="2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30"/>
    <d v="2023-06-19T10:26:47"/>
    <n v="0"/>
    <m/>
    <m/>
    <n v="2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89"/>
    <d v="2023-06-19T10:26:47"/>
    <n v="0"/>
    <m/>
    <m/>
    <n v="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32"/>
    <d v="2023-06-19T10:26:47"/>
    <n v="0"/>
    <m/>
    <m/>
    <n v="2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33"/>
    <d v="2023-06-19T10:26:47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34"/>
    <d v="2023-06-19T10:26:47"/>
    <n v="0"/>
    <m/>
    <m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123"/>
    <d v="2023-06-19T10:26:47"/>
    <n v="0"/>
    <m/>
    <m/>
    <n v="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37"/>
    <d v="2023-06-19T10:26:47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38"/>
    <d v="2023-06-19T10:26:47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43"/>
    <d v="2023-06-19T10:26:47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139"/>
    <d v="2023-06-19T10:26:47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47"/>
    <d v="2023-06-19T10:26:47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48"/>
    <d v="2023-06-19T10:26:47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8"/>
    <d v="2023-06-19T10:26:47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154"/>
    <d v="2023-06-19T10:26:47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0"/>
    <d v="2023-06-19T10:26:47"/>
    <n v="15"/>
    <m/>
    <n v="15"/>
    <m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59"/>
    <d v="2023-06-19T10:26:47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60"/>
    <d v="2023-06-19T10:26:47"/>
    <n v="25"/>
    <m/>
    <n v="25"/>
    <m/>
    <n v="2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4"/>
    <d v="2023-06-19T10:26:47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61"/>
    <d v="2023-06-19T10:26:47"/>
    <n v="0"/>
    <m/>
    <m/>
    <n v="3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5"/>
    <d v="2023-06-19T10:26:47"/>
    <n v="7"/>
    <m/>
    <n v="7"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9"/>
    <d v="2023-06-19T10:26:47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13"/>
    <d v="2023-06-19T10:26:47"/>
    <n v="4"/>
    <n v="0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12"/>
    <d v="2023-06-19T10:26:47"/>
    <n v="15"/>
    <n v="0"/>
    <n v="1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68"/>
    <d v="2023-06-19T10:26:47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79"/>
    <x v="11"/>
    <x v="69"/>
    <d v="2023-06-19T10:26:47"/>
    <n v="10"/>
    <n v="1"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1"/>
    <x v="19"/>
    <d v="2023-06-19T10:26:57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1"/>
    <x v="20"/>
    <d v="2023-06-19T10:26:57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1"/>
    <x v="22"/>
    <d v="2023-06-19T10:26:57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1"/>
    <x v="23"/>
    <d v="2023-06-19T10:26:57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1"/>
    <x v="118"/>
    <d v="2023-06-19T10:26:57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1"/>
    <x v="25"/>
    <d v="2023-06-19T10:26:57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1"/>
    <x v="27"/>
    <d v="2023-06-19T10:26:57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1"/>
    <x v="29"/>
    <d v="2023-06-19T10:26:57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1"/>
    <x v="30"/>
    <d v="2023-06-19T10:26:57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1"/>
    <x v="89"/>
    <d v="2023-06-19T10:26:57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1"/>
    <x v="32"/>
    <d v="2023-06-19T10:26:57"/>
    <n v="0"/>
    <m/>
    <m/>
    <n v="2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1"/>
    <x v="33"/>
    <d v="2023-06-19T10:26:57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1"/>
    <x v="34"/>
    <d v="2023-06-19T10:26:57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1"/>
    <x v="123"/>
    <d v="2023-06-19T10:26:57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1"/>
    <x v="37"/>
    <d v="2023-06-19T10:26:57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1"/>
    <x v="38"/>
    <d v="2023-06-19T10:26:57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1"/>
    <x v="105"/>
    <d v="2023-06-19T10:26:57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1"/>
    <x v="138"/>
    <d v="2023-06-19T10:26:57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1"/>
    <x v="43"/>
    <d v="2023-06-19T10:26:57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"/>
    <x v="139"/>
    <d v="2023-06-19T10:26:57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"/>
    <x v="45"/>
    <d v="2023-06-19T10:26:57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"/>
    <x v="47"/>
    <d v="2023-06-19T10:26:57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"/>
    <x v="127"/>
    <d v="2023-06-19T10:26:57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"/>
    <x v="8"/>
    <d v="2023-06-19T10:26:57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"/>
    <x v="154"/>
    <d v="2023-06-19T10:26:57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"/>
    <x v="0"/>
    <d v="2023-06-19T10:26:57"/>
    <n v="14"/>
    <m/>
    <n v="14"/>
    <m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"/>
    <x v="59"/>
    <d v="2023-06-19T10:26:57"/>
    <n v="9"/>
    <m/>
    <n v="9"/>
    <m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"/>
    <x v="114"/>
    <d v="2023-06-19T10:26:57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"/>
    <x v="60"/>
    <d v="2023-06-19T10:26:57"/>
    <n v="36"/>
    <m/>
    <n v="36"/>
    <m/>
    <n v="3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"/>
    <x v="4"/>
    <d v="2023-06-19T10:26:57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"/>
    <x v="61"/>
    <d v="2023-06-19T10:26:57"/>
    <n v="0"/>
    <m/>
    <m/>
    <n v="3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"/>
    <x v="62"/>
    <d v="2023-06-19T10:26:57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"/>
    <x v="5"/>
    <d v="2023-06-19T10:26:57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"/>
    <x v="9"/>
    <d v="2023-06-19T10:26:57"/>
    <n v="12"/>
    <n v="0"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"/>
    <x v="13"/>
    <d v="2023-06-19T10:26:57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"/>
    <x v="12"/>
    <d v="2023-06-19T10:26:57"/>
    <n v="14"/>
    <n v="0"/>
    <n v="1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2"/>
    <x v="68"/>
    <d v="2023-06-19T10:26:57"/>
    <n v="9"/>
    <n v="0"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0"/>
    <x v="11"/>
    <x v="69"/>
    <d v="2023-06-19T10:26:57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11"/>
    <x v="19"/>
    <d v="2023-06-19T10:28:32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11"/>
    <x v="20"/>
    <d v="2023-06-19T10:28:32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11"/>
    <x v="22"/>
    <d v="2023-06-19T10:28:32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11"/>
    <x v="23"/>
    <d v="2023-06-19T10:28:32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11"/>
    <x v="118"/>
    <d v="2023-06-19T10:28:32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11"/>
    <x v="25"/>
    <d v="2023-06-19T10:28:32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11"/>
    <x v="29"/>
    <d v="2023-06-19T10:28:32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11"/>
    <x v="30"/>
    <d v="2023-06-19T10:28:32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11"/>
    <x v="89"/>
    <d v="2023-06-19T10:28:32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11"/>
    <x v="32"/>
    <d v="2023-06-19T10:28:32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11"/>
    <x v="34"/>
    <d v="2023-06-19T10:28:32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11"/>
    <x v="123"/>
    <d v="2023-06-19T10:28:32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11"/>
    <x v="37"/>
    <d v="2023-06-19T10:28:32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11"/>
    <x v="38"/>
    <d v="2023-06-19T10:28:32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11"/>
    <x v="0"/>
    <d v="2023-06-19T10:28:32"/>
    <n v="29"/>
    <m/>
    <n v="29"/>
    <m/>
    <n v="2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1"/>
    <x v="60"/>
    <d v="2023-06-19T10:28:32"/>
    <n v="16"/>
    <m/>
    <n v="16"/>
    <m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1"/>
    <x v="61"/>
    <d v="2023-06-19T10:28:32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1"/>
    <x v="5"/>
    <d v="2023-06-19T10:28:32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1"/>
    <x v="1"/>
    <x v="12"/>
    <d v="2023-06-19T10:28:32"/>
    <n v="29"/>
    <n v="0"/>
    <n v="2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16"/>
    <d v="2023-06-19T10:28:38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17"/>
    <d v="2023-06-19T10:28:38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19"/>
    <d v="2023-06-19T10:28:38"/>
    <n v="0"/>
    <m/>
    <m/>
    <n v="1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20"/>
    <d v="2023-06-19T10:28:38"/>
    <n v="0"/>
    <m/>
    <m/>
    <n v="4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21"/>
    <d v="2023-06-19T10:28:38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22"/>
    <d v="2023-06-19T10:28:38"/>
    <n v="0"/>
    <m/>
    <m/>
    <n v="1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23"/>
    <d v="2023-06-19T10:28:38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118"/>
    <d v="2023-06-19T10:28:38"/>
    <n v="0"/>
    <m/>
    <m/>
    <n v="3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25"/>
    <d v="2023-06-19T10:28:38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27"/>
    <d v="2023-06-19T10:28:38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29"/>
    <d v="2023-06-19T10:28:38"/>
    <n v="0"/>
    <m/>
    <m/>
    <n v="3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30"/>
    <d v="2023-06-19T10:28:38"/>
    <n v="0"/>
    <m/>
    <m/>
    <n v="2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89"/>
    <d v="2023-06-19T10:28:38"/>
    <n v="0"/>
    <m/>
    <m/>
    <n v="5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32"/>
    <d v="2023-06-19T10:28:38"/>
    <n v="0"/>
    <m/>
    <m/>
    <n v="4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33"/>
    <d v="2023-06-19T10:28:38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34"/>
    <d v="2023-06-19T10:28:38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123"/>
    <d v="2023-06-19T10:28:38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37"/>
    <d v="2023-06-19T10:28:38"/>
    <n v="0"/>
    <m/>
    <m/>
    <n v="2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38"/>
    <d v="2023-06-19T10:28:38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105"/>
    <d v="2023-06-19T10:28:38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43"/>
    <d v="2023-06-19T10:28:38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139"/>
    <d v="2023-06-19T10:28:38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47"/>
    <d v="2023-06-19T10:28:38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48"/>
    <d v="2023-06-19T10:28:38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78"/>
    <d v="2023-06-19T10:28:38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8"/>
    <d v="2023-06-19T10:28:38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79"/>
    <d v="2023-06-19T10:28:38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0"/>
    <d v="2023-06-19T10:28:38"/>
    <n v="35"/>
    <m/>
    <n v="35"/>
    <m/>
    <n v="3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59"/>
    <d v="2023-06-19T10:28:38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2"/>
    <d v="2023-06-19T10:28:38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60"/>
    <d v="2023-06-19T10:28:38"/>
    <n v="72"/>
    <m/>
    <n v="72"/>
    <m/>
    <n v="7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4"/>
    <d v="2023-06-19T10:28:38"/>
    <n v="27"/>
    <m/>
    <n v="27"/>
    <m/>
    <n v="2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61"/>
    <d v="2023-06-19T10:28:38"/>
    <n v="0"/>
    <m/>
    <m/>
    <n v="6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62"/>
    <d v="2023-06-19T10:28:38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5"/>
    <d v="2023-06-19T10:28:38"/>
    <n v="9"/>
    <m/>
    <n v="9"/>
    <m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9"/>
    <d v="2023-06-19T10:28:38"/>
    <n v="14"/>
    <n v="0"/>
    <n v="1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13"/>
    <d v="2023-06-19T10:28:38"/>
    <n v="27"/>
    <n v="0"/>
    <n v="2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12"/>
    <d v="2023-06-19T10:28:38"/>
    <n v="35"/>
    <n v="0"/>
    <n v="3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68"/>
    <d v="2023-06-19T10:28:38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2"/>
    <x v="1"/>
    <x v="69"/>
    <d v="2023-06-19T10:28:38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16"/>
    <d v="2023-06-19T10:30:0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19"/>
    <d v="2023-06-19T10:30:09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20"/>
    <d v="2023-06-19T10:30:09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22"/>
    <d v="2023-06-19T10:30:09"/>
    <n v="0"/>
    <m/>
    <m/>
    <n v="2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23"/>
    <d v="2023-06-19T10:30:09"/>
    <n v="0"/>
    <m/>
    <m/>
    <n v="3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118"/>
    <d v="2023-06-19T10:30:09"/>
    <n v="0"/>
    <m/>
    <m/>
    <n v="4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25"/>
    <d v="2023-06-19T10:30:09"/>
    <n v="0"/>
    <m/>
    <m/>
    <n v="3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29"/>
    <d v="2023-06-19T10:30:09"/>
    <n v="0"/>
    <m/>
    <m/>
    <n v="3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30"/>
    <d v="2023-06-19T10:30:09"/>
    <n v="0"/>
    <m/>
    <m/>
    <n v="3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89"/>
    <d v="2023-06-19T10:30:09"/>
    <n v="0"/>
    <m/>
    <m/>
    <n v="4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32"/>
    <d v="2023-06-19T10:30:09"/>
    <n v="0"/>
    <m/>
    <m/>
    <n v="3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33"/>
    <d v="2023-06-19T10:30:0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34"/>
    <d v="2023-06-19T10:30:09"/>
    <n v="0"/>
    <m/>
    <m/>
    <n v="3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123"/>
    <d v="2023-06-19T10:30:09"/>
    <n v="0"/>
    <m/>
    <m/>
    <n v="3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37"/>
    <d v="2023-06-19T10:30:09"/>
    <n v="0"/>
    <m/>
    <m/>
    <n v="4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38"/>
    <d v="2023-06-19T10:30:09"/>
    <n v="0"/>
    <m/>
    <m/>
    <n v="4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105"/>
    <d v="2023-06-19T10:30:09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39"/>
    <d v="2023-06-19T10:30:0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43"/>
    <d v="2023-06-19T10:30:09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139"/>
    <d v="2023-06-19T10:30:09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47"/>
    <d v="2023-06-19T10:30:09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48"/>
    <d v="2023-06-19T10:30:0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8"/>
    <d v="2023-06-19T10:30:09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154"/>
    <d v="2023-06-19T10:30:09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0"/>
    <d v="2023-06-19T10:30:09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59"/>
    <d v="2023-06-19T10:30:09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60"/>
    <d v="2023-06-19T10:30:09"/>
    <n v="26"/>
    <m/>
    <n v="26"/>
    <m/>
    <n v="2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4"/>
    <d v="2023-06-19T10:30:09"/>
    <n v="13"/>
    <m/>
    <n v="13"/>
    <m/>
    <n v="1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61"/>
    <d v="2023-06-19T10:30:09"/>
    <n v="0"/>
    <m/>
    <m/>
    <n v="4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62"/>
    <d v="2023-06-19T10:30:09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5"/>
    <d v="2023-06-19T10:30:09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9"/>
    <d v="2023-06-19T10:30:09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13"/>
    <d v="2023-06-19T10:30:09"/>
    <n v="13"/>
    <n v="0"/>
    <n v="1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12"/>
    <d v="2023-06-19T10:30:09"/>
    <n v="10"/>
    <n v="0"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68"/>
    <d v="2023-06-19T10:30:09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3"/>
    <x v="1"/>
    <x v="69"/>
    <d v="2023-06-19T10:30:09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17"/>
    <d v="2023-06-19T10:30:18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19"/>
    <d v="2023-06-19T10:30:18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3"/>
    <x v="20"/>
    <d v="2023-06-19T10:30:18"/>
    <n v="0"/>
    <m/>
    <m/>
    <n v="4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3"/>
    <x v="22"/>
    <d v="2023-06-19T10:30:18"/>
    <n v="0"/>
    <m/>
    <m/>
    <n v="2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3"/>
    <x v="23"/>
    <d v="2023-06-19T10:30:18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118"/>
    <d v="2023-06-19T10:30:18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134"/>
    <d v="2023-06-19T10:30:18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25"/>
    <d v="2023-06-19T10:30:18"/>
    <n v="0"/>
    <m/>
    <m/>
    <n v="2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27"/>
    <d v="2023-06-19T10:30:18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29"/>
    <d v="2023-06-19T10:30:18"/>
    <n v="0"/>
    <m/>
    <m/>
    <n v="3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30"/>
    <d v="2023-06-19T10:30:18"/>
    <n v="0"/>
    <m/>
    <m/>
    <n v="3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89"/>
    <d v="2023-06-19T10:30:18"/>
    <n v="0"/>
    <m/>
    <m/>
    <n v="4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32"/>
    <d v="2023-06-19T10:30:18"/>
    <n v="0"/>
    <m/>
    <m/>
    <n v="4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33"/>
    <d v="2023-06-19T10:30:18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34"/>
    <d v="2023-06-19T10:30:18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123"/>
    <d v="2023-06-19T10:30:18"/>
    <n v="0"/>
    <m/>
    <m/>
    <n v="3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201"/>
    <d v="2023-06-19T10:30:18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37"/>
    <d v="2023-06-19T10:30:18"/>
    <n v="0"/>
    <m/>
    <m/>
    <n v="3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38"/>
    <d v="2023-06-19T10:30:18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105"/>
    <d v="2023-06-19T10:30:18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137"/>
    <d v="2023-06-19T10:30:18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43"/>
    <d v="2023-06-19T10:30:18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139"/>
    <d v="2023-06-19T10:30:18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50"/>
    <d v="2023-06-19T10:30:18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8"/>
    <d v="2023-06-19T10:30:18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154"/>
    <d v="2023-06-19T10:30:18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0"/>
    <d v="2023-06-19T10:30:18"/>
    <n v="41"/>
    <m/>
    <n v="41"/>
    <m/>
    <n v="4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59"/>
    <d v="2023-06-19T10:30:18"/>
    <n v="11"/>
    <m/>
    <n v="11"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60"/>
    <d v="2023-06-19T10:30:18"/>
    <n v="51"/>
    <m/>
    <n v="51"/>
    <m/>
    <n v="5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61"/>
    <d v="2023-06-19T10:30:18"/>
    <n v="0"/>
    <m/>
    <m/>
    <n v="5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5"/>
    <d v="2023-06-19T10:30:18"/>
    <n v="9"/>
    <m/>
    <n v="9"/>
    <m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9"/>
    <d v="2023-06-19T10:30:18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12"/>
    <d v="2023-06-19T10:30:18"/>
    <n v="41"/>
    <n v="0"/>
    <n v="4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68"/>
    <d v="2023-06-19T10:30:18"/>
    <n v="11"/>
    <n v="0"/>
    <n v="1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4"/>
    <x v="1"/>
    <x v="69"/>
    <d v="2023-06-19T10:30:18"/>
    <n v="12"/>
    <n v="4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19"/>
    <d v="2023-06-19T10:33:34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20"/>
    <d v="2023-06-19T10:33:34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22"/>
    <d v="2023-06-19T10:33:34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23"/>
    <d v="2023-06-19T10:33:34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118"/>
    <d v="2023-06-19T10:33:34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25"/>
    <d v="2023-06-19T10:33:34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29"/>
    <d v="2023-06-19T10:33:34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30"/>
    <d v="2023-06-19T10:33:34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89"/>
    <d v="2023-06-19T10:33:34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32"/>
    <d v="2023-06-19T10:33:34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34"/>
    <d v="2023-06-19T10:33:34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123"/>
    <d v="2023-06-19T10:33:34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37"/>
    <d v="2023-06-19T10:33:34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38"/>
    <d v="2023-06-19T10:33:34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105"/>
    <d v="2023-06-19T10:33:34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43"/>
    <d v="2023-06-19T10:33:34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139"/>
    <d v="2023-06-19T10:33:34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0"/>
    <d v="2023-06-19T10:33:34"/>
    <n v="26"/>
    <m/>
    <n v="26"/>
    <m/>
    <n v="2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60"/>
    <d v="2023-06-19T10:33:34"/>
    <n v="15"/>
    <m/>
    <n v="15"/>
    <m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61"/>
    <d v="2023-06-19T10:33:34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5"/>
    <d v="2023-06-19T10:33:34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5"/>
    <x v="1"/>
    <x v="12"/>
    <d v="2023-06-19T10:33:34"/>
    <n v="26"/>
    <n v="0"/>
    <n v="2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1"/>
    <x v="8"/>
    <d v="2023-06-19T10:33:42"/>
    <n v="17"/>
    <m/>
    <n v="17"/>
    <m/>
    <n v="1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1"/>
    <x v="0"/>
    <d v="2023-06-19T10:33:42"/>
    <n v="14"/>
    <m/>
    <n v="14"/>
    <m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1"/>
    <x v="114"/>
    <d v="2023-06-19T10:33:42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1"/>
    <x v="60"/>
    <d v="2023-06-19T10:33:42"/>
    <n v="44"/>
    <m/>
    <n v="44"/>
    <m/>
    <n v="4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1"/>
    <x v="4"/>
    <d v="2023-06-19T10:33:42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1"/>
    <x v="61"/>
    <d v="2023-06-19T10:33:42"/>
    <n v="72"/>
    <m/>
    <n v="7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1"/>
    <x v="83"/>
    <d v="2023-06-19T10:33:42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1"/>
    <x v="9"/>
    <d v="2023-06-19T10:33:42"/>
    <n v="17"/>
    <n v="0"/>
    <n v="1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1"/>
    <x v="13"/>
    <d v="2023-06-19T10:33:42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6"/>
    <x v="1"/>
    <x v="12"/>
    <d v="2023-06-19T10:33:42"/>
    <n v="14"/>
    <n v="0"/>
    <n v="1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1"/>
    <x v="0"/>
    <d v="2023-06-19T10:35:09"/>
    <n v="10"/>
    <m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1"/>
    <x v="60"/>
    <d v="2023-06-19T10:35:09"/>
    <n v="57"/>
    <m/>
    <n v="5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1"/>
    <x v="4"/>
    <d v="2023-06-19T10:35:09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1"/>
    <x v="61"/>
    <d v="2023-06-19T10:35:09"/>
    <n v="42"/>
    <m/>
    <n v="4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1"/>
    <x v="5"/>
    <d v="2023-06-19T10:35:09"/>
    <n v="12"/>
    <m/>
    <n v="12"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1"/>
    <x v="143"/>
    <d v="2023-06-19T10:35:09"/>
    <n v="1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1"/>
    <x v="13"/>
    <d v="2023-06-19T10:35:09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1"/>
    <x v="12"/>
    <d v="2023-06-19T10:35:09"/>
    <n v="10"/>
    <n v="0"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7"/>
    <x v="1"/>
    <x v="69"/>
    <d v="2023-06-19T10:35:09"/>
    <n v="3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8"/>
    <x v="1"/>
    <x v="4"/>
    <d v="2023-06-19T10:35:12"/>
    <n v="15"/>
    <m/>
    <n v="15"/>
    <m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8"/>
    <x v="1"/>
    <x v="143"/>
    <d v="2023-06-19T10:35:12"/>
    <n v="1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8"/>
    <x v="1"/>
    <x v="13"/>
    <d v="2023-06-19T10:35:12"/>
    <n v="15"/>
    <n v="0"/>
    <n v="1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8"/>
    <x v="1"/>
    <x v="69"/>
    <d v="2023-06-19T10:35:12"/>
    <n v="3"/>
    <n v="1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1"/>
    <x v="79"/>
    <d v="2023-06-19T10:57:36"/>
    <n v="26"/>
    <n v="26"/>
    <m/>
    <m/>
    <n v="2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1"/>
    <x v="154"/>
    <d v="2023-06-19T10:57:36"/>
    <n v="26"/>
    <n v="2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1"/>
    <x v="6"/>
    <d v="2023-06-19T10:57:36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1"/>
    <x v="0"/>
    <d v="2023-06-19T10:57:36"/>
    <n v="14"/>
    <n v="14"/>
    <m/>
    <m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1"/>
    <x v="92"/>
    <d v="2023-06-19T10:57:36"/>
    <n v="20"/>
    <n v="20"/>
    <m/>
    <m/>
    <n v="2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1"/>
    <x v="60"/>
    <d v="2023-06-19T10:57:36"/>
    <n v="119"/>
    <n v="119"/>
    <m/>
    <m/>
    <n v="11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1"/>
    <x v="15"/>
    <d v="2023-06-19T10:57:36"/>
    <n v="17"/>
    <n v="17"/>
    <m/>
    <m/>
    <n v="1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1"/>
    <x v="4"/>
    <d v="2023-06-19T10:57:36"/>
    <n v="4"/>
    <n v="4"/>
    <m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1"/>
    <x v="5"/>
    <d v="2023-06-19T10:57:36"/>
    <n v="29"/>
    <n v="29"/>
    <m/>
    <m/>
    <n v="2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1"/>
    <x v="9"/>
    <d v="2023-06-19T10:57:36"/>
    <n v="52"/>
    <n v="5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1"/>
    <x v="10"/>
    <d v="2023-06-19T10:57:36"/>
    <n v="1"/>
    <n v="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1"/>
    <x v="212"/>
    <d v="2023-06-19T10:57:36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1"/>
    <x v="13"/>
    <d v="2023-06-19T10:57:36"/>
    <n v="4"/>
    <n v="4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1"/>
    <x v="12"/>
    <d v="2023-06-19T10:57:36"/>
    <n v="14"/>
    <n v="14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89"/>
    <x v="1"/>
    <x v="99"/>
    <d v="2023-06-19T10:57:36"/>
    <n v="20"/>
    <n v="20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1"/>
    <x v="79"/>
    <d v="2023-06-19T10:57:42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1"/>
    <x v="60"/>
    <d v="2023-06-19T10:57:42"/>
    <n v="25"/>
    <m/>
    <n v="25"/>
    <m/>
    <n v="2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1"/>
    <x v="15"/>
    <d v="2023-06-19T10:57:42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0"/>
    <x v="1"/>
    <x v="9"/>
    <d v="2023-06-19T10:57:42"/>
    <n v="10"/>
    <n v="0"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1"/>
    <x v="155"/>
    <d v="2023-06-19T10:59:10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1"/>
    <x v="0"/>
    <d v="2023-06-19T10:59:10"/>
    <n v="36"/>
    <m/>
    <n v="36"/>
    <m/>
    <n v="3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1"/>
    <x v="92"/>
    <d v="2023-06-19T10:59:10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1"/>
    <x v="203"/>
    <d v="2023-06-19T10:59:10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1"/>
    <x v="59"/>
    <d v="2023-06-19T10:59:10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1"/>
    <x v="60"/>
    <d v="2023-06-19T10:59:10"/>
    <n v="93"/>
    <m/>
    <n v="93"/>
    <m/>
    <n v="9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1"/>
    <x v="15"/>
    <d v="2023-06-19T10:59:10"/>
    <n v="11"/>
    <m/>
    <n v="11"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1"/>
    <x v="5"/>
    <d v="2023-06-19T10:59:10"/>
    <n v="26"/>
    <m/>
    <n v="26"/>
    <m/>
    <n v="2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1"/>
    <x v="116"/>
    <d v="2023-06-19T10:59:10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1"/>
    <x v="12"/>
    <d v="2023-06-19T10:59:10"/>
    <n v="36"/>
    <n v="0"/>
    <n v="3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1"/>
    <x v="68"/>
    <d v="2023-06-19T10:59:10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1"/>
    <x v="99"/>
    <d v="2023-06-19T10:59:10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1"/>
    <x v="1"/>
    <x v="204"/>
    <d v="2023-06-19T10:59:10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1"/>
    <x v="17"/>
    <d v="2023-06-19T10:59:13"/>
    <n v="0"/>
    <m/>
    <m/>
    <n v="1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1"/>
    <x v="20"/>
    <d v="2023-06-19T10:59:13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1"/>
    <x v="21"/>
    <d v="2023-06-19T10:59:13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1"/>
    <x v="132"/>
    <d v="2023-06-19T10:59:13"/>
    <n v="0"/>
    <m/>
    <m/>
    <n v="2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1"/>
    <x v="25"/>
    <d v="2023-06-19T10:59:13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11"/>
    <x v="29"/>
    <d v="2023-06-19T10:59:13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11"/>
    <x v="30"/>
    <d v="2023-06-19T10:59:13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11"/>
    <x v="89"/>
    <d v="2023-06-19T10:59:13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11"/>
    <x v="32"/>
    <d v="2023-06-19T10:59:13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6"/>
    <x v="34"/>
    <d v="2023-06-19T10:59:13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6"/>
    <x v="123"/>
    <d v="2023-06-19T10:59:13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6"/>
    <x v="37"/>
    <d v="2023-06-19T10:59:13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6"/>
    <x v="43"/>
    <d v="2023-06-19T10:59:13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6"/>
    <x v="176"/>
    <d v="2023-06-19T10:59:13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6"/>
    <x v="208"/>
    <d v="2023-06-19T10:59:13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6"/>
    <x v="129"/>
    <d v="2023-06-19T10:59:1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6"/>
    <x v="178"/>
    <d v="2023-06-19T10:59:13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6"/>
    <x v="8"/>
    <d v="2023-06-19T10:59:13"/>
    <n v="16"/>
    <m/>
    <n v="16"/>
    <m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6"/>
    <x v="154"/>
    <d v="2023-06-19T10:59:13"/>
    <n v="26"/>
    <m/>
    <n v="26"/>
    <m/>
    <n v="2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6"/>
    <x v="0"/>
    <d v="2023-06-19T10:59:13"/>
    <n v="24"/>
    <m/>
    <n v="24"/>
    <m/>
    <n v="2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6"/>
    <x v="59"/>
    <d v="2023-06-19T10:59:13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60"/>
    <d v="2023-06-19T10:59:13"/>
    <n v="61"/>
    <m/>
    <n v="61"/>
    <m/>
    <n v="6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15"/>
    <d v="2023-06-19T10:59:13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4"/>
    <d v="2023-06-19T10:59:13"/>
    <n v="17"/>
    <m/>
    <n v="17"/>
    <m/>
    <n v="1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6"/>
    <x v="61"/>
    <d v="2023-06-19T10:59:13"/>
    <n v="28"/>
    <m/>
    <n v="28"/>
    <n v="2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6"/>
    <x v="5"/>
    <d v="2023-06-19T10:59:13"/>
    <n v="36"/>
    <m/>
    <n v="36"/>
    <m/>
    <n v="3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6"/>
    <x v="9"/>
    <d v="2023-06-19T10:59:13"/>
    <n v="42"/>
    <n v="0"/>
    <n v="4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6"/>
    <x v="13"/>
    <d v="2023-06-19T10:59:13"/>
    <n v="17"/>
    <n v="0"/>
    <n v="1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6"/>
    <x v="12"/>
    <d v="2023-06-19T10:59:13"/>
    <n v="24"/>
    <n v="0"/>
    <n v="2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2"/>
    <x v="4"/>
    <x v="68"/>
    <d v="2023-06-19T10:59:13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17"/>
    <d v="2023-06-19T11:00:34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19"/>
    <d v="2023-06-19T11:00:34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20"/>
    <d v="2023-06-19T11:00:34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21"/>
    <d v="2023-06-19T11:00:34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132"/>
    <d v="2023-06-19T11:00:34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25"/>
    <d v="2023-06-19T11:00:34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29"/>
    <d v="2023-06-19T11:00:34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30"/>
    <d v="2023-06-19T11:00:34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89"/>
    <d v="2023-06-19T11:00:34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32"/>
    <d v="2023-06-19T11:00:34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33"/>
    <d v="2023-06-19T11:00:34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34"/>
    <d v="2023-06-19T11:00:34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123"/>
    <d v="2023-06-19T11:00:34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37"/>
    <d v="2023-06-19T11:00:34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105"/>
    <d v="2023-06-19T11:00:34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43"/>
    <d v="2023-06-19T11:00:34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44"/>
    <d v="2023-06-19T11:00:34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48"/>
    <d v="2023-06-19T11:00:34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176"/>
    <d v="2023-06-19T11:00:34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208"/>
    <d v="2023-06-19T11:00:34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129"/>
    <d v="2023-06-19T11:00:34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178"/>
    <d v="2023-06-19T11:00:34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8"/>
    <d v="2023-06-19T11:00:34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79"/>
    <d v="2023-06-19T11:00:34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154"/>
    <d v="2023-06-19T11:00:34"/>
    <n v="15"/>
    <m/>
    <n v="15"/>
    <m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108"/>
    <d v="2023-06-19T11:00:34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0"/>
    <d v="2023-06-19T11:00:34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60"/>
    <d v="2023-06-19T11:00:34"/>
    <n v="78"/>
    <m/>
    <n v="78"/>
    <m/>
    <n v="7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15"/>
    <d v="2023-06-19T11:00:34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4"/>
    <d v="2023-06-19T11:00:34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61"/>
    <d v="2023-06-19T11:00:34"/>
    <n v="18"/>
    <m/>
    <n v="18"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62"/>
    <d v="2023-06-19T11:00:34"/>
    <n v="1"/>
    <m/>
    <n v="1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5"/>
    <d v="2023-06-19T11:00:34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87"/>
    <d v="2023-06-19T11:00:34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9"/>
    <d v="2023-06-19T11:00:34"/>
    <n v="21"/>
    <n v="0"/>
    <n v="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13"/>
    <d v="2023-06-19T11:00:34"/>
    <n v="10"/>
    <n v="0"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3"/>
    <x v="4"/>
    <x v="12"/>
    <d v="2023-06-19T11:00:34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17"/>
    <d v="2023-06-19T11:00:37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19"/>
    <d v="2023-06-19T11:00:37"/>
    <n v="0"/>
    <m/>
    <m/>
    <n v="3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20"/>
    <d v="2023-06-19T11:00:37"/>
    <n v="0"/>
    <m/>
    <m/>
    <n v="4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21"/>
    <d v="2023-06-19T11:00:37"/>
    <n v="0"/>
    <m/>
    <m/>
    <n v="4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132"/>
    <d v="2023-06-19T11:00:37"/>
    <n v="0"/>
    <m/>
    <m/>
    <n v="4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25"/>
    <d v="2023-06-19T11:00:37"/>
    <n v="0"/>
    <m/>
    <m/>
    <n v="4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29"/>
    <d v="2023-06-19T11:00:37"/>
    <n v="0"/>
    <m/>
    <m/>
    <n v="4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30"/>
    <d v="2023-06-19T11:00:37"/>
    <n v="0"/>
    <m/>
    <m/>
    <n v="3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89"/>
    <d v="2023-06-19T11:00:37"/>
    <n v="0"/>
    <m/>
    <m/>
    <n v="4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5"/>
    <x v="32"/>
    <d v="2023-06-19T11:00:37"/>
    <n v="0"/>
    <m/>
    <m/>
    <n v="5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5"/>
    <x v="33"/>
    <d v="2023-06-19T11:00:37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5"/>
    <x v="34"/>
    <d v="2023-06-19T11:00:37"/>
    <n v="0"/>
    <m/>
    <m/>
    <n v="4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5"/>
    <x v="123"/>
    <d v="2023-06-19T11:00:37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5"/>
    <x v="37"/>
    <d v="2023-06-19T11:00:37"/>
    <n v="0"/>
    <m/>
    <m/>
    <n v="2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5"/>
    <x v="105"/>
    <d v="2023-06-19T11:00:37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5"/>
    <x v="44"/>
    <d v="2023-06-19T11:00:37"/>
    <n v="0"/>
    <m/>
    <m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7"/>
    <x v="176"/>
    <d v="2023-06-19T11:00:37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7"/>
    <x v="208"/>
    <d v="2023-06-19T11:00:37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7"/>
    <x v="129"/>
    <d v="2023-06-19T11:00:37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7"/>
    <x v="178"/>
    <d v="2023-06-19T11:00:37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7"/>
    <x v="8"/>
    <d v="2023-06-19T11:00:37"/>
    <n v="15"/>
    <m/>
    <n v="15"/>
    <m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7"/>
    <x v="154"/>
    <d v="2023-06-19T11:00:37"/>
    <n v="28"/>
    <m/>
    <n v="28"/>
    <m/>
    <n v="2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7"/>
    <x v="0"/>
    <d v="2023-06-19T11:00:37"/>
    <n v="90"/>
    <m/>
    <n v="90"/>
    <m/>
    <n v="9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7"/>
    <x v="59"/>
    <d v="2023-06-19T11:00:37"/>
    <n v="11"/>
    <m/>
    <n v="11"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7"/>
    <x v="180"/>
    <d v="2023-06-19T11:00:37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7"/>
    <x v="2"/>
    <d v="2023-06-19T11:00:37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4"/>
    <x v="114"/>
    <d v="2023-06-19T11:00:37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6"/>
    <x v="60"/>
    <d v="2023-06-19T11:00:37"/>
    <n v="242"/>
    <m/>
    <n v="242"/>
    <m/>
    <n v="24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6"/>
    <x v="15"/>
    <d v="2023-06-19T11:00:37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6"/>
    <x v="4"/>
    <d v="2023-06-19T11:00:37"/>
    <n v="30"/>
    <m/>
    <n v="30"/>
    <m/>
    <n v="3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6"/>
    <x v="61"/>
    <d v="2023-06-19T11:00:37"/>
    <n v="82"/>
    <m/>
    <n v="82"/>
    <n v="8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6"/>
    <x v="82"/>
    <d v="2023-06-19T11:00:37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6"/>
    <x v="5"/>
    <d v="2023-06-19T11:00:37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6"/>
    <x v="9"/>
    <d v="2023-06-19T11:00:37"/>
    <n v="43"/>
    <n v="0"/>
    <n v="4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6"/>
    <x v="13"/>
    <d v="2023-06-19T11:00:37"/>
    <n v="30"/>
    <n v="0"/>
    <n v="3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6"/>
    <x v="12"/>
    <d v="2023-06-19T11:00:37"/>
    <n v="90"/>
    <n v="0"/>
    <n v="9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4"/>
    <x v="6"/>
    <x v="68"/>
    <d v="2023-06-19T11:00:37"/>
    <n v="11"/>
    <n v="0"/>
    <n v="1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6"/>
    <x v="92"/>
    <d v="2023-06-19T11:01:38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5"/>
    <x v="6"/>
    <x v="99"/>
    <d v="2023-06-19T11:01:38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6"/>
    <x v="154"/>
    <d v="2023-06-19T11:01:44"/>
    <n v="27"/>
    <m/>
    <n v="27"/>
    <m/>
    <n v="2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6"/>
    <x v="141"/>
    <d v="2023-06-19T11:01:44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6"/>
    <x v="0"/>
    <d v="2023-06-19T11:01:44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0"/>
    <x v="60"/>
    <d v="2023-06-19T11:01:44"/>
    <n v="54"/>
    <m/>
    <n v="54"/>
    <m/>
    <n v="5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6"/>
    <x v="15"/>
    <d v="2023-06-19T11:01:44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6"/>
    <x v="115"/>
    <d v="2023-06-19T11:01:44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6"/>
    <x v="61"/>
    <d v="2023-06-19T11:01:44"/>
    <n v="16"/>
    <m/>
    <n v="1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6"/>
    <x v="5"/>
    <d v="2023-06-19T11:01:44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6"/>
    <x v="9"/>
    <d v="2023-06-19T11:01:44"/>
    <n v="27"/>
    <n v="0"/>
    <n v="2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6"/>
    <x v="10"/>
    <d v="2023-06-19T11:01:44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6"/>
    <x v="11"/>
    <d v="2023-06-19T11:01:44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6"/>
    <x v="12"/>
    <d v="2023-06-19T11:01:44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6"/>
    <x v="6"/>
    <x v="69"/>
    <d v="2023-06-19T11:01:44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6"/>
    <x v="0"/>
    <d v="2023-06-19T11:03:14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6"/>
    <x v="60"/>
    <d v="2023-06-19T11:03:14"/>
    <n v="7"/>
    <m/>
    <n v="7"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6"/>
    <x v="5"/>
    <d v="2023-06-19T11:03:14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7"/>
    <x v="6"/>
    <x v="12"/>
    <d v="2023-06-19T11:03:14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6"/>
    <x v="8"/>
    <d v="2023-06-19T11:03:22"/>
    <n v="28"/>
    <m/>
    <n v="2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6"/>
    <x v="6"/>
    <d v="2023-06-19T11:03:22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6"/>
    <x v="0"/>
    <d v="2023-06-19T11:03:22"/>
    <n v="84"/>
    <m/>
    <n v="8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6"/>
    <x v="1"/>
    <d v="2023-06-19T11:03:22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6"/>
    <x v="15"/>
    <d v="2023-06-19T11:03:22"/>
    <n v="10"/>
    <m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6"/>
    <x v="3"/>
    <d v="2023-06-19T11:03:22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6"/>
    <x v="4"/>
    <d v="2023-06-19T11:03:22"/>
    <n v="49"/>
    <m/>
    <n v="4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6"/>
    <x v="5"/>
    <d v="2023-06-19T11:03:22"/>
    <n v="121"/>
    <m/>
    <n v="1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6"/>
    <x v="9"/>
    <d v="2023-06-19T11:03:22"/>
    <n v="28"/>
    <n v="0"/>
    <n v="2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6"/>
    <x v="10"/>
    <d v="2023-06-19T11:03:22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0"/>
    <x v="11"/>
    <d v="2023-06-19T11:03:22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0"/>
    <x v="13"/>
    <d v="2023-06-19T11:03:22"/>
    <n v="49"/>
    <n v="0"/>
    <n v="4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0"/>
    <x v="12"/>
    <d v="2023-06-19T11:03:22"/>
    <n v="84"/>
    <n v="0"/>
    <n v="8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8"/>
    <x v="0"/>
    <x v="69"/>
    <d v="2023-06-19T11:03:22"/>
    <n v="26"/>
    <n v="6"/>
    <n v="2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6"/>
    <x v="8"/>
    <d v="2023-06-19T11:05:55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6"/>
    <x v="6"/>
    <d v="2023-06-19T11:05:55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6"/>
    <x v="7"/>
    <d v="2023-06-19T11:05:55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6"/>
    <x v="0"/>
    <d v="2023-06-19T11:05:55"/>
    <n v="17"/>
    <m/>
    <n v="1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0"/>
    <x v="2"/>
    <d v="2023-06-19T11:05:55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0"/>
    <x v="3"/>
    <d v="2023-06-19T11:05:55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0"/>
    <x v="4"/>
    <d v="2023-06-19T11:05:55"/>
    <n v="17"/>
    <m/>
    <n v="1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0"/>
    <x v="5"/>
    <d v="2023-06-19T11:05:55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0"/>
    <x v="9"/>
    <d v="2023-06-19T11:05:55"/>
    <n v="4"/>
    <n v="0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0"/>
    <x v="10"/>
    <d v="2023-06-19T11:05:55"/>
    <n v="4"/>
    <n v="0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0"/>
    <x v="11"/>
    <d v="2023-06-19T11:05:55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0"/>
    <x v="13"/>
    <d v="2023-06-19T11:05:55"/>
    <n v="17"/>
    <n v="0"/>
    <n v="1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0"/>
    <x v="12"/>
    <d v="2023-06-19T11:05:55"/>
    <n v="17"/>
    <n v="0"/>
    <n v="1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99"/>
    <x v="0"/>
    <x v="69"/>
    <d v="2023-06-19T11:05:55"/>
    <n v="7"/>
    <n v="2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6"/>
    <x v="154"/>
    <d v="2023-06-19T11:06:00"/>
    <n v="7"/>
    <m/>
    <n v="7"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6"/>
    <x v="0"/>
    <d v="2023-06-19T11:06:00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6"/>
    <x v="60"/>
    <d v="2023-06-19T11:06:00"/>
    <n v="18"/>
    <m/>
    <n v="18"/>
    <m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6"/>
    <x v="15"/>
    <d v="2023-06-19T11:06:00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6"/>
    <x v="9"/>
    <d v="2023-06-19T11:06:00"/>
    <n v="7"/>
    <n v="0"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0"/>
    <x v="6"/>
    <x v="12"/>
    <d v="2023-06-19T11:06:00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3"/>
    <x v="19"/>
    <d v="2023-06-19T11:07:07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3"/>
    <x v="20"/>
    <d v="2023-06-19T11:07:07"/>
    <n v="0"/>
    <m/>
    <m/>
    <n v="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3"/>
    <x v="21"/>
    <d v="2023-06-19T11:07:07"/>
    <n v="0"/>
    <m/>
    <m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3"/>
    <x v="132"/>
    <d v="2023-06-19T11:07:07"/>
    <n v="0"/>
    <m/>
    <m/>
    <n v="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3"/>
    <x v="25"/>
    <d v="2023-06-19T11:07:07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3"/>
    <x v="29"/>
    <d v="2023-06-19T11:07:07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3"/>
    <x v="30"/>
    <d v="2023-06-19T11:07:07"/>
    <n v="0"/>
    <m/>
    <m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6"/>
    <x v="89"/>
    <d v="2023-06-19T11:07:07"/>
    <n v="0"/>
    <m/>
    <m/>
    <n v="2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3"/>
    <x v="32"/>
    <d v="2023-06-19T11:07:07"/>
    <n v="0"/>
    <m/>
    <m/>
    <n v="2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3"/>
    <x v="34"/>
    <d v="2023-06-19T11:07:07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3"/>
    <x v="37"/>
    <d v="2023-06-19T11:07:07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0"/>
    <x v="43"/>
    <d v="2023-06-19T11:07:07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0"/>
    <x v="44"/>
    <d v="2023-06-19T11:07:07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0"/>
    <x v="48"/>
    <d v="2023-06-19T11:07:07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0"/>
    <x v="176"/>
    <d v="2023-06-19T11:07:07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0"/>
    <x v="208"/>
    <d v="2023-06-19T11:07:07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0"/>
    <x v="178"/>
    <d v="2023-06-19T11:07:07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0"/>
    <x v="8"/>
    <d v="2023-06-19T11:07:07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0"/>
    <x v="0"/>
    <d v="2023-06-19T11:07:07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0"/>
    <x v="60"/>
    <d v="2023-06-19T11:07:07"/>
    <n v="51"/>
    <m/>
    <n v="51"/>
    <m/>
    <n v="5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0"/>
    <x v="4"/>
    <d v="2023-06-19T11:07:07"/>
    <n v="11"/>
    <m/>
    <n v="11"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0"/>
    <x v="61"/>
    <d v="2023-06-19T11:07:07"/>
    <n v="25"/>
    <m/>
    <n v="25"/>
    <n v="2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0"/>
    <x v="9"/>
    <d v="2023-06-19T11:07:07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0"/>
    <x v="13"/>
    <d v="2023-06-19T11:07:07"/>
    <n v="11"/>
    <n v="0"/>
    <n v="1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1"/>
    <x v="0"/>
    <x v="12"/>
    <d v="2023-06-19T11:07:07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0"/>
    <x v="79"/>
    <d v="2023-06-19T11:07:18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0"/>
    <x v="92"/>
    <d v="2023-06-19T11:07:18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3"/>
    <x v="60"/>
    <d v="2023-06-19T11:07:18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3"/>
    <x v="15"/>
    <d v="2023-06-19T11:07:18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3"/>
    <x v="5"/>
    <d v="2023-06-19T11:07:18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3"/>
    <x v="9"/>
    <d v="2023-06-19T11:07:18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2"/>
    <x v="3"/>
    <x v="99"/>
    <d v="2023-06-19T11:07:18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3"/>
    <x v="0"/>
    <d v="2023-06-19T11:08:29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3"/>
    <x v="92"/>
    <d v="2023-06-19T11:08:29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3"/>
    <x v="114"/>
    <d v="2023-06-19T11:08:29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3"/>
    <x v="60"/>
    <d v="2023-06-19T11:08:29"/>
    <n v="16"/>
    <m/>
    <n v="16"/>
    <m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3"/>
    <x v="15"/>
    <d v="2023-06-19T11:08:29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3"/>
    <x v="5"/>
    <d v="2023-06-19T11:08:29"/>
    <n v="12"/>
    <m/>
    <n v="12"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3"/>
    <x v="12"/>
    <d v="2023-06-19T11:08:29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3"/>
    <x v="3"/>
    <x v="99"/>
    <d v="2023-06-19T11:08:29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3"/>
    <x v="16"/>
    <d v="2023-06-19T11:08:3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3"/>
    <x v="18"/>
    <d v="2023-06-19T11:08:36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5"/>
    <x v="213"/>
    <d v="2023-06-19T11:08:36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5"/>
    <x v="19"/>
    <d v="2023-06-19T11:08:36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5"/>
    <x v="20"/>
    <d v="2023-06-19T11:08:36"/>
    <n v="0"/>
    <m/>
    <m/>
    <n v="2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5"/>
    <x v="71"/>
    <d v="2023-06-19T11:08:3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5"/>
    <x v="21"/>
    <d v="2023-06-19T11:08:36"/>
    <n v="0"/>
    <m/>
    <m/>
    <n v="2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5"/>
    <x v="22"/>
    <d v="2023-06-19T11:08:3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5"/>
    <x v="23"/>
    <d v="2023-06-19T11:08:36"/>
    <n v="0"/>
    <m/>
    <m/>
    <n v="4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73"/>
    <d v="2023-06-19T11:08:36"/>
    <n v="0"/>
    <m/>
    <m/>
    <n v="2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24"/>
    <d v="2023-06-19T11:08:3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25"/>
    <d v="2023-06-19T11:08:36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26"/>
    <d v="2023-06-19T11:08:36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27"/>
    <d v="2023-06-19T11:08:36"/>
    <n v="0"/>
    <m/>
    <m/>
    <n v="4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28"/>
    <d v="2023-06-19T11:08:36"/>
    <n v="0"/>
    <m/>
    <m/>
    <n v="4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3"/>
    <x v="29"/>
    <d v="2023-06-19T11:08:36"/>
    <n v="0"/>
    <m/>
    <m/>
    <n v="3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3"/>
    <x v="30"/>
    <d v="2023-06-19T11:08:36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31"/>
    <d v="2023-06-19T11:08:36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32"/>
    <d v="2023-06-19T11:08:36"/>
    <n v="0"/>
    <m/>
    <m/>
    <n v="4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33"/>
    <d v="2023-06-19T11:08:3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34"/>
    <d v="2023-06-19T11:08:3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35"/>
    <d v="2023-06-19T11:08:3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75"/>
    <d v="2023-06-19T11:08:36"/>
    <n v="0"/>
    <m/>
    <m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36"/>
    <d v="2023-06-19T11:08:36"/>
    <n v="0"/>
    <m/>
    <m/>
    <n v="3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37"/>
    <d v="2023-06-19T11:08:36"/>
    <n v="0"/>
    <m/>
    <m/>
    <n v="3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38"/>
    <d v="2023-06-19T11:08:36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76"/>
    <d v="2023-06-19T11:08:3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43"/>
    <d v="2023-06-19T11:08:3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44"/>
    <d v="2023-06-19T11:08:36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47"/>
    <d v="2023-06-19T11:08:3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214"/>
    <d v="2023-06-19T11:08:3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59"/>
    <d v="2023-06-19T11:08:36"/>
    <n v="8"/>
    <n v="8"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3"/>
    <d v="2023-06-19T11:08:36"/>
    <n v="2"/>
    <n v="2"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61"/>
    <d v="2023-06-19T11:08:36"/>
    <n v="48"/>
    <m/>
    <n v="4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62"/>
    <d v="2023-06-19T11:08:36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5"/>
    <d v="2023-06-19T11:08:36"/>
    <n v="30"/>
    <m/>
    <n v="30"/>
    <m/>
    <n v="3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0"/>
    <x v="68"/>
    <d v="2023-06-19T11:08:36"/>
    <n v="8"/>
    <n v="8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4"/>
    <x v="11"/>
    <x v="69"/>
    <d v="2023-06-19T11:08:36"/>
    <n v="5"/>
    <n v="2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11"/>
    <x v="61"/>
    <d v="2023-06-19T11:09:51"/>
    <n v="12"/>
    <m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5"/>
    <x v="11"/>
    <x v="69"/>
    <d v="2023-06-19T11:09:51"/>
    <n v="10"/>
    <m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11"/>
    <x v="8"/>
    <d v="2023-06-19T11:10:06"/>
    <n v="20"/>
    <m/>
    <n v="2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11"/>
    <x v="6"/>
    <d v="2023-06-19T11:10:06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11"/>
    <x v="0"/>
    <d v="2023-06-19T11:10:06"/>
    <n v="32"/>
    <m/>
    <n v="3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11"/>
    <x v="1"/>
    <d v="2023-06-19T11:10:06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11"/>
    <x v="2"/>
    <d v="2023-06-19T11:10:06"/>
    <n v="7"/>
    <m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11"/>
    <x v="15"/>
    <d v="2023-06-19T11:10:06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11"/>
    <x v="3"/>
    <d v="2023-06-19T11:10:06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11"/>
    <x v="4"/>
    <d v="2023-06-19T11:10:06"/>
    <n v="13"/>
    <m/>
    <n v="1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11"/>
    <x v="5"/>
    <d v="2023-06-19T11:10:06"/>
    <n v="66"/>
    <m/>
    <n v="6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11"/>
    <x v="9"/>
    <d v="2023-06-19T11:10:06"/>
    <n v="20"/>
    <n v="0"/>
    <n v="2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11"/>
    <x v="10"/>
    <d v="2023-06-19T11:10:06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11"/>
    <x v="11"/>
    <d v="2023-06-19T11:10:06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11"/>
    <x v="13"/>
    <d v="2023-06-19T11:10:06"/>
    <n v="13"/>
    <n v="0"/>
    <n v="1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11"/>
    <x v="12"/>
    <d v="2023-06-19T11:10:06"/>
    <n v="32"/>
    <n v="0"/>
    <n v="3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6"/>
    <x v="11"/>
    <x v="69"/>
    <d v="2023-06-19T11:10:06"/>
    <n v="14"/>
    <n v="2"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1"/>
    <x v="19"/>
    <d v="2023-06-19T11:11:21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1"/>
    <x v="20"/>
    <d v="2023-06-19T11:11:21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1"/>
    <x v="22"/>
    <d v="2023-06-19T11:11:21"/>
    <n v="0"/>
    <m/>
    <m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1"/>
    <x v="23"/>
    <d v="2023-06-19T11:11:21"/>
    <n v="0"/>
    <m/>
    <m/>
    <n v="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1"/>
    <x v="29"/>
    <d v="2023-06-19T11:11:21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1"/>
    <x v="30"/>
    <d v="2023-06-19T11:11:21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1"/>
    <x v="89"/>
    <d v="2023-06-19T11:11:21"/>
    <n v="0"/>
    <m/>
    <m/>
    <n v="2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1"/>
    <x v="32"/>
    <d v="2023-06-19T11:11:21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0"/>
    <x v="34"/>
    <d v="2023-06-19T11:11:21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0"/>
    <x v="123"/>
    <d v="2023-06-19T11:11:21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0"/>
    <x v="37"/>
    <d v="2023-06-19T11:11:21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"/>
    <x v="38"/>
    <d v="2023-06-19T11:11:21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"/>
    <x v="105"/>
    <d v="2023-06-19T11:11:21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"/>
    <x v="43"/>
    <d v="2023-06-19T11:11:21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"/>
    <x v="78"/>
    <d v="2023-06-19T11:11:21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"/>
    <x v="8"/>
    <d v="2023-06-19T11:11:21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"/>
    <x v="56"/>
    <d v="2023-06-19T11:11:21"/>
    <n v="1"/>
    <m/>
    <n v="1"/>
    <n v="0"/>
    <n v="1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"/>
    <x v="0"/>
    <d v="2023-06-19T11:11:21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"/>
    <x v="60"/>
    <d v="2023-06-19T11:11:21"/>
    <n v="9"/>
    <m/>
    <n v="9"/>
    <m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"/>
    <x v="115"/>
    <d v="2023-06-19T11:11:21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"/>
    <x v="61"/>
    <d v="2023-06-19T11:11:21"/>
    <n v="36"/>
    <m/>
    <n v="3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"/>
    <x v="82"/>
    <d v="2023-06-19T11:11:21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"/>
    <x v="9"/>
    <d v="2023-06-19T11:11:21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"/>
    <x v="67"/>
    <d v="2023-06-19T11:11:21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"/>
    <x v="12"/>
    <d v="2023-06-19T11:11:21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7"/>
    <x v="1"/>
    <x v="69"/>
    <d v="2023-06-19T11:11:21"/>
    <n v="8"/>
    <n v="2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"/>
    <x v="19"/>
    <d v="2023-06-19T11:11:24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"/>
    <x v="20"/>
    <d v="2023-06-19T11:11:24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"/>
    <x v="21"/>
    <d v="2023-06-19T11:11:24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1"/>
    <x v="132"/>
    <d v="2023-06-19T11:11:24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1"/>
    <x v="25"/>
    <d v="2023-06-19T11:11:24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1"/>
    <x v="29"/>
    <d v="2023-06-19T11:11:24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1"/>
    <x v="30"/>
    <d v="2023-06-19T11:11:24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1"/>
    <x v="89"/>
    <d v="2023-06-19T11:11:24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1"/>
    <x v="32"/>
    <d v="2023-06-19T11:11:24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1"/>
    <x v="34"/>
    <d v="2023-06-19T11:11:24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1"/>
    <x v="123"/>
    <d v="2023-06-19T11:11:24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1"/>
    <x v="37"/>
    <d v="2023-06-19T11:11:24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1"/>
    <x v="43"/>
    <d v="2023-06-19T11:11:24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1"/>
    <x v="47"/>
    <d v="2023-06-19T11:11:24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1"/>
    <x v="48"/>
    <d v="2023-06-19T11:11:24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1"/>
    <x v="176"/>
    <d v="2023-06-19T11:11:24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6"/>
    <x v="208"/>
    <d v="2023-06-19T11:11:24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6"/>
    <x v="129"/>
    <d v="2023-06-19T11:11:24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6"/>
    <x v="178"/>
    <d v="2023-06-19T11:11:24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6"/>
    <x v="8"/>
    <d v="2023-06-19T11:11:24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6"/>
    <x v="0"/>
    <d v="2023-06-19T11:11:24"/>
    <n v="7"/>
    <m/>
    <n v="7"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6"/>
    <x v="114"/>
    <d v="2023-06-19T11:11:24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6"/>
    <x v="60"/>
    <d v="2023-06-19T11:11:24"/>
    <n v="23"/>
    <m/>
    <n v="23"/>
    <m/>
    <n v="2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"/>
    <x v="15"/>
    <d v="2023-06-19T11:11:24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"/>
    <x v="4"/>
    <d v="2023-06-19T11:11:24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"/>
    <x v="61"/>
    <d v="2023-06-19T11:11:24"/>
    <n v="12"/>
    <m/>
    <n v="12"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"/>
    <x v="9"/>
    <d v="2023-06-19T11:11:24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"/>
    <x v="13"/>
    <d v="2023-06-19T11:11:24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8"/>
    <x v="1"/>
    <x v="12"/>
    <d v="2023-06-19T11:11:24"/>
    <n v="7"/>
    <n v="0"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1"/>
    <x v="59"/>
    <d v="2023-06-19T11:13:41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1"/>
    <x v="60"/>
    <d v="2023-06-19T11:13:41"/>
    <n v="25"/>
    <m/>
    <n v="25"/>
    <m/>
    <n v="2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1"/>
    <x v="61"/>
    <d v="2023-06-19T11:13:41"/>
    <n v="47"/>
    <m/>
    <n v="4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1"/>
    <x v="62"/>
    <d v="2023-06-19T11:13:41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1"/>
    <x v="68"/>
    <d v="2023-06-19T11:13:41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09"/>
    <x v="1"/>
    <x v="69"/>
    <d v="2023-06-19T11:13:41"/>
    <n v="9"/>
    <m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12"/>
    <x v="80"/>
    <d v="2023-06-19T11:13:46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12"/>
    <x v="81"/>
    <d v="2023-06-19T11:13:46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12"/>
    <x v="87"/>
    <d v="2023-06-19T11:13:46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0"/>
    <x v="12"/>
    <x v="69"/>
    <d v="2023-06-19T11:13:46"/>
    <n v="10"/>
    <m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11"/>
    <x v="0"/>
    <d v="2023-06-19T11:15:06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11"/>
    <x v="60"/>
    <d v="2023-06-19T11:15:06"/>
    <n v="44"/>
    <m/>
    <n v="44"/>
    <m/>
    <n v="4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11"/>
    <x v="15"/>
    <d v="2023-06-19T11:15:06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1"/>
    <x v="11"/>
    <x v="12"/>
    <d v="2023-06-19T11:15:06"/>
    <n v="4"/>
    <n v="0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6"/>
    <x v="17"/>
    <d v="2023-06-19T11:16:09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6"/>
    <x v="19"/>
    <d v="2023-06-19T11:16:09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6"/>
    <x v="20"/>
    <d v="2023-06-19T11:16:09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6"/>
    <x v="22"/>
    <d v="2023-06-19T11:16:09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6"/>
    <x v="118"/>
    <d v="2023-06-19T11:16:09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9"/>
    <x v="25"/>
    <d v="2023-06-19T11:16:09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9"/>
    <x v="27"/>
    <d v="2023-06-19T11:16:09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9"/>
    <x v="29"/>
    <d v="2023-06-19T11:16:09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9"/>
    <x v="30"/>
    <d v="2023-06-19T11:16:09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9"/>
    <x v="89"/>
    <d v="2023-06-19T11:16:09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9"/>
    <x v="32"/>
    <d v="2023-06-19T11:16:09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9"/>
    <x v="34"/>
    <d v="2023-06-19T11:16:09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9"/>
    <x v="123"/>
    <d v="2023-06-19T11:16:09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9"/>
    <x v="37"/>
    <d v="2023-06-19T11:16:09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9"/>
    <x v="38"/>
    <d v="2023-06-19T11:16:09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9"/>
    <x v="137"/>
    <d v="2023-06-19T11:16:0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9"/>
    <x v="45"/>
    <d v="2023-06-19T11:16:0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9"/>
    <x v="154"/>
    <d v="2023-06-19T11:16:09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9"/>
    <x v="0"/>
    <d v="2023-06-19T11:16:09"/>
    <n v="17"/>
    <m/>
    <n v="17"/>
    <m/>
    <n v="1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9"/>
    <x v="59"/>
    <d v="2023-06-19T11:16:09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9"/>
    <x v="60"/>
    <d v="2023-06-19T11:16:09"/>
    <n v="23"/>
    <m/>
    <n v="23"/>
    <m/>
    <n v="2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11"/>
    <x v="61"/>
    <d v="2023-06-19T11:16:09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11"/>
    <x v="62"/>
    <d v="2023-06-19T11:16:09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11"/>
    <x v="5"/>
    <d v="2023-06-19T11:16:09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11"/>
    <x v="9"/>
    <d v="2023-06-19T11:16:09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1"/>
    <x v="12"/>
    <d v="2023-06-19T11:16:09"/>
    <n v="17"/>
    <n v="0"/>
    <n v="1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1"/>
    <x v="68"/>
    <d v="2023-06-19T11:16:09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2"/>
    <x v="1"/>
    <x v="69"/>
    <d v="2023-06-19T11:16:09"/>
    <n v="4"/>
    <n v="0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1"/>
    <x v="0"/>
    <d v="2023-06-19T11:16:16"/>
    <n v="33"/>
    <m/>
    <n v="33"/>
    <m/>
    <n v="3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1"/>
    <x v="60"/>
    <d v="2023-06-19T11:16:16"/>
    <n v="18"/>
    <m/>
    <n v="18"/>
    <m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1"/>
    <x v="4"/>
    <d v="2023-06-19T11:16:16"/>
    <n v="22"/>
    <m/>
    <n v="2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1"/>
    <x v="13"/>
    <d v="2023-06-19T11:16:16"/>
    <n v="22"/>
    <n v="0"/>
    <n v="2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3"/>
    <x v="1"/>
    <x v="12"/>
    <d v="2023-06-19T11:16:16"/>
    <n v="33"/>
    <n v="0"/>
    <n v="3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16"/>
    <d v="2023-06-19T11:18:5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17"/>
    <d v="2023-06-19T11:18:53"/>
    <n v="0"/>
    <m/>
    <m/>
    <n v="6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18"/>
    <d v="2023-06-19T11:18:53"/>
    <n v="0"/>
    <m/>
    <m/>
    <n v="6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19"/>
    <d v="2023-06-19T11:18:53"/>
    <n v="0"/>
    <m/>
    <m/>
    <n v="3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20"/>
    <d v="2023-06-19T11:18:53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21"/>
    <d v="2023-06-19T11:18:53"/>
    <n v="0"/>
    <m/>
    <m/>
    <n v="4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22"/>
    <d v="2023-06-19T11:18:53"/>
    <n v="0"/>
    <m/>
    <m/>
    <n v="2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9"/>
    <x v="23"/>
    <d v="2023-06-19T11:18:53"/>
    <n v="0"/>
    <m/>
    <m/>
    <n v="7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73"/>
    <d v="2023-06-19T11:18:53"/>
    <n v="0"/>
    <m/>
    <m/>
    <n v="4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119"/>
    <d v="2023-06-19T11:18:53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24"/>
    <d v="2023-06-19T11:18:53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25"/>
    <d v="2023-06-19T11:18:53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26"/>
    <d v="2023-06-19T11:18:53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27"/>
    <d v="2023-06-19T11:18:53"/>
    <n v="0"/>
    <m/>
    <m/>
    <n v="10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28"/>
    <d v="2023-06-19T11:18:53"/>
    <n v="0"/>
    <m/>
    <m/>
    <n v="9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29"/>
    <d v="2023-06-19T11:18:53"/>
    <n v="0"/>
    <m/>
    <m/>
    <n v="8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30"/>
    <d v="2023-06-19T11:18:53"/>
    <n v="0"/>
    <m/>
    <m/>
    <n v="4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31"/>
    <d v="2023-06-19T11:18:53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32"/>
    <d v="2023-06-19T11:18:53"/>
    <n v="0"/>
    <m/>
    <m/>
    <n v="1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33"/>
    <d v="2023-06-19T11:18:53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215"/>
    <d v="2023-06-19T11:18:53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34"/>
    <d v="2023-06-19T11:18:53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75"/>
    <d v="2023-06-19T11:18:53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36"/>
    <d v="2023-06-19T11:18:53"/>
    <n v="0"/>
    <m/>
    <m/>
    <n v="10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37"/>
    <d v="2023-06-19T11:18:53"/>
    <n v="0"/>
    <m/>
    <m/>
    <n v="5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38"/>
    <d v="2023-06-19T11:18:53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76"/>
    <d v="2023-06-19T11:18:5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43"/>
    <d v="2023-06-19T11:18:53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44"/>
    <d v="2023-06-19T11:18:53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4"/>
    <x v="45"/>
    <d v="2023-06-19T11:18:5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47"/>
    <d v="2023-06-19T11:18:53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163"/>
    <d v="2023-06-19T11:18:5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79"/>
    <d v="2023-06-19T11:18:53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154"/>
    <d v="2023-06-19T11:18:53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0"/>
    <d v="2023-06-19T11:18:53"/>
    <n v="23"/>
    <m/>
    <n v="23"/>
    <m/>
    <n v="2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59"/>
    <d v="2023-06-19T11:18:53"/>
    <n v="22"/>
    <m/>
    <n v="22"/>
    <m/>
    <n v="2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60"/>
    <d v="2023-06-19T11:18:53"/>
    <n v="33"/>
    <m/>
    <n v="33"/>
    <m/>
    <n v="3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3"/>
    <d v="2023-06-19T11:18:53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61"/>
    <d v="2023-06-19T11:18:53"/>
    <n v="121"/>
    <m/>
    <n v="1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62"/>
    <d v="2023-06-19T11:18:53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82"/>
    <d v="2023-06-19T11:18:53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5"/>
    <d v="2023-06-19T11:18:53"/>
    <n v="20"/>
    <m/>
    <n v="20"/>
    <m/>
    <n v="2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9"/>
    <d v="2023-06-19T11:18:53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12"/>
    <d v="2023-06-19T11:18:53"/>
    <n v="23"/>
    <n v="0"/>
    <n v="2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4"/>
    <x v="1"/>
    <x v="68"/>
    <d v="2023-06-19T11:18:53"/>
    <n v="22"/>
    <n v="0"/>
    <n v="2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16"/>
    <d v="2023-06-19T11:18:59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17"/>
    <d v="2023-06-19T11:18:59"/>
    <n v="0"/>
    <m/>
    <m/>
    <n v="3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18"/>
    <d v="2023-06-19T11:18:59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19"/>
    <d v="2023-06-19T11:18:59"/>
    <n v="0"/>
    <m/>
    <m/>
    <n v="2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20"/>
    <d v="2023-06-19T11:18:59"/>
    <n v="0"/>
    <m/>
    <m/>
    <n v="4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71"/>
    <d v="2023-06-19T11:18:59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22"/>
    <d v="2023-06-19T11:18:59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23"/>
    <d v="2023-06-19T11:18:59"/>
    <n v="0"/>
    <m/>
    <m/>
    <n v="6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4"/>
    <x v="25"/>
    <d v="2023-06-19T11:18:59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4"/>
    <x v="26"/>
    <d v="2023-06-19T11:18:59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4"/>
    <x v="27"/>
    <d v="2023-06-19T11:18:59"/>
    <n v="0"/>
    <m/>
    <m/>
    <n v="9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4"/>
    <x v="28"/>
    <d v="2023-06-19T11:18:59"/>
    <n v="0"/>
    <m/>
    <m/>
    <n v="7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4"/>
    <x v="29"/>
    <d v="2023-06-19T11:18:59"/>
    <n v="0"/>
    <m/>
    <m/>
    <n v="5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4"/>
    <x v="30"/>
    <d v="2023-06-19T11:18:59"/>
    <n v="0"/>
    <m/>
    <m/>
    <n v="8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4"/>
    <x v="31"/>
    <d v="2023-06-19T11:18:59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4"/>
    <x v="32"/>
    <d v="2023-06-19T11:18:59"/>
    <n v="0"/>
    <m/>
    <m/>
    <n v="9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4"/>
    <x v="75"/>
    <d v="2023-06-19T11:18:59"/>
    <n v="0"/>
    <m/>
    <m/>
    <n v="3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4"/>
    <x v="36"/>
    <d v="2023-06-19T11:18:59"/>
    <n v="0"/>
    <m/>
    <m/>
    <n v="7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4"/>
    <x v="37"/>
    <d v="2023-06-19T11:18:59"/>
    <n v="0"/>
    <m/>
    <m/>
    <n v="6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4"/>
    <x v="38"/>
    <d v="2023-06-19T11:18:59"/>
    <n v="0"/>
    <m/>
    <m/>
    <n v="2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77"/>
    <d v="2023-06-19T11:18:59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43"/>
    <d v="2023-06-19T11:18:59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44"/>
    <d v="2023-06-19T11:18:59"/>
    <n v="0"/>
    <m/>
    <m/>
    <n v="2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47"/>
    <d v="2023-06-19T11:18:59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214"/>
    <d v="2023-06-19T11:18:59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8"/>
    <d v="2023-06-19T11:18:59"/>
    <n v="33"/>
    <m/>
    <n v="33"/>
    <m/>
    <n v="3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0"/>
    <d v="2023-06-19T11:18:59"/>
    <n v="29"/>
    <m/>
    <n v="29"/>
    <m/>
    <n v="2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93"/>
    <d v="2023-06-19T11:18:59"/>
    <n v="25"/>
    <m/>
    <n v="25"/>
    <m/>
    <n v="2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1"/>
    <d v="2023-06-19T11:18:59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60"/>
    <d v="2023-06-19T11:18:59"/>
    <n v="62"/>
    <m/>
    <n v="62"/>
    <m/>
    <n v="6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61"/>
    <d v="2023-06-19T11:18:59"/>
    <n v="0"/>
    <m/>
    <m/>
    <n v="9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62"/>
    <d v="2023-06-19T11:18:59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9"/>
    <d v="2023-06-19T11:18:59"/>
    <n v="33"/>
    <n v="0"/>
    <n v="3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12"/>
    <d v="2023-06-19T11:18:59"/>
    <n v="29"/>
    <n v="0"/>
    <n v="2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5"/>
    <x v="1"/>
    <x v="98"/>
    <d v="2023-06-19T11:18:59"/>
    <n v="25"/>
    <n v="0"/>
    <n v="2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31"/>
    <d v="2023-06-19T11:21:00"/>
    <n v="3"/>
    <n v="0"/>
    <n v="3"/>
    <n v="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91"/>
    <d v="2023-06-19T11:21:00"/>
    <n v="29"/>
    <n v="0"/>
    <n v="29"/>
    <n v="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8"/>
    <d v="2023-06-19T11:21:00"/>
    <n v="23"/>
    <m/>
    <n v="2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54"/>
    <d v="2023-06-19T11:21:00"/>
    <n v="82"/>
    <m/>
    <n v="8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4"/>
    <x v="56"/>
    <d v="2023-06-19T11:21:00"/>
    <n v="7"/>
    <n v="0"/>
    <n v="7"/>
    <n v="0"/>
    <n v="7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4"/>
    <x v="0"/>
    <d v="2023-06-19T11:21:00"/>
    <n v="28"/>
    <m/>
    <n v="2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4"/>
    <x v="59"/>
    <d v="2023-06-19T11:21:00"/>
    <n v="46"/>
    <m/>
    <n v="46"/>
    <m/>
    <n v="3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4"/>
    <x v="60"/>
    <d v="2023-06-19T11:21:00"/>
    <n v="21"/>
    <m/>
    <n v="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4"/>
    <x v="3"/>
    <d v="2023-06-19T11:21:00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4"/>
    <x v="4"/>
    <d v="2023-06-19T11:21:00"/>
    <n v="49"/>
    <m/>
    <n v="4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4"/>
    <x v="61"/>
    <d v="2023-06-19T11:21:00"/>
    <n v="189"/>
    <m/>
    <n v="18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4"/>
    <x v="62"/>
    <d v="2023-06-19T11:21:00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4"/>
    <x v="199"/>
    <d v="2023-06-19T11:21:00"/>
    <n v="7"/>
    <m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4"/>
    <x v="82"/>
    <d v="2023-06-19T11:21:00"/>
    <n v="7"/>
    <m/>
    <n v="7"/>
    <n v="0"/>
    <n v="7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4"/>
    <x v="83"/>
    <d v="2023-06-19T11:21:00"/>
    <n v="2"/>
    <m/>
    <n v="2"/>
    <n v="0"/>
    <n v="2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4"/>
    <x v="5"/>
    <d v="2023-06-19T11:21:00"/>
    <n v="21"/>
    <m/>
    <n v="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143"/>
    <d v="2023-06-19T11:21:00"/>
    <n v="5"/>
    <m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85"/>
    <d v="2023-06-19T11:21:00"/>
    <n v="32"/>
    <n v="0"/>
    <n v="3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1"/>
    <x v="9"/>
    <d v="2023-06-19T11:21:00"/>
    <n v="105"/>
    <n v="0"/>
    <n v="10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2"/>
    <x v="67"/>
    <d v="2023-06-19T11:21:00"/>
    <n v="7"/>
    <n v="0"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2"/>
    <x v="13"/>
    <d v="2023-06-19T11:21:00"/>
    <n v="49"/>
    <n v="0"/>
    <n v="4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2"/>
    <x v="12"/>
    <d v="2023-06-19T11:21:00"/>
    <n v="28"/>
    <n v="0"/>
    <n v="2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2"/>
    <x v="68"/>
    <d v="2023-06-19T11:21:00"/>
    <n v="46"/>
    <n v="0"/>
    <n v="4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2"/>
    <x v="69"/>
    <d v="2023-06-19T11:21:00"/>
    <n v="63"/>
    <n v="24"/>
    <n v="3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6"/>
    <x v="2"/>
    <x v="70"/>
    <d v="2023-06-19T11:21:00"/>
    <n v="2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2"/>
    <x v="210"/>
    <d v="2023-06-19T11:21:08"/>
    <n v="0"/>
    <m/>
    <m/>
    <n v="6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2"/>
    <x v="20"/>
    <d v="2023-06-19T11:21:08"/>
    <n v="0"/>
    <m/>
    <m/>
    <n v="3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2"/>
    <x v="71"/>
    <d v="2023-06-19T11:21:08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2"/>
    <x v="22"/>
    <d v="2023-06-19T11:21:08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2"/>
    <x v="23"/>
    <d v="2023-06-19T11:21:08"/>
    <n v="0"/>
    <m/>
    <m/>
    <n v="10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4"/>
    <x v="26"/>
    <d v="2023-06-19T11:21:08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4"/>
    <x v="27"/>
    <d v="2023-06-19T11:21:08"/>
    <n v="0"/>
    <m/>
    <m/>
    <n v="14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4"/>
    <x v="28"/>
    <d v="2023-06-19T11:21:08"/>
    <n v="0"/>
    <m/>
    <m/>
    <n v="13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4"/>
    <x v="29"/>
    <d v="2023-06-19T11:21:08"/>
    <n v="0"/>
    <m/>
    <m/>
    <n v="10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4"/>
    <x v="30"/>
    <d v="2023-06-19T11:21:08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4"/>
    <x v="89"/>
    <d v="2023-06-19T11:21:08"/>
    <n v="0"/>
    <m/>
    <m/>
    <n v="4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4"/>
    <x v="31"/>
    <d v="2023-06-19T11:21:08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4"/>
    <x v="32"/>
    <d v="2023-06-19T11:21:08"/>
    <n v="0"/>
    <m/>
    <m/>
    <n v="14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4"/>
    <x v="33"/>
    <d v="2023-06-19T11:21:08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4"/>
    <x v="36"/>
    <d v="2023-06-19T11:21:08"/>
    <n v="0"/>
    <m/>
    <m/>
    <n v="13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4"/>
    <x v="37"/>
    <d v="2023-06-19T11:21:08"/>
    <n v="0"/>
    <m/>
    <m/>
    <n v="6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4"/>
    <x v="38"/>
    <d v="2023-06-19T11:21:08"/>
    <n v="0"/>
    <m/>
    <m/>
    <n v="3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4"/>
    <x v="79"/>
    <d v="2023-06-19T11:21:08"/>
    <n v="22"/>
    <m/>
    <n v="22"/>
    <m/>
    <n v="2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2"/>
    <x v="0"/>
    <d v="2023-06-19T11:21:08"/>
    <n v="28"/>
    <m/>
    <n v="28"/>
    <m/>
    <n v="2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2"/>
    <x v="60"/>
    <d v="2023-06-19T11:21:08"/>
    <n v="62"/>
    <m/>
    <n v="62"/>
    <m/>
    <n v="6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2"/>
    <x v="61"/>
    <d v="2023-06-19T11:21:08"/>
    <n v="159"/>
    <m/>
    <n v="15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2"/>
    <x v="62"/>
    <d v="2023-06-19T11:21:08"/>
    <n v="8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2"/>
    <x v="9"/>
    <d v="2023-06-19T11:21:08"/>
    <n v="22"/>
    <n v="0"/>
    <n v="2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7"/>
    <x v="2"/>
    <x v="12"/>
    <d v="2023-06-19T11:21:08"/>
    <n v="28"/>
    <n v="0"/>
    <n v="2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1"/>
    <x v="55"/>
    <d v="2023-06-19T11:22:27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1"/>
    <x v="8"/>
    <d v="2023-06-19T11:22:27"/>
    <n v="72"/>
    <m/>
    <n v="72"/>
    <m/>
    <n v="7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1"/>
    <x v="79"/>
    <d v="2023-06-19T11:22:27"/>
    <n v="64"/>
    <m/>
    <n v="64"/>
    <m/>
    <n v="6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1"/>
    <x v="0"/>
    <d v="2023-06-19T11:22:27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1"/>
    <x v="93"/>
    <d v="2023-06-19T11:22:27"/>
    <n v="20"/>
    <m/>
    <n v="20"/>
    <m/>
    <n v="2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1"/>
    <x v="59"/>
    <d v="2023-06-19T11:22:27"/>
    <n v="118"/>
    <m/>
    <n v="118"/>
    <m/>
    <n v="1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1"/>
    <x v="60"/>
    <d v="2023-06-19T11:22:27"/>
    <n v="111"/>
    <m/>
    <n v="111"/>
    <m/>
    <n v="1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1"/>
    <x v="3"/>
    <d v="2023-06-19T11:22:27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1"/>
    <x v="4"/>
    <d v="2023-06-19T11:22:27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1"/>
    <x v="61"/>
    <d v="2023-06-19T11:22:27"/>
    <n v="57"/>
    <m/>
    <n v="5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1"/>
    <x v="62"/>
    <d v="2023-06-19T11:22:27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1"/>
    <x v="82"/>
    <d v="2023-06-19T11:22:27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1"/>
    <x v="66"/>
    <d v="2023-06-19T11:22:27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1"/>
    <x v="9"/>
    <d v="2023-06-19T11:22:27"/>
    <n v="136"/>
    <n v="0"/>
    <n v="13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1"/>
    <x v="13"/>
    <d v="2023-06-19T11:22:27"/>
    <n v="5"/>
    <n v="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1"/>
    <x v="12"/>
    <d v="2023-06-19T11:22:27"/>
    <n v="10"/>
    <n v="0"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4"/>
    <x v="98"/>
    <d v="2023-06-19T11:22:27"/>
    <n v="20"/>
    <n v="0"/>
    <n v="2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8"/>
    <x v="4"/>
    <x v="68"/>
    <d v="2023-06-19T11:22:27"/>
    <n v="118"/>
    <n v="0"/>
    <n v="11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4"/>
    <x v="8"/>
    <d v="2023-06-19T11:22:31"/>
    <n v="7"/>
    <n v="7"/>
    <n v="0"/>
    <n v="7"/>
    <n v="0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4"/>
    <x v="6"/>
    <d v="2023-06-19T11:22:31"/>
    <n v="1"/>
    <n v="1"/>
    <n v="0"/>
    <n v="1"/>
    <n v="0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4"/>
    <x v="0"/>
    <d v="2023-06-19T11:22:31"/>
    <n v="2"/>
    <n v="2"/>
    <n v="0"/>
    <n v="2"/>
    <n v="0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4"/>
    <x v="59"/>
    <d v="2023-06-19T11:22:31"/>
    <n v="1"/>
    <n v="1"/>
    <n v="0"/>
    <n v="1"/>
    <n v="0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4"/>
    <x v="60"/>
    <d v="2023-06-19T11:22:31"/>
    <n v="269"/>
    <n v="269"/>
    <n v="0"/>
    <n v="269"/>
    <n v="0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4"/>
    <x v="15"/>
    <d v="2023-06-19T11:22:31"/>
    <n v="11"/>
    <n v="11"/>
    <n v="0"/>
    <n v="11"/>
    <n v="0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4"/>
    <x v="3"/>
    <d v="2023-06-19T11:22:31"/>
    <n v="2"/>
    <n v="2"/>
    <n v="0"/>
    <n v="2"/>
    <n v="0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4"/>
    <x v="9"/>
    <d v="2023-06-19T11:22:31"/>
    <n v="7"/>
    <n v="7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4"/>
    <x v="10"/>
    <d v="2023-06-19T11:22:31"/>
    <n v="1"/>
    <n v="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4"/>
    <x v="212"/>
    <d v="2023-06-19T11:22:31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4"/>
    <x v="12"/>
    <d v="2023-06-19T11:22:31"/>
    <n v="2"/>
    <n v="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4"/>
    <x v="68"/>
    <d v="2023-06-19T11:22:31"/>
    <n v="1"/>
    <n v="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19"/>
    <x v="4"/>
    <x v="184"/>
    <d v="2023-06-19T11:22:31"/>
    <n v="1828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4"/>
    <x v="8"/>
    <d v="2023-06-19T11:23:27"/>
    <n v="34"/>
    <n v="34"/>
    <m/>
    <m/>
    <n v="3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4"/>
    <x v="109"/>
    <d v="2023-06-19T11:23:27"/>
    <n v="3"/>
    <n v="3"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4"/>
    <x v="6"/>
    <d v="2023-06-19T11:23:27"/>
    <n v="2"/>
    <n v="2"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4"/>
    <x v="0"/>
    <d v="2023-06-19T11:23:27"/>
    <n v="11"/>
    <n v="11"/>
    <m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4"/>
    <x v="59"/>
    <d v="2023-06-19T11:23:27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4"/>
    <x v="180"/>
    <d v="2023-06-19T11:23:27"/>
    <n v="2"/>
    <n v="2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4"/>
    <x v="114"/>
    <d v="2023-06-19T11:23:27"/>
    <n v="2"/>
    <n v="2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4"/>
    <x v="60"/>
    <d v="2023-06-19T11:23:27"/>
    <n v="594"/>
    <n v="594"/>
    <m/>
    <m/>
    <n v="59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4"/>
    <x v="15"/>
    <d v="2023-06-19T11:23:27"/>
    <n v="86"/>
    <n v="86"/>
    <m/>
    <m/>
    <n v="8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4"/>
    <x v="9"/>
    <d v="2023-06-19T11:23:27"/>
    <n v="34"/>
    <n v="34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4"/>
    <x v="116"/>
    <d v="2023-06-19T11:23:27"/>
    <n v="3"/>
    <n v="3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4"/>
    <x v="10"/>
    <d v="2023-06-19T11:23:27"/>
    <n v="2"/>
    <n v="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4"/>
    <x v="212"/>
    <d v="2023-06-19T11:23:27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4"/>
    <x v="12"/>
    <d v="2023-06-19T11:23:27"/>
    <n v="11"/>
    <n v="1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4"/>
    <x v="68"/>
    <d v="2023-06-19T11:23:27"/>
    <n v="1"/>
    <n v="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0"/>
    <x v="4"/>
    <x v="184"/>
    <d v="2023-06-19T11:23:27"/>
    <n v="4706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4"/>
    <x v="8"/>
    <d v="2023-06-19T11:23:34"/>
    <n v="32"/>
    <m/>
    <n v="32"/>
    <m/>
    <n v="32"/>
    <n v="3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4"/>
    <x v="108"/>
    <d v="2023-06-19T11:23:34"/>
    <n v="13"/>
    <n v="13"/>
    <m/>
    <m/>
    <n v="1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4"/>
    <x v="0"/>
    <d v="2023-06-19T11:23:34"/>
    <n v="53"/>
    <n v="53"/>
    <m/>
    <m/>
    <n v="5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4"/>
    <x v="203"/>
    <d v="2023-06-19T11:23:34"/>
    <n v="6"/>
    <n v="6"/>
    <m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4"/>
    <x v="59"/>
    <d v="2023-06-19T11:23:34"/>
    <n v="6"/>
    <n v="6"/>
    <m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4"/>
    <x v="2"/>
    <d v="2023-06-19T11:23:34"/>
    <n v="2"/>
    <n v="2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4"/>
    <x v="114"/>
    <d v="2023-06-19T11:23:34"/>
    <n v="6"/>
    <n v="6"/>
    <m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1"/>
    <x v="60"/>
    <d v="2023-06-19T11:23:34"/>
    <n v="591"/>
    <n v="591"/>
    <m/>
    <m/>
    <n v="59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1"/>
    <x v="15"/>
    <d v="2023-06-19T11:23:34"/>
    <n v="45"/>
    <n v="45"/>
    <m/>
    <m/>
    <n v="4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1"/>
    <x v="3"/>
    <d v="2023-06-19T11:23:34"/>
    <n v="2"/>
    <n v="2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1"/>
    <x v="5"/>
    <d v="2023-06-19T11:23:34"/>
    <n v="19"/>
    <n v="19"/>
    <m/>
    <m/>
    <n v="1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1"/>
    <x v="87"/>
    <d v="2023-06-19T11:23:34"/>
    <n v="13"/>
    <n v="13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1"/>
    <x v="9"/>
    <d v="2023-06-19T11:23:34"/>
    <n v="32"/>
    <n v="0"/>
    <n v="3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1"/>
    <x v="12"/>
    <d v="2023-06-19T11:23:34"/>
    <n v="53"/>
    <n v="53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1"/>
    <x v="68"/>
    <d v="2023-06-19T11:23:34"/>
    <n v="6"/>
    <n v="6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1"/>
    <x v="204"/>
    <d v="2023-06-19T11:23:34"/>
    <n v="6"/>
    <n v="6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1"/>
    <x v="1"/>
    <x v="184"/>
    <d v="2023-06-19T11:23:34"/>
    <n v="185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"/>
    <x v="216"/>
    <d v="2023-06-19T11:24:50"/>
    <n v="2"/>
    <n v="2"/>
    <n v="0"/>
    <n v="2"/>
    <n v="0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"/>
    <x v="8"/>
    <d v="2023-06-19T11:24:50"/>
    <n v="57"/>
    <n v="57"/>
    <n v="0"/>
    <n v="0"/>
    <n v="57"/>
    <n v="57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"/>
    <x v="108"/>
    <d v="2023-06-19T11:24:50"/>
    <n v="100"/>
    <n v="100"/>
    <n v="0"/>
    <n v="0"/>
    <n v="100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1"/>
    <x v="155"/>
    <d v="2023-06-19T11:24:50"/>
    <n v="3"/>
    <n v="3"/>
    <n v="0"/>
    <n v="0"/>
    <n v="3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1"/>
    <x v="141"/>
    <d v="2023-06-19T11:24:50"/>
    <n v="10"/>
    <n v="10"/>
    <n v="0"/>
    <n v="0"/>
    <n v="10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1"/>
    <x v="6"/>
    <d v="2023-06-19T11:24:50"/>
    <n v="5"/>
    <n v="5"/>
    <n v="0"/>
    <n v="0"/>
    <n v="5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1"/>
    <x v="0"/>
    <d v="2023-06-19T11:24:50"/>
    <n v="52"/>
    <n v="52"/>
    <n v="0"/>
    <n v="0"/>
    <n v="5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1"/>
    <x v="59"/>
    <d v="2023-06-19T11:24:50"/>
    <n v="3"/>
    <n v="3"/>
    <n v="0"/>
    <n v="0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1"/>
    <x v="114"/>
    <d v="2023-06-19T11:24:50"/>
    <n v="5"/>
    <n v="5"/>
    <n v="0"/>
    <n v="0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11"/>
    <x v="60"/>
    <d v="2023-06-19T11:24:50"/>
    <n v="1107"/>
    <n v="1107"/>
    <n v="0"/>
    <n v="0"/>
    <n v="110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4"/>
    <x v="15"/>
    <d v="2023-06-19T11:24:50"/>
    <n v="183"/>
    <n v="183"/>
    <n v="0"/>
    <n v="0"/>
    <n v="18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4"/>
    <x v="115"/>
    <d v="2023-06-19T11:24:50"/>
    <n v="24"/>
    <n v="24"/>
    <n v="0"/>
    <n v="0"/>
    <n v="2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4"/>
    <x v="3"/>
    <d v="2023-06-19T11:24:50"/>
    <n v="3"/>
    <n v="3"/>
    <n v="0"/>
    <n v="0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4"/>
    <x v="181"/>
    <d v="2023-06-19T11:24:50"/>
    <n v="2"/>
    <n v="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4"/>
    <x v="87"/>
    <d v="2023-06-19T11:24:50"/>
    <n v="100"/>
    <n v="100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6"/>
    <x v="9"/>
    <d v="2023-06-19T11:24:50"/>
    <n v="57"/>
    <n v="57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6"/>
    <x v="116"/>
    <d v="2023-06-19T11:24:50"/>
    <n v="3"/>
    <n v="3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6"/>
    <x v="10"/>
    <d v="2023-06-19T11:24:50"/>
    <n v="15"/>
    <n v="15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6"/>
    <x v="212"/>
    <d v="2023-06-19T11:24:50"/>
    <n v="15"/>
    <n v="3"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6"/>
    <x v="12"/>
    <d v="2023-06-19T11:24:50"/>
    <n v="52"/>
    <n v="5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6"/>
    <x v="68"/>
    <d v="2023-06-19T11:24:50"/>
    <n v="3"/>
    <n v="3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6"/>
    <x v="184"/>
    <d v="2023-06-19T11:24:50"/>
    <n v="2518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2"/>
    <x v="6"/>
    <x v="70"/>
    <d v="2023-06-19T11:24:50"/>
    <n v="16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6"/>
    <x v="8"/>
    <d v="2023-06-19T11:24:54"/>
    <n v="224"/>
    <n v="224"/>
    <m/>
    <m/>
    <n v="224"/>
    <n v="224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6"/>
    <x v="154"/>
    <d v="2023-06-19T11:24:54"/>
    <n v="10"/>
    <n v="10"/>
    <m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6"/>
    <x v="108"/>
    <d v="2023-06-19T11:24:54"/>
    <n v="564"/>
    <n v="564"/>
    <m/>
    <n v="11"/>
    <n v="55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6"/>
    <x v="155"/>
    <d v="2023-06-19T11:24:54"/>
    <n v="6"/>
    <n v="6"/>
    <m/>
    <n v="1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6"/>
    <x v="109"/>
    <d v="2023-06-19T11:24:54"/>
    <n v="1"/>
    <n v="1"/>
    <m/>
    <n v="1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1"/>
    <x v="141"/>
    <d v="2023-06-19T11:24:54"/>
    <n v="16"/>
    <n v="1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1"/>
    <x v="6"/>
    <d v="2023-06-19T11:24:54"/>
    <n v="42"/>
    <n v="4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1"/>
    <x v="0"/>
    <d v="2023-06-19T11:24:54"/>
    <n v="125"/>
    <n v="125"/>
    <m/>
    <n v="3"/>
    <n v="12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1"/>
    <x v="59"/>
    <d v="2023-06-19T11:24:54"/>
    <n v="5"/>
    <n v="5"/>
    <m/>
    <n v="0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1"/>
    <x v="180"/>
    <d v="2023-06-19T11:24:54"/>
    <n v="3"/>
    <n v="3"/>
    <m/>
    <n v="3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1"/>
    <x v="1"/>
    <d v="2023-06-19T11:24:54"/>
    <n v="1"/>
    <n v="1"/>
    <m/>
    <n v="1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1"/>
    <x v="198"/>
    <d v="2023-06-19T11:24:54"/>
    <n v="1"/>
    <n v="1"/>
    <m/>
    <n v="1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1"/>
    <x v="114"/>
    <d v="2023-06-19T11:24:54"/>
    <n v="23"/>
    <n v="23"/>
    <m/>
    <n v="10"/>
    <n v="1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1"/>
    <x v="60"/>
    <d v="2023-06-19T11:24:54"/>
    <n v="3110"/>
    <n v="3110"/>
    <m/>
    <n v="39"/>
    <n v="307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1"/>
    <x v="15"/>
    <d v="2023-06-19T11:24:54"/>
    <n v="361"/>
    <n v="361"/>
    <m/>
    <n v="3"/>
    <n v="35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1"/>
    <x v="115"/>
    <d v="2023-06-19T11:24:54"/>
    <n v="10"/>
    <n v="10"/>
    <m/>
    <n v="0"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1"/>
    <x v="196"/>
    <d v="2023-06-19T11:24:54"/>
    <n v="2"/>
    <n v="2"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1"/>
    <x v="3"/>
    <d v="2023-06-19T11:24:54"/>
    <n v="5"/>
    <n v="5"/>
    <m/>
    <n v="0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1"/>
    <x v="61"/>
    <d v="2023-06-19T11:24:54"/>
    <n v="18"/>
    <n v="18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11"/>
    <x v="5"/>
    <d v="2023-06-19T11:24:54"/>
    <n v="51"/>
    <n v="51"/>
    <m/>
    <m/>
    <n v="5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0"/>
    <x v="217"/>
    <d v="2023-06-19T11:24:54"/>
    <n v="11"/>
    <n v="11"/>
    <m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0"/>
    <x v="218"/>
    <d v="2023-06-19T11:24:54"/>
    <n v="18"/>
    <n v="18"/>
    <m/>
    <m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0"/>
    <x v="87"/>
    <d v="2023-06-19T11:24:54"/>
    <n v="564"/>
    <n v="564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0"/>
    <x v="9"/>
    <d v="2023-06-19T11:24:54"/>
    <n v="234"/>
    <n v="234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0"/>
    <x v="116"/>
    <d v="2023-06-19T11:24:54"/>
    <n v="7"/>
    <n v="7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0"/>
    <x v="10"/>
    <d v="2023-06-19T11:24:54"/>
    <n v="58"/>
    <n v="58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0"/>
    <x v="212"/>
    <d v="2023-06-19T11:24:54"/>
    <n v="58"/>
    <n v="3"/>
    <n v="5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0"/>
    <x v="12"/>
    <d v="2023-06-19T11:24:54"/>
    <n v="125"/>
    <n v="125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0"/>
    <x v="68"/>
    <d v="2023-06-19T11:24:54"/>
    <n v="5"/>
    <n v="5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0"/>
    <x v="184"/>
    <d v="2023-06-19T11:24:54"/>
    <n v="598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3"/>
    <x v="0"/>
    <x v="70"/>
    <d v="2023-06-19T11:24:54"/>
    <n v="5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0"/>
    <x v="8"/>
    <d v="2023-06-19T11:27:49"/>
    <n v="66"/>
    <n v="66"/>
    <m/>
    <m/>
    <n v="6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0"/>
    <x v="108"/>
    <d v="2023-06-19T11:27:49"/>
    <n v="12"/>
    <n v="12"/>
    <m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0"/>
    <x v="0"/>
    <d v="2023-06-19T11:27:49"/>
    <n v="45"/>
    <n v="45"/>
    <m/>
    <m/>
    <n v="4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0"/>
    <x v="59"/>
    <d v="2023-06-19T11:27:49"/>
    <n v="7"/>
    <n v="7"/>
    <m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0"/>
    <x v="1"/>
    <d v="2023-06-19T11:27:49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0"/>
    <x v="114"/>
    <d v="2023-06-19T11:27:49"/>
    <n v="4"/>
    <n v="4"/>
    <m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0"/>
    <x v="60"/>
    <d v="2023-06-19T11:27:49"/>
    <n v="886"/>
    <n v="886"/>
    <m/>
    <m/>
    <n v="88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0"/>
    <x v="15"/>
    <d v="2023-06-19T11:27:49"/>
    <n v="193"/>
    <n v="193"/>
    <m/>
    <m/>
    <n v="19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0"/>
    <x v="115"/>
    <d v="2023-06-19T11:27:49"/>
    <n v="4"/>
    <n v="4"/>
    <m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0"/>
    <x v="196"/>
    <d v="2023-06-19T11:27:49"/>
    <n v="2"/>
    <n v="2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0"/>
    <x v="3"/>
    <d v="2023-06-19T11:27:49"/>
    <n v="3"/>
    <n v="3"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0"/>
    <x v="5"/>
    <d v="2023-06-19T11:27:49"/>
    <n v="163"/>
    <n v="163"/>
    <m/>
    <m/>
    <n v="16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0"/>
    <x v="87"/>
    <d v="2023-06-19T11:27:49"/>
    <n v="12"/>
    <n v="1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0"/>
    <x v="9"/>
    <d v="2023-06-19T11:27:49"/>
    <n v="66"/>
    <n v="66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0"/>
    <x v="12"/>
    <d v="2023-06-19T11:27:49"/>
    <n v="45"/>
    <n v="45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6"/>
    <x v="68"/>
    <d v="2023-06-19T11:27:49"/>
    <n v="7"/>
    <n v="7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6"/>
    <x v="184"/>
    <d v="2023-06-19T11:27:49"/>
    <n v="566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6"/>
    <x v="70"/>
    <d v="2023-06-19T11:27:49"/>
    <n v="44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4"/>
    <x v="6"/>
    <x v="14"/>
    <d v="2023-06-19T11:27:49"/>
    <n v="10"/>
    <n v="3"/>
    <n v="5"/>
    <n v="2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6"/>
    <x v="132"/>
    <d v="2023-06-19T11:36:16"/>
    <n v="144"/>
    <n v="14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6"/>
    <x v="219"/>
    <d v="2023-06-19T11:36:16"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6"/>
    <x v="128"/>
    <d v="2023-06-19T11:36:16"/>
    <n v="5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6"/>
    <x v="175"/>
    <d v="2023-06-19T11:36:16"/>
    <n v="176"/>
    <n v="17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6"/>
    <x v="220"/>
    <d v="2023-06-19T11:36:16"/>
    <n v="13"/>
    <n v="1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6"/>
    <x v="221"/>
    <d v="2023-06-19T11:36:16"/>
    <n v="37"/>
    <n v="37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6"/>
    <x v="222"/>
    <d v="2023-06-19T11:36:16"/>
    <n v="34"/>
    <n v="3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6"/>
    <x v="223"/>
    <d v="2023-06-19T11:36:16"/>
    <n v="21"/>
    <n v="2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6"/>
    <x v="224"/>
    <d v="2023-06-19T11:36:16"/>
    <n v="38"/>
    <n v="38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6"/>
    <x v="225"/>
    <d v="2023-06-19T11:36:16"/>
    <n v="15"/>
    <n v="1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6"/>
    <x v="51"/>
    <d v="2023-06-19T11:36:16"/>
    <n v="14"/>
    <n v="1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6"/>
    <x v="177"/>
    <d v="2023-06-19T11:36:16"/>
    <n v="3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6"/>
    <x v="226"/>
    <d v="2023-06-19T11:36:16"/>
    <n v="3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6"/>
    <x v="227"/>
    <d v="2023-06-19T11:36:16"/>
    <n v="260"/>
    <n v="26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6"/>
    <x v="228"/>
    <d v="2023-06-19T11:36:16"/>
    <n v="5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6"/>
    <x v="229"/>
    <d v="2023-06-19T11:36:16"/>
    <n v="67"/>
    <n v="67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6"/>
    <x v="52"/>
    <d v="2023-06-19T11:36:16"/>
    <n v="112"/>
    <n v="11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6"/>
    <x v="206"/>
    <d v="2023-06-19T11:36:16"/>
    <n v="32"/>
    <n v="3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179"/>
    <d v="2023-06-19T11:36:16"/>
    <n v="3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8"/>
    <d v="2023-06-19T11:36:16"/>
    <n v="256"/>
    <n v="25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108"/>
    <d v="2023-06-19T11:36:16"/>
    <n v="36"/>
    <n v="3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155"/>
    <d v="2023-06-19T11:36:16"/>
    <n v="12"/>
    <n v="1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141"/>
    <d v="2023-06-19T11:36:16"/>
    <n v="12"/>
    <n v="1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6"/>
    <d v="2023-06-19T11:36:16"/>
    <n v="32"/>
    <n v="3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0"/>
    <d v="2023-06-19T11:36:16"/>
    <n v="76"/>
    <n v="7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59"/>
    <d v="2023-06-19T11:36:16"/>
    <n v="20"/>
    <n v="2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180"/>
    <d v="2023-06-19T11:36:16"/>
    <n v="32"/>
    <n v="3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114"/>
    <d v="2023-06-19T11:36:16"/>
    <n v="34"/>
    <n v="3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60"/>
    <d v="2023-06-19T11:36:16"/>
    <n v="1560"/>
    <n v="156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15"/>
    <d v="2023-06-19T11:36:16"/>
    <n v="1023"/>
    <n v="102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115"/>
    <d v="2023-06-19T11:36:16"/>
    <n v="36"/>
    <n v="3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3"/>
    <d v="2023-06-19T11:36:16"/>
    <n v="12"/>
    <n v="1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5"/>
    <d v="2023-06-19T11:36:16"/>
    <n v="310"/>
    <n v="31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217"/>
    <d v="2023-06-19T11:36:16"/>
    <n v="4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218"/>
    <d v="2023-06-19T11:36:16"/>
    <n v="3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86"/>
    <d v="2023-06-19T11:36:16"/>
    <n v="144"/>
    <n v="144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156"/>
    <d v="2023-06-19T11:36:16"/>
    <n v="805"/>
    <n v="805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207"/>
    <d v="2023-06-19T11:36:16"/>
    <n v="32"/>
    <n v="3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181"/>
    <d v="2023-06-19T11:36:16"/>
    <n v="3"/>
    <n v="3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87"/>
    <d v="2023-06-19T11:36:16"/>
    <n v="36"/>
    <n v="36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9"/>
    <d v="2023-06-19T11:36:16"/>
    <n v="256"/>
    <n v="256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116"/>
    <d v="2023-06-19T11:36:16"/>
    <n v="12"/>
    <n v="1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10"/>
    <d v="2023-06-19T11:36:16"/>
    <n v="44"/>
    <n v="44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212"/>
    <d v="2023-06-19T11:36:16"/>
    <n v="44"/>
    <n v="0"/>
    <n v="4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12"/>
    <d v="2023-06-19T11:36:16"/>
    <n v="76"/>
    <n v="76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68"/>
    <d v="2023-06-19T11:36:16"/>
    <n v="20"/>
    <n v="20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70"/>
    <d v="2023-06-19T11:36:16"/>
    <n v="10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14"/>
    <d v="2023-06-19T11:36:16"/>
    <n v="8"/>
    <n v="0"/>
    <n v="7"/>
    <n v="1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5"/>
    <x v="0"/>
    <x v="144"/>
    <d v="2023-06-19T11:36:16"/>
    <n v="91"/>
    <n v="20"/>
    <n v="65"/>
    <n v="6"/>
    <m/>
    <n v="12"/>
    <n v="7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179"/>
    <d v="2023-06-19T11:37:22"/>
    <n v="1"/>
    <n v="1"/>
    <m/>
    <n v="1"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8"/>
    <d v="2023-06-19T11:37:22"/>
    <n v="38"/>
    <n v="38"/>
    <m/>
    <m/>
    <n v="38"/>
    <n v="38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79"/>
    <d v="2023-06-19T11:37:22"/>
    <n v="31"/>
    <n v="31"/>
    <m/>
    <m/>
    <n v="3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154"/>
    <d v="2023-06-19T11:37:22"/>
    <n v="11"/>
    <n v="11"/>
    <m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108"/>
    <d v="2023-06-19T11:37:22"/>
    <n v="33"/>
    <n v="33"/>
    <m/>
    <m/>
    <n v="3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155"/>
    <d v="2023-06-19T11:37:22"/>
    <n v="5"/>
    <n v="5"/>
    <m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0"/>
    <d v="2023-06-19T11:37:22"/>
    <n v="59"/>
    <n v="59"/>
    <m/>
    <m/>
    <n v="5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92"/>
    <d v="2023-06-19T11:37:22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59"/>
    <d v="2023-06-19T11:37:22"/>
    <n v="12"/>
    <n v="12"/>
    <m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180"/>
    <d v="2023-06-19T11:37:22"/>
    <n v="5"/>
    <n v="5"/>
    <m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1"/>
    <d v="2023-06-19T11:37:22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2"/>
    <d v="2023-06-19T11:37:22"/>
    <n v="2"/>
    <n v="2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114"/>
    <d v="2023-06-19T11:37:22"/>
    <n v="5"/>
    <n v="5"/>
    <m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60"/>
    <d v="2023-06-19T11:37:22"/>
    <n v="535"/>
    <n v="535"/>
    <m/>
    <m/>
    <n v="53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15"/>
    <d v="2023-06-19T11:37:22"/>
    <n v="208"/>
    <n v="208"/>
    <m/>
    <m/>
    <n v="20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115"/>
    <d v="2023-06-19T11:37:22"/>
    <n v="30"/>
    <n v="30"/>
    <m/>
    <m/>
    <n v="3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3"/>
    <d v="2023-06-19T11:37:22"/>
    <n v="5"/>
    <n v="5"/>
    <m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5"/>
    <d v="2023-06-19T11:37:22"/>
    <n v="24"/>
    <n v="24"/>
    <m/>
    <m/>
    <n v="2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181"/>
    <d v="2023-06-19T11:37:22"/>
    <n v="1"/>
    <n v="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87"/>
    <d v="2023-06-19T11:37:22"/>
    <n v="33"/>
    <n v="33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9"/>
    <d v="2023-06-19T11:37:22"/>
    <n v="80"/>
    <n v="80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116"/>
    <d v="2023-06-19T11:37:22"/>
    <n v="5"/>
    <n v="5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12"/>
    <d v="2023-06-19T11:37:22"/>
    <n v="59"/>
    <n v="59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68"/>
    <d v="2023-06-19T11:37:22"/>
    <n v="12"/>
    <n v="1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99"/>
    <d v="2023-06-19T11:37:22"/>
    <n v="1"/>
    <n v="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184"/>
    <d v="2023-06-19T11:37:22"/>
    <n v="262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6"/>
    <x v="0"/>
    <x v="70"/>
    <d v="2023-06-19T11:37:22"/>
    <n v="17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0"/>
    <x v="132"/>
    <d v="2023-06-19T11:37:27"/>
    <n v="20"/>
    <n v="2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1"/>
    <x v="8"/>
    <d v="2023-06-19T11:37:27"/>
    <n v="35"/>
    <n v="35"/>
    <m/>
    <m/>
    <n v="3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1"/>
    <x v="6"/>
    <d v="2023-06-19T11:37:27"/>
    <n v="17"/>
    <n v="17"/>
    <m/>
    <n v="1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1"/>
    <x v="58"/>
    <d v="2023-06-19T11:37:27"/>
    <n v="3"/>
    <n v="3"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1"/>
    <x v="0"/>
    <d v="2023-06-19T11:37:27"/>
    <n v="39"/>
    <n v="39"/>
    <m/>
    <m/>
    <n v="3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1"/>
    <x v="59"/>
    <d v="2023-06-19T11:37:27"/>
    <n v="2"/>
    <n v="2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1"/>
    <x v="114"/>
    <d v="2023-06-19T11:37:27"/>
    <n v="12"/>
    <n v="12"/>
    <m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1"/>
    <x v="60"/>
    <d v="2023-06-19T11:37:27"/>
    <n v="436"/>
    <n v="436"/>
    <m/>
    <m/>
    <n v="43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1"/>
    <x v="15"/>
    <d v="2023-06-19T11:37:27"/>
    <n v="92"/>
    <n v="92"/>
    <m/>
    <m/>
    <n v="9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1"/>
    <x v="115"/>
    <d v="2023-06-19T11:37:27"/>
    <n v="17"/>
    <n v="17"/>
    <m/>
    <m/>
    <n v="1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1"/>
    <x v="3"/>
    <d v="2023-06-19T11:37:27"/>
    <n v="2"/>
    <n v="2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1"/>
    <x v="5"/>
    <d v="2023-06-19T11:37:27"/>
    <n v="163"/>
    <n v="163"/>
    <m/>
    <m/>
    <n v="16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1"/>
    <x v="86"/>
    <d v="2023-06-19T11:37:27"/>
    <n v="20"/>
    <n v="20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1"/>
    <x v="9"/>
    <d v="2023-06-19T11:37:27"/>
    <n v="35"/>
    <n v="35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1"/>
    <x v="10"/>
    <d v="2023-06-19T11:37:27"/>
    <n v="20"/>
    <n v="20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1"/>
    <x v="212"/>
    <d v="2023-06-19T11:37:27"/>
    <n v="20"/>
    <n v="3"/>
    <n v="1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1"/>
    <x v="12"/>
    <d v="2023-06-19T11:37:27"/>
    <n v="39"/>
    <n v="39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11"/>
    <x v="68"/>
    <d v="2023-06-19T11:37:27"/>
    <n v="2"/>
    <n v="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0"/>
    <x v="184"/>
    <d v="2023-06-19T11:37:27"/>
    <n v="1059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7"/>
    <x v="0"/>
    <x v="14"/>
    <d v="2023-06-19T11:37:27"/>
    <n v="20"/>
    <n v="2"/>
    <n v="14"/>
    <n v="4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128"/>
    <d v="2023-06-19T11:38:35"/>
    <n v="9"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175"/>
    <d v="2023-06-19T11:38:35"/>
    <n v="330"/>
    <n v="33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20"/>
    <d v="2023-06-19T11:38:35"/>
    <n v="25"/>
    <n v="2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30"/>
    <d v="2023-06-19T11:38:35"/>
    <n v="6"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31"/>
    <d v="2023-06-19T11:38:35"/>
    <n v="3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32"/>
    <d v="2023-06-19T11:38:35"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21"/>
    <d v="2023-06-19T11:38:35"/>
    <n v="40"/>
    <n v="4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22"/>
    <d v="2023-06-19T11:38:35"/>
    <n v="104"/>
    <n v="10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33"/>
    <d v="2023-06-19T11:38:35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23"/>
    <d v="2023-06-19T11:38:35"/>
    <n v="44"/>
    <n v="4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34"/>
    <d v="2023-06-19T11:38:35"/>
    <n v="5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24"/>
    <d v="2023-06-19T11:38:35"/>
    <n v="60"/>
    <n v="6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25"/>
    <d v="2023-06-19T11:38:35"/>
    <n v="34"/>
    <n v="3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35"/>
    <d v="2023-06-19T11:38:35"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36"/>
    <d v="2023-06-19T11:38:35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51"/>
    <d v="2023-06-19T11:38:35"/>
    <n v="52"/>
    <n v="5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177"/>
    <d v="2023-06-19T11:38:35"/>
    <n v="9"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26"/>
    <d v="2023-06-19T11:38:35"/>
    <n v="4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27"/>
    <d v="2023-06-19T11:38:35"/>
    <n v="230"/>
    <n v="23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28"/>
    <d v="2023-06-19T11:38:35"/>
    <n v="5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37"/>
    <d v="2023-06-19T11:38:35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29"/>
    <d v="2023-06-19T11:38:35"/>
    <n v="8"/>
    <n v="8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52"/>
    <d v="2023-06-19T11:38:35"/>
    <n v="131"/>
    <n v="13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38"/>
    <d v="2023-06-19T11:38:35"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179"/>
    <d v="2023-06-19T11:38:35"/>
    <n v="2"/>
    <n v="2"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8"/>
    <d v="2023-06-19T11:38:35"/>
    <n v="497"/>
    <n v="497"/>
    <m/>
    <m/>
    <n v="468"/>
    <n v="29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108"/>
    <d v="2023-06-19T11:38:35"/>
    <n v="276"/>
    <n v="276"/>
    <m/>
    <m/>
    <n v="27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155"/>
    <d v="2023-06-19T11:38:35"/>
    <n v="11"/>
    <n v="11"/>
    <m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109"/>
    <d v="2023-06-19T11:38:35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39"/>
    <d v="2023-06-19T11:38:35"/>
    <n v="12"/>
    <n v="12"/>
    <m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40"/>
    <d v="2023-06-19T11:38:35"/>
    <n v="52"/>
    <n v="52"/>
    <m/>
    <m/>
    <n v="5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6"/>
    <d v="2023-06-19T11:38:35"/>
    <n v="48"/>
    <n v="48"/>
    <m/>
    <n v="4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58"/>
    <d v="2023-06-19T11:38:35"/>
    <n v="3"/>
    <n v="3"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0"/>
    <d v="2023-06-19T11:38:35"/>
    <n v="75"/>
    <n v="75"/>
    <m/>
    <m/>
    <n v="7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59"/>
    <d v="2023-06-19T11:38:35"/>
    <n v="5"/>
    <n v="5"/>
    <m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1"/>
    <d v="2023-06-19T11:38:35"/>
    <n v="3"/>
    <n v="3"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"/>
    <d v="2023-06-19T11:38:35"/>
    <n v="1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114"/>
    <d v="2023-06-19T11:38:35"/>
    <n v="3"/>
    <n v="3"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60"/>
    <d v="2023-06-19T11:38:35"/>
    <n v="620"/>
    <n v="620"/>
    <m/>
    <m/>
    <n v="62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15"/>
    <d v="2023-06-19T11:38:35"/>
    <n v="421"/>
    <n v="421"/>
    <m/>
    <m/>
    <n v="42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115"/>
    <d v="2023-06-19T11:38:35"/>
    <n v="34"/>
    <n v="34"/>
    <m/>
    <m/>
    <n v="3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3"/>
    <d v="2023-06-19T11:38:35"/>
    <n v="12"/>
    <n v="12"/>
    <m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61"/>
    <d v="2023-06-19T11:38:35"/>
    <n v="123"/>
    <n v="12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5"/>
    <d v="2023-06-19T11:38:35"/>
    <n v="563"/>
    <n v="563"/>
    <m/>
    <m/>
    <n v="56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17"/>
    <d v="2023-06-19T11:38:35"/>
    <n v="43"/>
    <n v="43"/>
    <m/>
    <m/>
    <n v="4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18"/>
    <d v="2023-06-19T11:38:35"/>
    <n v="197"/>
    <n v="197"/>
    <m/>
    <m/>
    <n v="19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156"/>
    <d v="2023-06-19T11:38:35"/>
    <n v="1108"/>
    <n v="1108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181"/>
    <d v="2023-06-19T11:38:35"/>
    <n v="2"/>
    <n v="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87"/>
    <d v="2023-06-19T11:38:35"/>
    <n v="276"/>
    <n v="276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9"/>
    <d v="2023-06-19T11:38:35"/>
    <n v="497"/>
    <n v="497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116"/>
    <d v="2023-06-19T11:38:35"/>
    <n v="12"/>
    <n v="1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41"/>
    <d v="2023-06-19T11:38:35"/>
    <n v="64"/>
    <n v="64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10"/>
    <d v="2023-06-19T11:38:35"/>
    <n v="51"/>
    <n v="5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212"/>
    <d v="2023-06-19T11:38:35"/>
    <n v="51"/>
    <n v="3"/>
    <n v="4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12"/>
    <d v="2023-06-19T11:38:35"/>
    <n v="75"/>
    <n v="75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68"/>
    <d v="2023-06-19T11:38:35"/>
    <n v="5"/>
    <n v="5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184"/>
    <d v="2023-06-19T11:38:35"/>
    <n v="25644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8"/>
    <x v="0"/>
    <x v="14"/>
    <d v="2023-06-19T11:38:35"/>
    <n v="142"/>
    <n v="98"/>
    <n v="25"/>
    <n v="1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0"/>
    <x v="0"/>
    <d v="2023-06-19T11:38:41"/>
    <n v="25"/>
    <n v="25"/>
    <m/>
    <m/>
    <n v="2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0"/>
    <x v="59"/>
    <d v="2023-06-19T11:38:41"/>
    <n v="5"/>
    <n v="5"/>
    <m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0"/>
    <x v="180"/>
    <d v="2023-06-19T11:38:41"/>
    <n v="1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0"/>
    <x v="114"/>
    <d v="2023-06-19T11:38:41"/>
    <n v="2"/>
    <n v="2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0"/>
    <x v="60"/>
    <d v="2023-06-19T11:38:41"/>
    <n v="550"/>
    <n v="550"/>
    <m/>
    <m/>
    <n v="55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0"/>
    <x v="15"/>
    <d v="2023-06-19T11:38:41"/>
    <n v="71"/>
    <n v="71"/>
    <m/>
    <m/>
    <n v="7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0"/>
    <x v="115"/>
    <d v="2023-06-19T11:38:41"/>
    <n v="3"/>
    <n v="3"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0"/>
    <x v="3"/>
    <d v="2023-06-19T11:38:41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0"/>
    <x v="5"/>
    <d v="2023-06-19T11:38:41"/>
    <n v="867"/>
    <n v="867"/>
    <m/>
    <m/>
    <n v="86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0"/>
    <x v="12"/>
    <d v="2023-06-19T11:38:41"/>
    <n v="25"/>
    <n v="25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0"/>
    <x v="68"/>
    <d v="2023-06-19T11:38:41"/>
    <n v="5"/>
    <n v="5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29"/>
    <x v="0"/>
    <x v="184"/>
    <d v="2023-06-19T11:38:41"/>
    <n v="17957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0"/>
    <x v="8"/>
    <d v="2023-06-19T11:40:39"/>
    <n v="34"/>
    <m/>
    <n v="3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0"/>
    <x v="154"/>
    <d v="2023-06-19T11:40:39"/>
    <n v="15"/>
    <m/>
    <n v="1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0"/>
    <x v="0"/>
    <d v="2023-06-19T11:40:39"/>
    <n v="45"/>
    <m/>
    <n v="4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0"/>
    <x v="93"/>
    <d v="2023-06-19T11:40:39"/>
    <n v="7"/>
    <m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0"/>
    <x v="59"/>
    <d v="2023-06-19T11:40:39"/>
    <n v="21"/>
    <m/>
    <n v="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0"/>
    <x v="60"/>
    <d v="2023-06-19T11:40:39"/>
    <n v="74"/>
    <m/>
    <n v="7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0"/>
    <x v="4"/>
    <d v="2023-06-19T11:40:39"/>
    <n v="12"/>
    <m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0"/>
    <x v="61"/>
    <d v="2023-06-19T11:40:39"/>
    <n v="169"/>
    <m/>
    <n v="16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0"/>
    <x v="62"/>
    <d v="2023-06-19T11:40:39"/>
    <n v="12"/>
    <m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0"/>
    <x v="199"/>
    <d v="2023-06-19T11:40:39"/>
    <n v="10"/>
    <m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0"/>
    <x v="9"/>
    <d v="2023-06-19T11:40:39"/>
    <n v="49"/>
    <n v="0"/>
    <n v="4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0"/>
    <x v="13"/>
    <d v="2023-06-19T11:40:39"/>
    <n v="12"/>
    <n v="0"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0"/>
    <x v="12"/>
    <d v="2023-06-19T11:40:39"/>
    <n v="45"/>
    <n v="0"/>
    <n v="4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0"/>
    <x v="98"/>
    <d v="2023-06-19T11:40:39"/>
    <n v="7"/>
    <n v="0"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0"/>
    <x v="0"/>
    <x v="68"/>
    <d v="2023-06-19T11:40:39"/>
    <n v="21"/>
    <n v="0"/>
    <n v="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0"/>
    <x v="16"/>
    <d v="2023-06-19T11:40:41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0"/>
    <x v="17"/>
    <d v="2023-06-19T11:40:41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0"/>
    <x v="18"/>
    <d v="2023-06-19T11:40:41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0"/>
    <x v="19"/>
    <d v="2023-06-19T11:40:41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0"/>
    <x v="20"/>
    <d v="2023-06-19T11:40:41"/>
    <n v="0"/>
    <m/>
    <m/>
    <n v="7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0"/>
    <x v="71"/>
    <d v="2023-06-19T11:40:41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0"/>
    <x v="22"/>
    <d v="2023-06-19T11:40:41"/>
    <n v="0"/>
    <m/>
    <m/>
    <n v="4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0"/>
    <x v="23"/>
    <d v="2023-06-19T11:40:41"/>
    <n v="0"/>
    <m/>
    <m/>
    <n v="7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0"/>
    <x v="118"/>
    <d v="2023-06-19T11:40:41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0"/>
    <x v="101"/>
    <d v="2023-06-19T11:40:41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0"/>
    <x v="119"/>
    <d v="2023-06-19T11:40:41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0"/>
    <x v="24"/>
    <d v="2023-06-19T11:40:41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0"/>
    <x v="25"/>
    <d v="2023-06-19T11:40:41"/>
    <n v="0"/>
    <m/>
    <m/>
    <n v="3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0"/>
    <x v="26"/>
    <d v="2023-06-19T11:40:41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0"/>
    <x v="27"/>
    <d v="2023-06-19T11:40:41"/>
    <n v="0"/>
    <m/>
    <m/>
    <n v="8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1"/>
    <x v="28"/>
    <d v="2023-06-19T11:40:41"/>
    <n v="0"/>
    <m/>
    <m/>
    <n v="8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1"/>
    <x v="29"/>
    <d v="2023-06-19T11:40:41"/>
    <n v="0"/>
    <m/>
    <m/>
    <n v="5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1"/>
    <x v="103"/>
    <d v="2023-06-19T11:40:41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1"/>
    <x v="120"/>
    <d v="2023-06-19T11:40:41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1"/>
    <x v="30"/>
    <d v="2023-06-19T11:40:41"/>
    <n v="0"/>
    <m/>
    <m/>
    <n v="6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1"/>
    <x v="89"/>
    <d v="2023-06-19T11:40:41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1"/>
    <x v="31"/>
    <d v="2023-06-19T11:40:41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1"/>
    <x v="122"/>
    <d v="2023-06-19T11:40:41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1"/>
    <x v="32"/>
    <d v="2023-06-19T11:40:41"/>
    <n v="0"/>
    <m/>
    <m/>
    <n v="9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1"/>
    <x v="33"/>
    <d v="2023-06-19T11:40:41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1"/>
    <x v="34"/>
    <d v="2023-06-19T11:40:41"/>
    <n v="0"/>
    <m/>
    <m/>
    <n v="3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1"/>
    <x v="74"/>
    <d v="2023-06-19T11:40:41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1"/>
    <x v="123"/>
    <d v="2023-06-19T11:40:41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1"/>
    <x v="75"/>
    <d v="2023-06-19T11:40:41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1"/>
    <x v="36"/>
    <d v="2023-06-19T11:40:41"/>
    <n v="0"/>
    <m/>
    <m/>
    <n v="8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1"/>
    <x v="37"/>
    <d v="2023-06-19T11:40:41"/>
    <n v="0"/>
    <m/>
    <m/>
    <n v="8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1"/>
    <x v="38"/>
    <d v="2023-06-19T11:40:41"/>
    <n v="0"/>
    <m/>
    <m/>
    <n v="4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"/>
    <x v="105"/>
    <d v="2023-06-19T11:40:41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"/>
    <x v="39"/>
    <d v="2023-06-19T11:40:41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"/>
    <x v="106"/>
    <d v="2023-06-19T11:40:41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"/>
    <x v="43"/>
    <d v="2023-06-19T11:40:41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"/>
    <x v="44"/>
    <d v="2023-06-19T11:40:41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"/>
    <x v="45"/>
    <d v="2023-06-19T11:40:41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"/>
    <x v="47"/>
    <d v="2023-06-19T11:40:41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"/>
    <x v="48"/>
    <d v="2023-06-19T11:40:41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"/>
    <x v="107"/>
    <d v="2023-06-19T11:40:41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"/>
    <x v="8"/>
    <d v="2023-06-19T11:40:41"/>
    <n v="32"/>
    <m/>
    <n v="32"/>
    <m/>
    <n v="32"/>
    <n v="3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"/>
    <x v="61"/>
    <d v="2023-06-19T11:40:41"/>
    <n v="126"/>
    <m/>
    <n v="12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"/>
    <x v="62"/>
    <d v="2023-06-19T11:40:41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1"/>
    <x v="1"/>
    <x v="9"/>
    <d v="2023-06-19T11:40:41"/>
    <n v="32"/>
    <n v="0"/>
    <n v="3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6"/>
    <d v="2023-06-19T11:41:50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7"/>
    <d v="2023-06-19T11:41:50"/>
    <n v="0"/>
    <m/>
    <m/>
    <n v="8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9"/>
    <d v="2023-06-19T11:41:50"/>
    <n v="0"/>
    <m/>
    <m/>
    <n v="30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20"/>
    <d v="2023-06-19T11:41:50"/>
    <n v="0"/>
    <m/>
    <m/>
    <n v="4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71"/>
    <d v="2023-06-19T11:41:50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21"/>
    <d v="2023-06-19T11:41:50"/>
    <n v="0"/>
    <m/>
    <m/>
    <n v="3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22"/>
    <d v="2023-06-19T11:41:50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00"/>
    <d v="2023-06-19T11:41:50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23"/>
    <d v="2023-06-19T11:41:50"/>
    <n v="0"/>
    <m/>
    <m/>
    <n v="45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25"/>
    <d v="2023-06-19T11:41:50"/>
    <n v="0"/>
    <m/>
    <m/>
    <n v="5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88"/>
    <d v="2023-06-19T11:41:50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29"/>
    <d v="2023-06-19T11:41:50"/>
    <n v="0"/>
    <m/>
    <m/>
    <n v="48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30"/>
    <d v="2023-06-19T11:41:50"/>
    <n v="0"/>
    <m/>
    <m/>
    <n v="35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89"/>
    <d v="2023-06-19T11:41:50"/>
    <n v="0"/>
    <m/>
    <m/>
    <n v="59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31"/>
    <d v="2023-06-19T11:41:5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32"/>
    <d v="2023-06-19T11:41:50"/>
    <n v="0"/>
    <m/>
    <m/>
    <n v="57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33"/>
    <d v="2023-06-19T11:41:50"/>
    <n v="0"/>
    <m/>
    <m/>
    <n v="4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34"/>
    <d v="2023-06-19T11:41:50"/>
    <n v="0"/>
    <m/>
    <m/>
    <n v="31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74"/>
    <d v="2023-06-19T11:41:50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23"/>
    <d v="2023-06-19T11:41:50"/>
    <n v="0"/>
    <m/>
    <m/>
    <n v="15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37"/>
    <d v="2023-06-19T11:41:50"/>
    <n v="0"/>
    <m/>
    <m/>
    <n v="36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38"/>
    <d v="2023-06-19T11:41:50"/>
    <n v="0"/>
    <m/>
    <m/>
    <n v="12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05"/>
    <d v="2023-06-19T11:41:50"/>
    <n v="0"/>
    <m/>
    <m/>
    <n v="1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39"/>
    <d v="2023-06-19T11:41:50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06"/>
    <d v="2023-06-19T11:41:50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77"/>
    <d v="2023-06-19T11:41:50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38"/>
    <d v="2023-06-19T11:41:50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73"/>
    <d v="2023-06-19T11:41:50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43"/>
    <d v="2023-06-19T11:41:50"/>
    <n v="0"/>
    <m/>
    <m/>
    <n v="9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61"/>
    <d v="2023-06-19T11:41:50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44"/>
    <d v="2023-06-19T11:41:50"/>
    <n v="0"/>
    <m/>
    <m/>
    <n v="4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45"/>
    <d v="2023-06-19T11:41:50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47"/>
    <d v="2023-06-19T11:41:50"/>
    <n v="0"/>
    <m/>
    <m/>
    <n v="1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48"/>
    <d v="2023-06-19T11:41:50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78"/>
    <d v="2023-06-19T11:41:50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50"/>
    <d v="2023-06-19T11:41:5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27"/>
    <d v="2023-06-19T11:41:5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28"/>
    <d v="2023-06-19T11:41:50"/>
    <n v="0"/>
    <m/>
    <m/>
    <n v="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76"/>
    <d v="2023-06-19T11:41:50"/>
    <n v="0"/>
    <m/>
    <m/>
    <n v="3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208"/>
    <d v="2023-06-19T11:41:50"/>
    <n v="0"/>
    <m/>
    <m/>
    <n v="3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78"/>
    <d v="2023-06-19T11:41:50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8"/>
    <d v="2023-06-19T11:41:50"/>
    <n v="212"/>
    <m/>
    <n v="212"/>
    <m/>
    <n v="2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54"/>
    <d v="2023-06-19T11:41:50"/>
    <n v="189"/>
    <m/>
    <n v="189"/>
    <m/>
    <n v="18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55"/>
    <d v="2023-06-19T11:41:50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09"/>
    <d v="2023-06-19T11:41:50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0"/>
    <d v="2023-06-19T11:41:50"/>
    <n v="107"/>
    <m/>
    <n v="107"/>
    <m/>
    <n v="10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59"/>
    <d v="2023-06-19T11:41:50"/>
    <n v="69"/>
    <m/>
    <n v="69"/>
    <m/>
    <n v="6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60"/>
    <d v="2023-06-19T11:41:50"/>
    <n v="301"/>
    <m/>
    <n v="301"/>
    <m/>
    <n v="30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5"/>
    <d v="2023-06-19T11:41:50"/>
    <n v="5"/>
    <m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15"/>
    <d v="2023-06-19T11:41:50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3"/>
    <d v="2023-06-19T11:41:50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61"/>
    <d v="2023-06-19T11:41:50"/>
    <n v="0"/>
    <m/>
    <m/>
    <n v="9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62"/>
    <d v="2023-06-19T11:41:50"/>
    <n v="0"/>
    <m/>
    <m/>
    <n v="6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5"/>
    <d v="2023-06-19T11:41:50"/>
    <n v="12"/>
    <m/>
    <n v="12"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9"/>
    <d v="2023-06-19T11:41:50"/>
    <n v="401"/>
    <n v="0"/>
    <n v="40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16"/>
    <d v="2023-06-19T11:41:50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2"/>
    <d v="2023-06-19T11:41:50"/>
    <n v="107"/>
    <n v="0"/>
    <n v="10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68"/>
    <d v="2023-06-19T11:41:50"/>
    <n v="69"/>
    <n v="0"/>
    <n v="6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2"/>
    <x v="1"/>
    <x v="14"/>
    <d v="2023-06-19T11:41:50"/>
    <n v="3"/>
    <n v="1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1"/>
    <x v="8"/>
    <d v="2023-06-19T11:41:55"/>
    <n v="36"/>
    <m/>
    <n v="3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1"/>
    <x v="79"/>
    <d v="2023-06-19T11:41:55"/>
    <n v="25"/>
    <m/>
    <n v="2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1"/>
    <x v="0"/>
    <d v="2023-06-19T11:41:55"/>
    <n v="27"/>
    <m/>
    <n v="2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1"/>
    <x v="59"/>
    <d v="2023-06-19T11:41:55"/>
    <n v="11"/>
    <m/>
    <n v="1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1"/>
    <x v="60"/>
    <d v="2023-06-19T11:41:55"/>
    <n v="158"/>
    <m/>
    <n v="15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1"/>
    <x v="4"/>
    <d v="2023-06-19T11:41:55"/>
    <n v="29"/>
    <m/>
    <n v="2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1"/>
    <x v="61"/>
    <d v="2023-06-19T11:41:55"/>
    <n v="229"/>
    <m/>
    <n v="22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1"/>
    <x v="62"/>
    <d v="2023-06-19T11:41:55"/>
    <n v="14"/>
    <m/>
    <n v="1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1"/>
    <x v="9"/>
    <d v="2023-06-19T11:41:55"/>
    <n v="61"/>
    <n v="0"/>
    <n v="6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1"/>
    <x v="13"/>
    <d v="2023-06-19T11:41:55"/>
    <n v="29"/>
    <n v="0"/>
    <n v="2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1"/>
    <x v="12"/>
    <d v="2023-06-19T11:41:55"/>
    <n v="27"/>
    <n v="0"/>
    <n v="2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3"/>
    <x v="1"/>
    <x v="68"/>
    <d v="2023-06-19T11:41:55"/>
    <n v="11"/>
    <n v="0"/>
    <n v="1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16"/>
    <d v="2023-06-19T11:44:03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17"/>
    <d v="2023-06-19T11:44:03"/>
    <n v="0"/>
    <m/>
    <m/>
    <n v="5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18"/>
    <d v="2023-06-19T11:44:03"/>
    <n v="0"/>
    <m/>
    <m/>
    <n v="5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19"/>
    <d v="2023-06-19T11:44:03"/>
    <n v="0"/>
    <m/>
    <m/>
    <n v="2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20"/>
    <d v="2023-06-19T11:44:03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21"/>
    <d v="2023-06-19T11:44:03"/>
    <n v="0"/>
    <m/>
    <m/>
    <n v="3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23"/>
    <d v="2023-06-19T11:44:03"/>
    <n v="0"/>
    <m/>
    <m/>
    <n v="4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73"/>
    <d v="2023-06-19T11:44:03"/>
    <n v="0"/>
    <m/>
    <m/>
    <n v="3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26"/>
    <d v="2023-06-19T11:44:03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27"/>
    <d v="2023-06-19T11:44:03"/>
    <n v="0"/>
    <m/>
    <m/>
    <n v="7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28"/>
    <d v="2023-06-19T11:44:03"/>
    <n v="0"/>
    <m/>
    <m/>
    <n v="5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29"/>
    <d v="2023-06-19T11:44:03"/>
    <n v="0"/>
    <m/>
    <m/>
    <n v="5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30"/>
    <d v="2023-06-19T11:44:03"/>
    <n v="0"/>
    <m/>
    <m/>
    <n v="4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31"/>
    <d v="2023-06-19T11:44:03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32"/>
    <d v="2023-06-19T11:44:03"/>
    <n v="0"/>
    <m/>
    <m/>
    <n v="7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34"/>
    <d v="2023-06-19T11:44:0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35"/>
    <d v="2023-06-19T11:44:03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74"/>
    <d v="2023-06-19T11:44:0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75"/>
    <d v="2023-06-19T11:44:03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36"/>
    <d v="2023-06-19T11:44:03"/>
    <n v="0"/>
    <m/>
    <m/>
    <n v="5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37"/>
    <d v="2023-06-19T11:44:03"/>
    <n v="0"/>
    <m/>
    <m/>
    <n v="2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38"/>
    <d v="2023-06-19T11:44:03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76"/>
    <d v="2023-06-19T11:44:0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43"/>
    <d v="2023-06-19T11:44:03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44"/>
    <d v="2023-06-19T11:44:03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45"/>
    <d v="2023-06-19T11:44:0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47"/>
    <d v="2023-06-19T11:44:03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78"/>
    <d v="2023-06-19T11:44:03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154"/>
    <d v="2023-06-19T11:44:03"/>
    <n v="14"/>
    <m/>
    <n v="14"/>
    <m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56"/>
    <d v="2023-06-19T11:44:03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0"/>
    <d v="2023-06-19T11:44:03"/>
    <n v="19"/>
    <m/>
    <n v="19"/>
    <m/>
    <n v="1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92"/>
    <d v="2023-06-19T11:44:03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59"/>
    <d v="2023-06-19T11:44:03"/>
    <n v="7"/>
    <m/>
    <n v="7"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1"/>
    <d v="2023-06-19T11:44:03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60"/>
    <d v="2023-06-19T11:44:03"/>
    <n v="66"/>
    <m/>
    <n v="66"/>
    <m/>
    <n v="6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61"/>
    <d v="2023-06-19T11:44:03"/>
    <n v="101"/>
    <m/>
    <n v="10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62"/>
    <d v="2023-06-19T11:44:03"/>
    <n v="6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82"/>
    <d v="2023-06-19T11:44:03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83"/>
    <d v="2023-06-19T11:44:03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5"/>
    <d v="2023-06-19T11:44:03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143"/>
    <d v="2023-06-19T11:44:03"/>
    <n v="0"/>
    <m/>
    <m/>
    <m/>
    <m/>
    <n v="3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9"/>
    <d v="2023-06-19T11:44:03"/>
    <n v="14"/>
    <n v="0"/>
    <n v="1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67"/>
    <d v="2023-06-19T11:44:03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12"/>
    <d v="2023-06-19T11:44:03"/>
    <n v="19"/>
    <n v="0"/>
    <n v="1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68"/>
    <d v="2023-06-19T11:44:03"/>
    <n v="7"/>
    <n v="0"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99"/>
    <d v="2023-06-19T11:44:03"/>
    <n v="4"/>
    <n v="0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4"/>
    <x v="1"/>
    <x v="69"/>
    <d v="2023-06-19T11:44:03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16"/>
    <d v="2023-06-19T11:44:08"/>
    <n v="0"/>
    <m/>
    <m/>
    <n v="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17"/>
    <d v="2023-06-19T11:44:08"/>
    <n v="0"/>
    <m/>
    <m/>
    <n v="3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18"/>
    <d v="2023-06-19T11:44:08"/>
    <n v="0"/>
    <m/>
    <m/>
    <n v="3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19"/>
    <d v="2023-06-19T11:44:08"/>
    <n v="0"/>
    <m/>
    <m/>
    <n v="20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20"/>
    <d v="2023-06-19T11:44:08"/>
    <n v="0"/>
    <m/>
    <m/>
    <n v="43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71"/>
    <d v="2023-06-19T11:44:08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21"/>
    <d v="2023-06-19T11:44:08"/>
    <n v="0"/>
    <m/>
    <m/>
    <n v="26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22"/>
    <d v="2023-06-19T11:44:08"/>
    <n v="0"/>
    <m/>
    <m/>
    <n v="26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23"/>
    <d v="2023-06-19T11:44:08"/>
    <n v="0"/>
    <m/>
    <m/>
    <n v="45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73"/>
    <d v="2023-06-19T11:44:08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101"/>
    <d v="2023-06-19T11:44:08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25"/>
    <d v="2023-06-19T11:44:08"/>
    <n v="0"/>
    <m/>
    <m/>
    <n v="18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26"/>
    <d v="2023-06-19T11:44:08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102"/>
    <d v="2023-06-19T11:44:08"/>
    <n v="0"/>
    <m/>
    <m/>
    <n v="1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27"/>
    <d v="2023-06-19T11:44:08"/>
    <n v="0"/>
    <m/>
    <m/>
    <n v="10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28"/>
    <d v="2023-06-19T11:44:08"/>
    <n v="0"/>
    <m/>
    <m/>
    <n v="9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29"/>
    <d v="2023-06-19T11:44:08"/>
    <n v="0"/>
    <m/>
    <m/>
    <n v="37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103"/>
    <d v="2023-06-19T11:44:08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120"/>
    <d v="2023-06-19T11:44:08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121"/>
    <d v="2023-06-19T11:44:08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30"/>
    <d v="2023-06-19T11:44:08"/>
    <n v="0"/>
    <m/>
    <m/>
    <n v="25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89"/>
    <d v="2023-06-19T11:44:08"/>
    <n v="0"/>
    <m/>
    <m/>
    <n v="4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104"/>
    <d v="2023-06-19T11:44:08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31"/>
    <d v="2023-06-19T11:44:08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136"/>
    <d v="2023-06-19T11:44:08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122"/>
    <d v="2023-06-19T11:44:08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32"/>
    <d v="2023-06-19T11:44:08"/>
    <n v="0"/>
    <m/>
    <m/>
    <n v="46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33"/>
    <d v="2023-06-19T11:44:08"/>
    <n v="0"/>
    <m/>
    <m/>
    <n v="3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34"/>
    <d v="2023-06-19T11:44:08"/>
    <n v="0"/>
    <m/>
    <m/>
    <n v="24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74"/>
    <d v="2023-06-19T11:44:08"/>
    <n v="0"/>
    <m/>
    <m/>
    <n v="3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123"/>
    <d v="2023-06-19T11:44:08"/>
    <n v="0"/>
    <m/>
    <m/>
    <n v="14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75"/>
    <d v="2023-06-19T11:44:08"/>
    <n v="0"/>
    <m/>
    <m/>
    <n v="3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36"/>
    <d v="2023-06-19T11:44:08"/>
    <n v="0"/>
    <m/>
    <m/>
    <n v="10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201"/>
    <d v="2023-06-19T11:44:08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37"/>
    <d v="2023-06-19T11:44:08"/>
    <n v="0"/>
    <m/>
    <m/>
    <n v="36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38"/>
    <d v="2023-06-19T11:44:08"/>
    <n v="0"/>
    <m/>
    <m/>
    <n v="16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105"/>
    <d v="2023-06-19T11:44:08"/>
    <n v="0"/>
    <m/>
    <m/>
    <n v="7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"/>
    <x v="39"/>
    <d v="2023-06-19T11:44:08"/>
    <n v="0"/>
    <m/>
    <m/>
    <n v="3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106"/>
    <d v="2023-06-19T11:44:08"/>
    <n v="0"/>
    <m/>
    <m/>
    <n v="2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43"/>
    <d v="2023-06-19T11:44:08"/>
    <n v="0"/>
    <m/>
    <m/>
    <n v="13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44"/>
    <d v="2023-06-19T11:44:08"/>
    <n v="0"/>
    <m/>
    <m/>
    <n v="9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45"/>
    <d v="2023-06-19T11:44:08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46"/>
    <d v="2023-06-19T11:44:08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47"/>
    <d v="2023-06-19T11:44:08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48"/>
    <d v="2023-06-19T11:44:08"/>
    <n v="0"/>
    <m/>
    <m/>
    <n v="4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107"/>
    <d v="2023-06-19T11:44:08"/>
    <n v="0"/>
    <m/>
    <m/>
    <n v="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50"/>
    <d v="2023-06-19T11:44:08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127"/>
    <d v="2023-06-19T11:44:08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175"/>
    <d v="2023-06-19T11:44:08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176"/>
    <d v="2023-06-19T11:44:08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152"/>
    <d v="2023-06-19T11:44:08"/>
    <n v="0"/>
    <m/>
    <m/>
    <n v="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129"/>
    <d v="2023-06-19T11:44:08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153"/>
    <d v="2023-06-19T11:44:08"/>
    <n v="18"/>
    <n v="18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54"/>
    <d v="2023-06-19T11:44:08"/>
    <n v="24"/>
    <n v="2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8"/>
    <d v="2023-06-19T11:44:08"/>
    <n v="37"/>
    <m/>
    <n v="37"/>
    <m/>
    <n v="37"/>
    <n v="37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80"/>
    <d v="2023-06-19T11:44:08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81"/>
    <d v="2023-06-19T11:44:08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182"/>
    <d v="2023-06-19T11:44:08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56"/>
    <d v="2023-06-19T11:44:08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0"/>
    <d v="2023-06-19T11:44:08"/>
    <n v="147"/>
    <m/>
    <n v="147"/>
    <m/>
    <n v="14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59"/>
    <d v="2023-06-19T11:44:08"/>
    <n v="218"/>
    <m/>
    <n v="218"/>
    <m/>
    <n v="2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2"/>
    <d v="2023-06-19T11:44:08"/>
    <n v="2"/>
    <m/>
    <n v="2"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60"/>
    <d v="2023-06-19T11:44:08"/>
    <n v="400"/>
    <m/>
    <n v="400"/>
    <m/>
    <n v="40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3"/>
    <d v="2023-06-19T11:44:08"/>
    <n v="11"/>
    <m/>
    <n v="11"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4"/>
    <d v="2023-06-19T11:44:08"/>
    <n v="92"/>
    <m/>
    <n v="92"/>
    <m/>
    <n v="9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61"/>
    <d v="2023-06-19T11:44:08"/>
    <n v="663"/>
    <m/>
    <n v="66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62"/>
    <d v="2023-06-19T11:44:08"/>
    <n v="34"/>
    <m/>
    <n v="3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82"/>
    <d v="2023-06-19T11:44:08"/>
    <n v="11"/>
    <m/>
    <n v="11"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83"/>
    <d v="2023-06-19T11:44:08"/>
    <n v="13"/>
    <m/>
    <n v="13"/>
    <m/>
    <n v="1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5"/>
    <d v="2023-06-19T11:44:08"/>
    <n v="48"/>
    <m/>
    <n v="48"/>
    <m/>
    <n v="4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157"/>
    <d v="2023-06-19T11:44:08"/>
    <n v="42"/>
    <n v="4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14"/>
    <x v="64"/>
    <d v="2023-06-19T11:44:08"/>
    <n v="24"/>
    <m/>
    <n v="2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5"/>
    <x v="65"/>
    <d v="2023-06-19T11:44:08"/>
    <n v="9"/>
    <m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5"/>
    <x v="160"/>
    <d v="2023-06-19T11:44:08"/>
    <n v="9"/>
    <m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5"/>
    <x v="87"/>
    <d v="2023-06-19T11:44:08"/>
    <n v="14"/>
    <n v="0"/>
    <n v="1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5"/>
    <x v="9"/>
    <d v="2023-06-19T11:44:08"/>
    <n v="37"/>
    <n v="0"/>
    <n v="3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5"/>
    <x v="183"/>
    <d v="2023-06-19T11:44:08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6"/>
    <x v="67"/>
    <d v="2023-06-19T11:44:08"/>
    <n v="4"/>
    <n v="0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6"/>
    <x v="13"/>
    <d v="2023-06-19T11:44:08"/>
    <n v="92"/>
    <n v="0"/>
    <n v="9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6"/>
    <x v="12"/>
    <d v="2023-06-19T11:44:08"/>
    <n v="147"/>
    <n v="0"/>
    <n v="14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6"/>
    <x v="68"/>
    <d v="2023-06-19T11:44:08"/>
    <n v="218"/>
    <n v="0"/>
    <n v="21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5"/>
    <x v="6"/>
    <x v="69"/>
    <d v="2023-06-19T11:44:08"/>
    <n v="25"/>
    <n v="4"/>
    <n v="2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16"/>
    <d v="2023-06-19T11:45:21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17"/>
    <d v="2023-06-19T11:45:21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18"/>
    <d v="2023-06-19T11:45:21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19"/>
    <d v="2023-06-19T11:45:21"/>
    <n v="0"/>
    <m/>
    <m/>
    <n v="18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20"/>
    <d v="2023-06-19T11:45:21"/>
    <n v="0"/>
    <m/>
    <m/>
    <n v="38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71"/>
    <d v="2023-06-19T11:45:21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117"/>
    <d v="2023-06-19T11:45:21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22"/>
    <d v="2023-06-19T11:45:21"/>
    <n v="0"/>
    <m/>
    <m/>
    <n v="16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100"/>
    <d v="2023-06-19T11:45:21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23"/>
    <d v="2023-06-19T11:45:21"/>
    <n v="0"/>
    <m/>
    <m/>
    <n v="40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118"/>
    <d v="2023-06-19T11:45:21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73"/>
    <d v="2023-06-19T11:45:21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101"/>
    <d v="2023-06-19T11:45:21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24"/>
    <d v="2023-06-19T11:45:21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25"/>
    <d v="2023-06-19T11:45:21"/>
    <n v="0"/>
    <m/>
    <m/>
    <n v="2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26"/>
    <d v="2023-06-19T11:45:21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102"/>
    <d v="2023-06-19T11:45:21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242"/>
    <d v="2023-06-19T11:45:21"/>
    <n v="0"/>
    <m/>
    <m/>
    <n v="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27"/>
    <d v="2023-06-19T11:45:21"/>
    <n v="0"/>
    <m/>
    <m/>
    <n v="6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28"/>
    <d v="2023-06-19T11:45:21"/>
    <n v="0"/>
    <m/>
    <m/>
    <n v="4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29"/>
    <d v="2023-06-19T11:45:21"/>
    <n v="0"/>
    <m/>
    <m/>
    <n v="25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103"/>
    <d v="2023-06-19T11:45:21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120"/>
    <d v="2023-06-19T11:45:21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30"/>
    <d v="2023-06-19T11:45:21"/>
    <n v="0"/>
    <m/>
    <m/>
    <n v="20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89"/>
    <d v="2023-06-19T11:45:21"/>
    <n v="0"/>
    <m/>
    <m/>
    <n v="34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104"/>
    <d v="2023-06-19T11:45:21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31"/>
    <d v="2023-06-19T11:45:21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136"/>
    <d v="2023-06-19T11:45:21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122"/>
    <d v="2023-06-19T11:45:21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32"/>
    <d v="2023-06-19T11:45:21"/>
    <n v="0"/>
    <m/>
    <m/>
    <n v="4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33"/>
    <d v="2023-06-19T11:45:21"/>
    <n v="0"/>
    <m/>
    <m/>
    <n v="3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243"/>
    <d v="2023-06-19T11:45:21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34"/>
    <d v="2023-06-19T11:45:21"/>
    <n v="0"/>
    <m/>
    <m/>
    <n v="16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74"/>
    <d v="2023-06-19T11:45:21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123"/>
    <d v="2023-06-19T11:45:21"/>
    <n v="0"/>
    <m/>
    <m/>
    <n v="27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75"/>
    <d v="2023-06-19T11:45:21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36"/>
    <d v="2023-06-19T11:45:21"/>
    <n v="0"/>
    <m/>
    <m/>
    <n v="5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37"/>
    <d v="2023-06-19T11:45:21"/>
    <n v="0"/>
    <m/>
    <m/>
    <n v="34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38"/>
    <d v="2023-06-19T11:45:21"/>
    <n v="0"/>
    <m/>
    <m/>
    <n v="25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105"/>
    <d v="2023-06-19T11:45:21"/>
    <n v="0"/>
    <m/>
    <m/>
    <n v="6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106"/>
    <d v="2023-06-19T11:45:21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6"/>
    <x v="42"/>
    <d v="2023-06-19T11:45:21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1"/>
    <x v="44"/>
    <d v="2023-06-19T11:45:21"/>
    <n v="0"/>
    <m/>
    <m/>
    <n v="5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1"/>
    <x v="47"/>
    <d v="2023-06-19T11:45:21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1"/>
    <x v="107"/>
    <d v="2023-06-19T11:45:21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1"/>
    <x v="50"/>
    <d v="2023-06-19T11:45:21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1"/>
    <x v="8"/>
    <d v="2023-06-19T11:45:21"/>
    <n v="66"/>
    <m/>
    <n v="66"/>
    <m/>
    <n v="66"/>
    <n v="66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1"/>
    <x v="79"/>
    <d v="2023-06-19T11:45:21"/>
    <n v="137"/>
    <m/>
    <n v="137"/>
    <m/>
    <n v="13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1"/>
    <x v="80"/>
    <d v="2023-06-19T11:45:21"/>
    <n v="14"/>
    <m/>
    <n v="14"/>
    <m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1"/>
    <x v="81"/>
    <d v="2023-06-19T11:45:21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1"/>
    <x v="174"/>
    <d v="2023-06-19T11:45:21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1"/>
    <x v="108"/>
    <d v="2023-06-19T11:45:21"/>
    <n v="19"/>
    <m/>
    <n v="19"/>
    <m/>
    <n v="1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1"/>
    <x v="56"/>
    <d v="2023-06-19T11:45:21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1"/>
    <x v="111"/>
    <d v="2023-06-19T11:45:21"/>
    <n v="2"/>
    <m/>
    <n v="2"/>
    <n v="2"/>
    <n v="0"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1"/>
    <x v="112"/>
    <d v="2023-06-19T11:45:21"/>
    <n v="2"/>
    <m/>
    <n v="2"/>
    <n v="2"/>
    <n v="0"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141"/>
    <d v="2023-06-19T11:45:21"/>
    <n v="1"/>
    <m/>
    <n v="1"/>
    <n v="1"/>
    <n v="0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6"/>
    <d v="2023-06-19T11:45:21"/>
    <n v="1"/>
    <m/>
    <n v="1"/>
    <n v="1"/>
    <n v="0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7"/>
    <d v="2023-06-19T11:45:21"/>
    <n v="3"/>
    <m/>
    <n v="3"/>
    <n v="3"/>
    <n v="0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0"/>
    <d v="2023-06-19T11:45:21"/>
    <n v="147"/>
    <m/>
    <n v="147"/>
    <m/>
    <n v="14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59"/>
    <d v="2023-06-19T11:45:21"/>
    <n v="205"/>
    <m/>
    <n v="205"/>
    <m/>
    <n v="20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1"/>
    <d v="2023-06-19T11:45:21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2"/>
    <d v="2023-06-19T11:45:21"/>
    <n v="7"/>
    <m/>
    <n v="7"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244"/>
    <d v="2023-06-19T11:45:21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114"/>
    <d v="2023-06-19T11:45:21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60"/>
    <d v="2023-06-19T11:45:21"/>
    <n v="230"/>
    <m/>
    <n v="230"/>
    <m/>
    <n v="23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15"/>
    <d v="2023-06-19T11:45:21"/>
    <n v="13"/>
    <m/>
    <n v="13"/>
    <m/>
    <n v="1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115"/>
    <d v="2023-06-19T11:45:21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3"/>
    <d v="2023-06-19T11:45:21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4"/>
    <d v="2023-06-19T11:45:21"/>
    <n v="55"/>
    <m/>
    <n v="55"/>
    <m/>
    <n v="5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61"/>
    <d v="2023-06-19T11:45:21"/>
    <n v="530"/>
    <m/>
    <n v="53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62"/>
    <d v="2023-06-19T11:45:21"/>
    <n v="8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82"/>
    <d v="2023-06-19T11:45:21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83"/>
    <d v="2023-06-19T11:45:21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5"/>
    <d v="2023-06-19T11:45:21"/>
    <n v="21"/>
    <m/>
    <n v="21"/>
    <m/>
    <n v="2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87"/>
    <d v="2023-06-19T11:45:21"/>
    <n v="35"/>
    <n v="0"/>
    <n v="3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9"/>
    <d v="2023-06-19T11:45:21"/>
    <n v="203"/>
    <n v="0"/>
    <n v="20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67"/>
    <d v="2023-06-19T11:45:21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10"/>
    <d v="2023-06-19T11:45:21"/>
    <n v="9"/>
    <n v="0"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11"/>
    <d v="2023-06-19T11:45:21"/>
    <n v="9"/>
    <m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13"/>
    <d v="2023-06-19T11:45:21"/>
    <n v="55"/>
    <n v="0"/>
    <n v="5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12"/>
    <d v="2023-06-19T11:45:21"/>
    <n v="147"/>
    <n v="0"/>
    <n v="14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68"/>
    <d v="2023-06-19T11:45:21"/>
    <n v="205"/>
    <n v="0"/>
    <n v="20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6"/>
    <x v="1"/>
    <x v="69"/>
    <d v="2023-06-19T11:45:21"/>
    <n v="34"/>
    <n v="9"/>
    <n v="2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16"/>
    <d v="2023-06-19T11:45:27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18"/>
    <d v="2023-06-19T11:45:27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19"/>
    <d v="2023-06-19T11:45:27"/>
    <n v="0"/>
    <m/>
    <m/>
    <n v="8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210"/>
    <d v="2023-06-19T11:45:27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20"/>
    <d v="2023-06-19T11:45:27"/>
    <n v="0"/>
    <m/>
    <m/>
    <n v="18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22"/>
    <d v="2023-06-19T11:45:27"/>
    <n v="0"/>
    <m/>
    <m/>
    <n v="10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3"/>
    <x v="23"/>
    <d v="2023-06-19T11:45:27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3"/>
    <x v="118"/>
    <d v="2023-06-19T11:45:27"/>
    <n v="0"/>
    <m/>
    <m/>
    <n v="6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3"/>
    <x v="134"/>
    <d v="2023-06-19T11:45:27"/>
    <n v="0"/>
    <m/>
    <m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3"/>
    <x v="101"/>
    <d v="2023-06-19T11:45:27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3"/>
    <x v="25"/>
    <d v="2023-06-19T11:45:27"/>
    <n v="0"/>
    <m/>
    <m/>
    <n v="7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3"/>
    <x v="26"/>
    <d v="2023-06-19T11:45:27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3"/>
    <x v="27"/>
    <d v="2023-06-19T11:45:27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3"/>
    <x v="29"/>
    <d v="2023-06-19T11:45:27"/>
    <n v="0"/>
    <m/>
    <m/>
    <n v="15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3"/>
    <x v="30"/>
    <d v="2023-06-19T11:45:27"/>
    <n v="0"/>
    <m/>
    <m/>
    <n v="10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3"/>
    <x v="89"/>
    <d v="2023-06-19T11:45:27"/>
    <n v="0"/>
    <m/>
    <m/>
    <n v="18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3"/>
    <x v="32"/>
    <d v="2023-06-19T11:45:27"/>
    <n v="0"/>
    <m/>
    <m/>
    <n v="19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3"/>
    <x v="33"/>
    <d v="2023-06-19T11:45:27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34"/>
    <d v="2023-06-19T11:45:27"/>
    <n v="0"/>
    <m/>
    <m/>
    <n v="7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123"/>
    <d v="2023-06-19T11:45:27"/>
    <n v="0"/>
    <m/>
    <m/>
    <n v="14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75"/>
    <d v="2023-06-19T11:45:27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201"/>
    <d v="2023-06-19T11:45:27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37"/>
    <d v="2023-06-19T11:45:27"/>
    <n v="0"/>
    <m/>
    <m/>
    <n v="16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38"/>
    <d v="2023-06-19T11:45:27"/>
    <n v="0"/>
    <m/>
    <m/>
    <n v="13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39"/>
    <d v="2023-06-19T11:45:27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138"/>
    <d v="2023-06-19T11:45:27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43"/>
    <d v="2023-06-19T11:45:27"/>
    <n v="0"/>
    <m/>
    <m/>
    <n v="5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139"/>
    <d v="2023-06-19T11:45:27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162"/>
    <d v="2023-06-19T11:45:27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47"/>
    <d v="2023-06-19T11:45:27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50"/>
    <d v="2023-06-19T11:45:27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127"/>
    <d v="2023-06-19T11:45:27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8"/>
    <d v="2023-06-19T11:45:27"/>
    <n v="22"/>
    <m/>
    <n v="22"/>
    <m/>
    <n v="2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154"/>
    <d v="2023-06-19T11:45:27"/>
    <n v="63"/>
    <m/>
    <n v="63"/>
    <m/>
    <n v="6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0"/>
    <d v="2023-06-19T11:45:27"/>
    <n v="28"/>
    <m/>
    <n v="28"/>
    <m/>
    <n v="2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59"/>
    <d v="2023-06-19T11:45:27"/>
    <n v="91"/>
    <m/>
    <n v="91"/>
    <m/>
    <n v="9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60"/>
    <d v="2023-06-19T11:45:27"/>
    <n v="86"/>
    <m/>
    <n v="86"/>
    <m/>
    <n v="8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3"/>
    <d v="2023-06-19T11:45:27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4"/>
    <d v="2023-06-19T11:45:27"/>
    <n v="40"/>
    <m/>
    <n v="40"/>
    <m/>
    <n v="4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61"/>
    <d v="2023-06-19T11:45:27"/>
    <n v="0"/>
    <m/>
    <m/>
    <n v="24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62"/>
    <d v="2023-06-19T11:45:27"/>
    <n v="0"/>
    <m/>
    <m/>
    <n v="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5"/>
    <d v="2023-06-19T11:45:27"/>
    <n v="30"/>
    <m/>
    <n v="30"/>
    <m/>
    <n v="3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9"/>
    <d v="2023-06-19T11:45:27"/>
    <n v="85"/>
    <n v="0"/>
    <n v="8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13"/>
    <d v="2023-06-19T11:45:27"/>
    <n v="40"/>
    <n v="0"/>
    <n v="4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12"/>
    <d v="2023-06-19T11:45:27"/>
    <n v="28"/>
    <n v="0"/>
    <n v="2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68"/>
    <d v="2023-06-19T11:45:27"/>
    <n v="91"/>
    <n v="0"/>
    <n v="9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7"/>
    <x v="1"/>
    <x v="69"/>
    <d v="2023-06-19T11:45:27"/>
    <n v="34"/>
    <n v="2"/>
    <n v="3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1"/>
    <x v="8"/>
    <d v="2023-06-19T11:46:45"/>
    <n v="177"/>
    <m/>
    <n v="177"/>
    <m/>
    <n v="17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1"/>
    <x v="79"/>
    <d v="2023-06-19T11:46:45"/>
    <n v="48"/>
    <m/>
    <n v="48"/>
    <m/>
    <n v="4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1"/>
    <x v="155"/>
    <d v="2023-06-19T11:46:45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1"/>
    <x v="0"/>
    <d v="2023-06-19T11:46:45"/>
    <n v="218"/>
    <m/>
    <n v="218"/>
    <m/>
    <n v="2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1"/>
    <x v="92"/>
    <d v="2023-06-19T11:46:45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1"/>
    <x v="93"/>
    <d v="2023-06-19T11:46:45"/>
    <n v="18"/>
    <m/>
    <n v="18"/>
    <m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1"/>
    <x v="59"/>
    <d v="2023-06-19T11:46:45"/>
    <n v="97"/>
    <m/>
    <n v="97"/>
    <m/>
    <n v="9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1"/>
    <x v="60"/>
    <d v="2023-06-19T11:46:45"/>
    <n v="108"/>
    <m/>
    <n v="108"/>
    <m/>
    <n v="10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5"/>
    <x v="3"/>
    <d v="2023-06-19T11:46:45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5"/>
    <x v="4"/>
    <d v="2023-06-19T11:46:45"/>
    <n v="111"/>
    <m/>
    <n v="111"/>
    <m/>
    <n v="1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5"/>
    <x v="61"/>
    <d v="2023-06-19T11:46:45"/>
    <n v="791"/>
    <m/>
    <n v="79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5"/>
    <x v="62"/>
    <d v="2023-06-19T11:46:45"/>
    <n v="39"/>
    <m/>
    <n v="3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5"/>
    <x v="5"/>
    <d v="2023-06-19T11:46:45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5"/>
    <x v="245"/>
    <d v="2023-06-19T11:46:45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5"/>
    <x v="63"/>
    <d v="2023-06-19T11:46:45"/>
    <n v="6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5"/>
    <x v="186"/>
    <d v="2023-06-19T11:46:45"/>
    <n v="11"/>
    <m/>
    <n v="1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5"/>
    <x v="64"/>
    <d v="2023-06-19T11:46:45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5"/>
    <x v="187"/>
    <d v="2023-06-19T11:46:45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5"/>
    <x v="158"/>
    <d v="2023-06-19T11:46:45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5"/>
    <x v="188"/>
    <d v="2023-06-19T11:46:45"/>
    <n v="18"/>
    <m/>
    <n v="1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5"/>
    <x v="159"/>
    <d v="2023-06-19T11:46:45"/>
    <n v="10"/>
    <m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5"/>
    <x v="189"/>
    <d v="2023-06-19T11:46:45"/>
    <n v="37"/>
    <m/>
    <n v="3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5"/>
    <x v="160"/>
    <d v="2023-06-19T11:46:45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0"/>
    <x v="9"/>
    <d v="2023-06-19T11:46:45"/>
    <n v="225"/>
    <n v="0"/>
    <n v="22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0"/>
    <x v="116"/>
    <d v="2023-06-19T11:46:45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0"/>
    <x v="13"/>
    <d v="2023-06-19T11:46:45"/>
    <n v="111"/>
    <n v="0"/>
    <n v="11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0"/>
    <x v="12"/>
    <d v="2023-06-19T11:46:45"/>
    <n v="218"/>
    <n v="0"/>
    <n v="21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0"/>
    <x v="98"/>
    <d v="2023-06-19T11:46:45"/>
    <n v="18"/>
    <n v="0"/>
    <n v="1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0"/>
    <x v="68"/>
    <d v="2023-06-19T11:46:45"/>
    <n v="97"/>
    <n v="0"/>
    <n v="9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0"/>
    <x v="99"/>
    <d v="2023-06-19T11:46:45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0"/>
    <x v="69"/>
    <d v="2023-06-19T11:46:45"/>
    <n v="64"/>
    <n v="12"/>
    <n v="5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8"/>
    <x v="0"/>
    <x v="70"/>
    <d v="2023-06-19T11:46:45"/>
    <n v="14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16"/>
    <d v="2023-06-19T11:46:50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17"/>
    <d v="2023-06-19T11:46:50"/>
    <n v="0"/>
    <m/>
    <m/>
    <n v="1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18"/>
    <d v="2023-06-19T11:46:50"/>
    <n v="0"/>
    <m/>
    <m/>
    <n v="1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19"/>
    <d v="2023-06-19T11:46:50"/>
    <n v="0"/>
    <m/>
    <m/>
    <n v="22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20"/>
    <d v="2023-06-19T11:46:50"/>
    <n v="0"/>
    <m/>
    <m/>
    <n v="49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71"/>
    <d v="2023-06-19T11:46:50"/>
    <n v="0"/>
    <m/>
    <m/>
    <n v="2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190"/>
    <d v="2023-06-19T11:46:5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117"/>
    <d v="2023-06-19T11:46:50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22"/>
    <d v="2023-06-19T11:46:50"/>
    <n v="0"/>
    <m/>
    <m/>
    <n v="25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23"/>
    <d v="2023-06-19T11:46:50"/>
    <n v="0"/>
    <m/>
    <m/>
    <n v="50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118"/>
    <d v="2023-06-19T11:46:5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73"/>
    <d v="2023-06-19T11:46:50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101"/>
    <d v="2023-06-19T11:46:50"/>
    <n v="0"/>
    <m/>
    <m/>
    <n v="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119"/>
    <d v="2023-06-19T11:46:50"/>
    <n v="0"/>
    <m/>
    <m/>
    <n v="17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24"/>
    <d v="2023-06-19T11:46:50"/>
    <n v="0"/>
    <m/>
    <m/>
    <n v="14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25"/>
    <d v="2023-06-19T11:46:50"/>
    <n v="0"/>
    <m/>
    <m/>
    <n v="27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26"/>
    <d v="2023-06-19T11:46:50"/>
    <n v="0"/>
    <m/>
    <m/>
    <n v="2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102"/>
    <d v="2023-06-19T11:46:50"/>
    <n v="0"/>
    <m/>
    <m/>
    <n v="2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27"/>
    <d v="2023-06-19T11:46:50"/>
    <n v="0"/>
    <m/>
    <m/>
    <n v="4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28"/>
    <d v="2023-06-19T11:46:50"/>
    <n v="0"/>
    <m/>
    <m/>
    <n v="40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29"/>
    <d v="2023-06-19T11:46:50"/>
    <n v="0"/>
    <m/>
    <m/>
    <n v="44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103"/>
    <d v="2023-06-19T11:46:50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120"/>
    <d v="2023-06-19T11:46:50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30"/>
    <d v="2023-06-19T11:46:50"/>
    <n v="0"/>
    <m/>
    <m/>
    <n v="34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0"/>
    <x v="89"/>
    <d v="2023-06-19T11:46:50"/>
    <n v="0"/>
    <m/>
    <m/>
    <n v="16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9"/>
    <x v="104"/>
    <d v="2023-06-19T11:46:5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9"/>
    <x v="31"/>
    <d v="2023-06-19T11:46:50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9"/>
    <x v="136"/>
    <d v="2023-06-19T11:46:50"/>
    <n v="0"/>
    <m/>
    <m/>
    <n v="2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9"/>
    <x v="122"/>
    <d v="2023-06-19T11:46:50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9"/>
    <x v="32"/>
    <d v="2023-06-19T11:46:50"/>
    <n v="0"/>
    <m/>
    <m/>
    <n v="58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9"/>
    <x v="33"/>
    <d v="2023-06-19T11:46:50"/>
    <n v="0"/>
    <m/>
    <m/>
    <n v="7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9"/>
    <x v="34"/>
    <d v="2023-06-19T11:46:50"/>
    <n v="0"/>
    <m/>
    <m/>
    <n v="31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9"/>
    <x v="74"/>
    <d v="2023-06-19T11:46:50"/>
    <n v="0"/>
    <m/>
    <m/>
    <n v="5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9"/>
    <x v="123"/>
    <d v="2023-06-19T11:46:50"/>
    <n v="0"/>
    <m/>
    <m/>
    <n v="13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9"/>
    <x v="75"/>
    <d v="2023-06-19T11:46:50"/>
    <n v="0"/>
    <m/>
    <m/>
    <n v="6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9"/>
    <x v="36"/>
    <d v="2023-06-19T11:46:50"/>
    <n v="0"/>
    <m/>
    <m/>
    <n v="4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9"/>
    <x v="37"/>
    <d v="2023-06-19T11:46:50"/>
    <n v="0"/>
    <m/>
    <m/>
    <n v="47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9"/>
    <x v="38"/>
    <d v="2023-06-19T11:46:50"/>
    <n v="0"/>
    <m/>
    <m/>
    <n v="18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9"/>
    <x v="105"/>
    <d v="2023-06-19T11:46:50"/>
    <n v="0"/>
    <m/>
    <m/>
    <n v="5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9"/>
    <x v="39"/>
    <d v="2023-06-19T11:46:50"/>
    <n v="0"/>
    <m/>
    <m/>
    <n v="3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9"/>
    <x v="106"/>
    <d v="2023-06-19T11:46:50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9"/>
    <x v="42"/>
    <d v="2023-06-19T11:46:50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43"/>
    <d v="2023-06-19T11:46:50"/>
    <n v="0"/>
    <m/>
    <m/>
    <n v="17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44"/>
    <d v="2023-06-19T11:46:50"/>
    <n v="0"/>
    <m/>
    <m/>
    <n v="24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45"/>
    <d v="2023-06-19T11:46:50"/>
    <n v="0"/>
    <m/>
    <m/>
    <n v="3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46"/>
    <d v="2023-06-19T11:46:50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125"/>
    <d v="2023-06-19T11:46:50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47"/>
    <d v="2023-06-19T11:46:50"/>
    <n v="0"/>
    <m/>
    <m/>
    <n v="2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48"/>
    <d v="2023-06-19T11:46:50"/>
    <n v="0"/>
    <m/>
    <m/>
    <n v="4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107"/>
    <d v="2023-06-19T11:46:50"/>
    <n v="0"/>
    <m/>
    <m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50"/>
    <d v="2023-06-19T11:46:50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127"/>
    <d v="2023-06-19T11:46:5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175"/>
    <d v="2023-06-19T11:46:50"/>
    <n v="0"/>
    <m/>
    <m/>
    <n v="3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152"/>
    <d v="2023-06-19T11:46:50"/>
    <n v="0"/>
    <m/>
    <m/>
    <n v="3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8"/>
    <d v="2023-06-19T11:46:50"/>
    <n v="178"/>
    <m/>
    <n v="178"/>
    <n v="0"/>
    <n v="178"/>
    <n v="178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79"/>
    <d v="2023-06-19T11:46:50"/>
    <n v="77"/>
    <m/>
    <n v="77"/>
    <n v="0"/>
    <n v="77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80"/>
    <d v="2023-06-19T11:46:50"/>
    <n v="16"/>
    <m/>
    <n v="16"/>
    <m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81"/>
    <d v="2023-06-19T11:46:50"/>
    <n v="50"/>
    <m/>
    <n v="50"/>
    <m/>
    <n v="5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174"/>
    <d v="2023-06-19T11:46:50"/>
    <n v="16"/>
    <m/>
    <n v="16"/>
    <m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13"/>
    <x v="109"/>
    <d v="2023-06-19T11:46:50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13"/>
    <x v="56"/>
    <d v="2023-06-19T11:46:50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13"/>
    <x v="0"/>
    <d v="2023-06-19T11:46:50"/>
    <n v="153"/>
    <m/>
    <n v="153"/>
    <m/>
    <n v="15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13"/>
    <x v="59"/>
    <d v="2023-06-19T11:46:50"/>
    <n v="135"/>
    <m/>
    <n v="135"/>
    <m/>
    <n v="9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13"/>
    <x v="60"/>
    <d v="2023-06-19T11:46:50"/>
    <n v="306"/>
    <m/>
    <n v="306"/>
    <m/>
    <n v="30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13"/>
    <x v="15"/>
    <d v="2023-06-19T11:46:50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13"/>
    <x v="196"/>
    <d v="2023-06-19T11:46:50"/>
    <n v="6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13"/>
    <x v="3"/>
    <d v="2023-06-19T11:46:50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13"/>
    <x v="4"/>
    <d v="2023-06-19T11:46:50"/>
    <n v="134"/>
    <m/>
    <n v="134"/>
    <m/>
    <n v="13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13"/>
    <x v="61"/>
    <d v="2023-06-19T11:46:50"/>
    <n v="864"/>
    <m/>
    <n v="86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13"/>
    <x v="62"/>
    <d v="2023-06-19T11:46:50"/>
    <n v="53"/>
    <m/>
    <n v="5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13"/>
    <x v="82"/>
    <d v="2023-06-19T11:46:50"/>
    <n v="18"/>
    <m/>
    <n v="18"/>
    <m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13"/>
    <x v="83"/>
    <d v="2023-06-19T11:46:50"/>
    <n v="9"/>
    <m/>
    <n v="9"/>
    <m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13"/>
    <x v="5"/>
    <d v="2023-06-19T11:46:50"/>
    <n v="43"/>
    <m/>
    <n v="43"/>
    <m/>
    <n v="4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13"/>
    <x v="64"/>
    <d v="2023-06-19T11:46:50"/>
    <n v="8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13"/>
    <x v="87"/>
    <d v="2023-06-19T11:46:50"/>
    <n v="82"/>
    <n v="0"/>
    <n v="8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13"/>
    <x v="9"/>
    <d v="2023-06-19T11:46:50"/>
    <n v="255"/>
    <n v="0"/>
    <n v="25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116"/>
    <d v="2023-06-19T11:46:50"/>
    <n v="3"/>
    <n v="0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67"/>
    <d v="2023-06-19T11:46:50"/>
    <n v="1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13"/>
    <d v="2023-06-19T11:46:50"/>
    <n v="134"/>
    <n v="0"/>
    <n v="13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12"/>
    <d v="2023-06-19T11:46:50"/>
    <n v="153"/>
    <n v="0"/>
    <n v="15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68"/>
    <d v="2023-06-19T11:46:50"/>
    <n v="135"/>
    <n v="0"/>
    <n v="13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192"/>
    <d v="2023-06-19T11:46:50"/>
    <n v="6"/>
    <n v="0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39"/>
    <x v="3"/>
    <x v="69"/>
    <d v="2023-06-19T11:46:50"/>
    <n v="71"/>
    <n v="4"/>
    <n v="6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28"/>
    <d v="2023-06-19T11:48:03"/>
    <n v="16"/>
    <n v="15"/>
    <n v="1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75"/>
    <d v="2023-06-19T11:48:03"/>
    <n v="141"/>
    <n v="77"/>
    <n v="64"/>
    <n v="6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220"/>
    <d v="2023-06-19T11:48:03"/>
    <n v="16"/>
    <n v="1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221"/>
    <d v="2023-06-19T11:48:03"/>
    <n v="18"/>
    <n v="18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222"/>
    <d v="2023-06-19T11:48:03"/>
    <n v="37"/>
    <n v="37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233"/>
    <d v="2023-06-19T11:48:03"/>
    <n v="3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223"/>
    <d v="2023-06-19T11:48:03"/>
    <n v="16"/>
    <n v="1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224"/>
    <d v="2023-06-19T11:48:03"/>
    <n v="16"/>
    <n v="1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225"/>
    <d v="2023-06-19T11:48:03"/>
    <n v="14"/>
    <n v="1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51"/>
    <d v="2023-06-19T11:48:03"/>
    <n v="15"/>
    <n v="1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52"/>
    <d v="2023-06-19T11:48:03"/>
    <n v="25"/>
    <n v="1"/>
    <n v="24"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77"/>
    <d v="2023-06-19T11:48:03"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226"/>
    <d v="2023-06-19T11:48:03"/>
    <n v="4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227"/>
    <d v="2023-06-19T11:48:03"/>
    <n v="85"/>
    <n v="8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228"/>
    <d v="2023-06-19T11:48:03"/>
    <n v="5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229"/>
    <d v="2023-06-19T11:48:03"/>
    <n v="25"/>
    <n v="2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52"/>
    <d v="2023-06-19T11:48:03"/>
    <n v="42"/>
    <n v="4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238"/>
    <d v="2023-06-19T11:48:03"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216"/>
    <d v="2023-06-19T11:48:03"/>
    <n v="1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8"/>
    <d v="2023-06-19T11:48:03"/>
    <n v="114"/>
    <n v="114"/>
    <m/>
    <m/>
    <n v="1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79"/>
    <d v="2023-06-19T11:48:03"/>
    <n v="279"/>
    <n v="279"/>
    <m/>
    <m/>
    <n v="27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54"/>
    <d v="2023-06-19T11:48:03"/>
    <n v="598"/>
    <n v="598"/>
    <m/>
    <m/>
    <n v="59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08"/>
    <d v="2023-06-19T11:48:03"/>
    <n v="73"/>
    <n v="73"/>
    <m/>
    <m/>
    <n v="7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82"/>
    <d v="2023-06-19T11:48:03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55"/>
    <d v="2023-06-19T11:48:03"/>
    <n v="8"/>
    <n v="8"/>
    <m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09"/>
    <d v="2023-06-19T11:48:03"/>
    <n v="8"/>
    <n v="8"/>
    <m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41"/>
    <d v="2023-06-19T11:48:03"/>
    <n v="11"/>
    <n v="11"/>
    <m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6"/>
    <d v="2023-06-19T11:48:03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0"/>
    <d v="2023-06-19T11:48:03"/>
    <n v="60"/>
    <n v="60"/>
    <m/>
    <m/>
    <n v="6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80"/>
    <d v="2023-06-19T11:48:03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244"/>
    <d v="2023-06-19T11:48:03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98"/>
    <d v="2023-06-19T11:48:03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14"/>
    <d v="2023-06-19T11:48:03"/>
    <n v="10"/>
    <n v="10"/>
    <m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60"/>
    <d v="2023-06-19T11:48:03"/>
    <n v="642"/>
    <n v="642"/>
    <m/>
    <m/>
    <n v="64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5"/>
    <d v="2023-06-19T11:48:03"/>
    <n v="331"/>
    <n v="331"/>
    <m/>
    <m/>
    <n v="33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15"/>
    <d v="2023-06-19T11:48:03"/>
    <n v="10"/>
    <n v="10"/>
    <m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3"/>
    <d v="2023-06-19T11:48:03"/>
    <n v="5"/>
    <n v="5"/>
    <m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61"/>
    <d v="2023-06-19T11:48:03"/>
    <n v="86"/>
    <n v="8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62"/>
    <d v="2023-06-19T11:48:03"/>
    <n v="12"/>
    <n v="1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5"/>
    <d v="2023-06-19T11:48:03"/>
    <n v="309"/>
    <n v="309"/>
    <m/>
    <m/>
    <n v="30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43"/>
    <d v="2023-06-19T11:48:03"/>
    <n v="24"/>
    <m/>
    <n v="24"/>
    <m/>
    <m/>
    <n v="24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217"/>
    <d v="2023-06-19T11:48:03"/>
    <n v="6"/>
    <n v="6"/>
    <m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56"/>
    <d v="2023-06-19T11:48:03"/>
    <n v="482"/>
    <n v="393"/>
    <n v="8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81"/>
    <d v="2023-06-19T11:48:03"/>
    <n v="1"/>
    <n v="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87"/>
    <d v="2023-06-19T11:48:03"/>
    <n v="73"/>
    <n v="73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9"/>
    <d v="2023-06-19T11:48:03"/>
    <n v="991"/>
    <n v="99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83"/>
    <d v="2023-06-19T11:48:03"/>
    <n v="1"/>
    <n v="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16"/>
    <d v="2023-06-19T11:48:03"/>
    <n v="16"/>
    <n v="16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0"/>
    <d v="2023-06-19T11:48:03"/>
    <n v="12"/>
    <n v="1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212"/>
    <d v="2023-06-19T11:48:03"/>
    <n v="12"/>
    <n v="1"/>
    <n v="1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2"/>
    <d v="2023-06-19T11:48:03"/>
    <n v="60"/>
    <n v="60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184"/>
    <d v="2023-06-19T11:48:03"/>
    <n v="1337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0"/>
    <x v="3"/>
    <x v="246"/>
    <d v="2023-06-19T11:48:03"/>
    <n v="31"/>
    <n v="3"/>
    <n v="16"/>
    <n v="12"/>
    <n v="31"/>
    <n v="1"/>
    <n v="3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3"/>
    <x v="8"/>
    <d v="2023-06-19T11:48:06"/>
    <n v="32"/>
    <n v="32"/>
    <m/>
    <m/>
    <n v="3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3"/>
    <x v="0"/>
    <d v="2023-06-19T11:48:06"/>
    <n v="48"/>
    <n v="48"/>
    <m/>
    <m/>
    <n v="4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3"/>
    <x v="59"/>
    <d v="2023-06-19T11:48:06"/>
    <n v="5"/>
    <n v="5"/>
    <m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3"/>
    <x v="180"/>
    <d v="2023-06-19T11:48:06"/>
    <n v="6"/>
    <n v="6"/>
    <m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3"/>
    <x v="114"/>
    <d v="2023-06-19T11:48:06"/>
    <n v="6"/>
    <n v="6"/>
    <m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3"/>
    <x v="60"/>
    <d v="2023-06-19T11:48:06"/>
    <n v="968"/>
    <n v="968"/>
    <m/>
    <m/>
    <n v="96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3"/>
    <x v="15"/>
    <d v="2023-06-19T11:48:06"/>
    <n v="105"/>
    <n v="105"/>
    <m/>
    <m/>
    <n v="10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3"/>
    <x v="115"/>
    <d v="2023-06-19T11:48:06"/>
    <n v="10"/>
    <n v="10"/>
    <m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3"/>
    <x v="3"/>
    <d v="2023-06-19T11:48:06"/>
    <n v="3"/>
    <n v="3"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3"/>
    <x v="5"/>
    <d v="2023-06-19T11:48:06"/>
    <n v="54"/>
    <n v="54"/>
    <m/>
    <m/>
    <n v="5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3"/>
    <x v="9"/>
    <d v="2023-06-19T11:48:06"/>
    <n v="32"/>
    <n v="3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3"/>
    <x v="12"/>
    <d v="2023-06-19T11:48:06"/>
    <n v="48"/>
    <n v="48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3"/>
    <x v="68"/>
    <d v="2023-06-19T11:48:06"/>
    <n v="5"/>
    <n v="5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3"/>
    <x v="184"/>
    <d v="2023-06-19T11:48:06"/>
    <n v="806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1"/>
    <x v="3"/>
    <x v="144"/>
    <d v="2023-06-19T11:48:06"/>
    <n v="28"/>
    <n v="3"/>
    <n v="22"/>
    <n v="3"/>
    <n v="28"/>
    <n v="1"/>
    <n v="2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3"/>
    <x v="8"/>
    <d v="2023-06-19T11:50:08"/>
    <n v="8"/>
    <n v="8"/>
    <m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3"/>
    <x v="108"/>
    <d v="2023-06-19T11:50:08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3"/>
    <x v="141"/>
    <d v="2023-06-19T11:50:08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3"/>
    <x v="0"/>
    <d v="2023-06-19T11:50:08"/>
    <n v="19"/>
    <n v="19"/>
    <m/>
    <m/>
    <n v="1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3"/>
    <x v="60"/>
    <d v="2023-06-19T11:50:08"/>
    <n v="147"/>
    <n v="147"/>
    <m/>
    <m/>
    <n v="14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3"/>
    <x v="15"/>
    <d v="2023-06-19T11:50:08"/>
    <n v="63"/>
    <n v="63"/>
    <m/>
    <m/>
    <n v="6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3"/>
    <x v="115"/>
    <d v="2023-06-19T11:50:08"/>
    <n v="2"/>
    <n v="2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3"/>
    <x v="3"/>
    <d v="2023-06-19T11:50:08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3"/>
    <x v="87"/>
    <d v="2023-06-19T11:50:08"/>
    <n v="1"/>
    <n v="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3"/>
    <x v="9"/>
    <d v="2023-06-19T11:50:08"/>
    <n v="8"/>
    <n v="8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3"/>
    <x v="10"/>
    <d v="2023-06-19T11:50:08"/>
    <n v="1"/>
    <n v="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3"/>
    <x v="212"/>
    <d v="2023-06-19T11:50:08"/>
    <n v="1"/>
    <n v="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2"/>
    <x v="3"/>
    <x v="12"/>
    <d v="2023-06-19T11:50:08"/>
    <n v="19"/>
    <n v="19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8"/>
    <d v="2023-06-19T11:51:52"/>
    <n v="25"/>
    <n v="25"/>
    <m/>
    <m/>
    <n v="2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79"/>
    <d v="2023-06-19T11:51:52"/>
    <n v="67"/>
    <n v="67"/>
    <m/>
    <m/>
    <n v="6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108"/>
    <d v="2023-06-19T11:51:52"/>
    <n v="4"/>
    <n v="4"/>
    <m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155"/>
    <d v="2023-06-19T11:51:52"/>
    <n v="3"/>
    <n v="3"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247"/>
    <d v="2023-06-19T11:51:52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240"/>
    <d v="2023-06-19T11:51:52"/>
    <n v="3"/>
    <n v="3"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141"/>
    <d v="2023-06-19T11:51:52"/>
    <n v="3"/>
    <n v="3"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6"/>
    <d v="2023-06-19T11:51:52"/>
    <n v="12"/>
    <n v="12"/>
    <m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0"/>
    <d v="2023-06-19T11:51:52"/>
    <n v="50"/>
    <n v="50"/>
    <m/>
    <m/>
    <n v="5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203"/>
    <d v="2023-06-19T11:51:52"/>
    <n v="3"/>
    <n v="3"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59"/>
    <d v="2023-06-19T11:51:52"/>
    <n v="23"/>
    <n v="23"/>
    <m/>
    <m/>
    <n v="2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180"/>
    <d v="2023-06-19T11:51:52"/>
    <n v="2"/>
    <n v="2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1"/>
    <d v="2023-06-19T11:51:52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2"/>
    <d v="2023-06-19T11:51:52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114"/>
    <d v="2023-06-19T11:51:52"/>
    <n v="12"/>
    <n v="12"/>
    <m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60"/>
    <d v="2023-06-19T11:51:52"/>
    <n v="236"/>
    <n v="236"/>
    <m/>
    <m/>
    <n v="23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15"/>
    <d v="2023-06-19T11:51:52"/>
    <n v="68"/>
    <n v="68"/>
    <m/>
    <m/>
    <n v="6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3"/>
    <d v="2023-06-19T11:51:52"/>
    <n v="3"/>
    <n v="3"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5"/>
    <d v="2023-06-19T11:51:52"/>
    <n v="146"/>
    <n v="146"/>
    <m/>
    <m/>
    <n v="14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87"/>
    <d v="2023-06-19T11:51:52"/>
    <n v="4"/>
    <n v="4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9"/>
    <d v="2023-06-19T11:51:52"/>
    <n v="92"/>
    <n v="9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116"/>
    <d v="2023-06-19T11:51:52"/>
    <n v="3"/>
    <n v="3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241"/>
    <d v="2023-06-19T11:51:52"/>
    <n v="4"/>
    <n v="4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10"/>
    <d v="2023-06-19T11:51:52"/>
    <n v="15"/>
    <n v="15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212"/>
    <d v="2023-06-19T11:51:52"/>
    <n v="15"/>
    <m/>
    <n v="1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12"/>
    <d v="2023-06-19T11:51:52"/>
    <n v="50"/>
    <n v="50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68"/>
    <d v="2023-06-19T11:51:52"/>
    <n v="23"/>
    <n v="23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3"/>
    <x v="3"/>
    <x v="204"/>
    <d v="2023-06-19T11:51:52"/>
    <n v="3"/>
    <n v="3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4"/>
    <x v="3"/>
    <x v="8"/>
    <d v="2023-06-19T11:51:58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4"/>
    <x v="3"/>
    <x v="79"/>
    <d v="2023-06-19T11:51:58"/>
    <n v="7"/>
    <n v="7"/>
    <m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4"/>
    <x v="3"/>
    <x v="0"/>
    <d v="2023-06-19T11:51:58"/>
    <n v="2"/>
    <n v="2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4"/>
    <x v="3"/>
    <x v="60"/>
    <d v="2023-06-19T11:51:58"/>
    <n v="17"/>
    <n v="17"/>
    <m/>
    <m/>
    <n v="1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4"/>
    <x v="3"/>
    <x v="15"/>
    <d v="2023-06-19T11:51:58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4"/>
    <x v="3"/>
    <x v="9"/>
    <d v="2023-06-19T11:51:58"/>
    <n v="8"/>
    <n v="8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4"/>
    <x v="3"/>
    <x v="12"/>
    <d v="2023-06-19T11:51:58"/>
    <n v="2"/>
    <n v="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5"/>
    <x v="3"/>
    <x v="8"/>
    <d v="2023-06-19T11:53:36"/>
    <n v="14"/>
    <n v="14"/>
    <m/>
    <m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5"/>
    <x v="3"/>
    <x v="0"/>
    <d v="2023-06-19T11:53:36"/>
    <n v="9"/>
    <n v="9"/>
    <m/>
    <m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5"/>
    <x v="3"/>
    <x v="180"/>
    <d v="2023-06-19T11:53:36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5"/>
    <x v="3"/>
    <x v="114"/>
    <d v="2023-06-19T11:53:36"/>
    <n v="117"/>
    <n v="117"/>
    <m/>
    <m/>
    <n v="11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5"/>
    <x v="3"/>
    <x v="60"/>
    <d v="2023-06-19T11:53:36"/>
    <n v="10"/>
    <n v="10"/>
    <m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5"/>
    <x v="3"/>
    <x v="9"/>
    <d v="2023-06-19T11:53:36"/>
    <n v="14"/>
    <n v="14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5"/>
    <x v="3"/>
    <x v="12"/>
    <d v="2023-06-19T11:53:36"/>
    <n v="9"/>
    <n v="9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5"/>
    <x v="3"/>
    <x v="184"/>
    <d v="2023-06-19T11:53:36"/>
    <n v="308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3"/>
    <x v="8"/>
    <d v="2023-06-19T11:53:48"/>
    <n v="68"/>
    <n v="68"/>
    <m/>
    <m/>
    <m/>
    <n v="68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3"/>
    <x v="108"/>
    <d v="2023-06-19T11:53:48"/>
    <n v="84"/>
    <n v="84"/>
    <m/>
    <m/>
    <n v="8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3"/>
    <x v="141"/>
    <d v="2023-06-19T11:53:48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3"/>
    <x v="6"/>
    <d v="2023-06-19T11:53:48"/>
    <n v="11"/>
    <n v="11"/>
    <m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3"/>
    <x v="0"/>
    <d v="2023-06-19T11:53:48"/>
    <n v="49"/>
    <n v="49"/>
    <m/>
    <m/>
    <n v="4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13"/>
    <x v="203"/>
    <d v="2023-06-19T11:53:48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13"/>
    <x v="59"/>
    <d v="2023-06-19T11:53:48"/>
    <n v="6"/>
    <n v="6"/>
    <m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13"/>
    <x v="180"/>
    <d v="2023-06-19T11:53:48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13"/>
    <x v="2"/>
    <d v="2023-06-19T11:53:48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13"/>
    <x v="114"/>
    <d v="2023-06-19T11:53:48"/>
    <n v="7"/>
    <n v="7"/>
    <m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13"/>
    <x v="60"/>
    <d v="2023-06-19T11:53:48"/>
    <n v="1665"/>
    <n v="1665"/>
    <m/>
    <m/>
    <n v="166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13"/>
    <x v="15"/>
    <d v="2023-06-19T11:53:48"/>
    <n v="97"/>
    <n v="97"/>
    <m/>
    <m/>
    <n v="9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13"/>
    <x v="5"/>
    <d v="2023-06-19T11:53:48"/>
    <n v="197"/>
    <n v="197"/>
    <m/>
    <m/>
    <n v="19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13"/>
    <x v="87"/>
    <d v="2023-06-19T11:53:48"/>
    <n v="84"/>
    <n v="84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13"/>
    <x v="9"/>
    <d v="2023-06-19T11:53:48"/>
    <n v="68"/>
    <n v="68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13"/>
    <x v="10"/>
    <d v="2023-06-19T11:53:48"/>
    <n v="12"/>
    <n v="1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13"/>
    <x v="212"/>
    <d v="2023-06-19T11:53:48"/>
    <n v="12"/>
    <m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13"/>
    <x v="12"/>
    <d v="2023-06-19T11:53:48"/>
    <n v="49"/>
    <n v="49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13"/>
    <x v="68"/>
    <d v="2023-06-19T11:53:48"/>
    <n v="6"/>
    <n v="6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13"/>
    <x v="204"/>
    <d v="2023-06-19T11:53:48"/>
    <n v="1"/>
    <n v="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6"/>
    <x v="13"/>
    <x v="184"/>
    <d v="2023-06-19T11:53:48"/>
    <n v="2060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8"/>
    <d v="2023-06-19T11:55:08"/>
    <n v="51"/>
    <n v="51"/>
    <m/>
    <m/>
    <n v="51"/>
    <n v="5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08"/>
    <d v="2023-06-19T11:55:08"/>
    <n v="132"/>
    <n v="132"/>
    <m/>
    <m/>
    <n v="13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41"/>
    <d v="2023-06-19T11:55:08"/>
    <n v="2"/>
    <n v="2"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6"/>
    <d v="2023-06-19T11:55:08"/>
    <n v="19"/>
    <n v="19"/>
    <m/>
    <n v="1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0"/>
    <d v="2023-06-19T11:55:08"/>
    <n v="38"/>
    <n v="38"/>
    <m/>
    <m/>
    <n v="3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59"/>
    <d v="2023-06-19T11:55:08"/>
    <n v="10"/>
    <n v="10"/>
    <m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80"/>
    <d v="2023-06-19T11:55:08"/>
    <n v="2"/>
    <n v="2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"/>
    <d v="2023-06-19T11:55:08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14"/>
    <d v="2023-06-19T11:55:08"/>
    <n v="2"/>
    <n v="2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60"/>
    <d v="2023-06-19T11:55:08"/>
    <n v="1586"/>
    <n v="1586"/>
    <m/>
    <m/>
    <n v="158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5"/>
    <d v="2023-06-19T11:55:08"/>
    <n v="77"/>
    <n v="77"/>
    <m/>
    <m/>
    <n v="7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15"/>
    <d v="2023-06-19T11:55:08"/>
    <n v="2"/>
    <n v="2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3"/>
    <d v="2023-06-19T11:55:08"/>
    <n v="3"/>
    <n v="3"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5"/>
    <d v="2023-06-19T11:55:08"/>
    <n v="40"/>
    <n v="40"/>
    <m/>
    <m/>
    <n v="4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87"/>
    <d v="2023-06-19T11:55:08"/>
    <n v="132"/>
    <n v="13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9"/>
    <d v="2023-06-19T11:55:08"/>
    <n v="51"/>
    <n v="5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0"/>
    <d v="2023-06-19T11:55:08"/>
    <n v="21"/>
    <n v="2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212"/>
    <d v="2023-06-19T11:55:08"/>
    <n v="21"/>
    <n v="6"/>
    <n v="1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2"/>
    <d v="2023-06-19T11:55:08"/>
    <n v="38"/>
    <n v="38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68"/>
    <d v="2023-06-19T11:55:08"/>
    <n v="10"/>
    <n v="10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7"/>
    <x v="13"/>
    <x v="184"/>
    <d v="2023-06-19T11:55:08"/>
    <n v="1894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13"/>
    <x v="8"/>
    <d v="2023-06-19T11:55:11"/>
    <n v="28"/>
    <n v="28"/>
    <m/>
    <m/>
    <n v="28"/>
    <n v="28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13"/>
    <x v="108"/>
    <d v="2023-06-19T11:55:11"/>
    <n v="18"/>
    <n v="18"/>
    <m/>
    <m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13"/>
    <x v="141"/>
    <d v="2023-06-19T11:55:11"/>
    <n v="1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13"/>
    <x v="6"/>
    <d v="2023-06-19T11:55:11"/>
    <n v="1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13"/>
    <x v="0"/>
    <d v="2023-06-19T11:55:11"/>
    <n v="25"/>
    <n v="25"/>
    <m/>
    <m/>
    <n v="2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13"/>
    <x v="59"/>
    <d v="2023-06-19T11:55:11"/>
    <n v="8"/>
    <n v="8"/>
    <m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13"/>
    <x v="180"/>
    <d v="2023-06-19T11:55:11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13"/>
    <x v="1"/>
    <d v="2023-06-19T11:55:11"/>
    <n v="2"/>
    <n v="2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13"/>
    <x v="114"/>
    <d v="2023-06-19T11:55:11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13"/>
    <x v="60"/>
    <d v="2023-06-19T11:55:11"/>
    <n v="875"/>
    <n v="875"/>
    <m/>
    <m/>
    <n v="87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13"/>
    <x v="15"/>
    <d v="2023-06-19T11:55:11"/>
    <n v="29"/>
    <n v="29"/>
    <m/>
    <m/>
    <n v="2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13"/>
    <x v="5"/>
    <d v="2023-06-19T11:55:11"/>
    <n v="150"/>
    <n v="150"/>
    <m/>
    <m/>
    <n v="15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13"/>
    <x v="87"/>
    <d v="2023-06-19T11:55:11"/>
    <n v="18"/>
    <n v="18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13"/>
    <x v="9"/>
    <d v="2023-06-19T11:55:11"/>
    <n v="28"/>
    <n v="28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13"/>
    <x v="10"/>
    <d v="2023-06-19T11:55:11"/>
    <n v="2"/>
    <n v="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13"/>
    <x v="212"/>
    <d v="2023-06-19T11:55:11"/>
    <n v="2"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13"/>
    <x v="12"/>
    <d v="2023-06-19T11:55:11"/>
    <n v="25"/>
    <n v="25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13"/>
    <x v="68"/>
    <d v="2023-06-19T11:55:11"/>
    <n v="8"/>
    <n v="8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8"/>
    <x v="13"/>
    <x v="184"/>
    <d v="2023-06-19T11:55:11"/>
    <n v="1104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3"/>
    <x v="17"/>
    <d v="2023-06-19T11:57:24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3"/>
    <x v="18"/>
    <d v="2023-06-19T11:57:24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3"/>
    <x v="19"/>
    <d v="2023-06-19T11:57:24"/>
    <n v="0"/>
    <m/>
    <m/>
    <n v="2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3"/>
    <x v="20"/>
    <d v="2023-06-19T11:57:24"/>
    <n v="0"/>
    <m/>
    <m/>
    <n v="6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3"/>
    <x v="71"/>
    <d v="2023-06-19T11:57:24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3"/>
    <x v="22"/>
    <d v="2023-06-19T11:57:24"/>
    <n v="0"/>
    <m/>
    <m/>
    <n v="4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3"/>
    <x v="23"/>
    <d v="2023-06-19T11:57:24"/>
    <n v="0"/>
    <m/>
    <m/>
    <n v="6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3"/>
    <x v="118"/>
    <d v="2023-06-19T11:57:24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3"/>
    <x v="73"/>
    <d v="2023-06-19T11:57:24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3"/>
    <x v="101"/>
    <d v="2023-06-19T11:57:24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3"/>
    <x v="25"/>
    <d v="2023-06-19T11:57:24"/>
    <n v="0"/>
    <m/>
    <m/>
    <n v="5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3"/>
    <x v="26"/>
    <d v="2023-06-19T11:57:24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3"/>
    <x v="27"/>
    <d v="2023-06-19T11:57:24"/>
    <n v="0"/>
    <m/>
    <m/>
    <n v="5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3"/>
    <x v="28"/>
    <d v="2023-06-19T11:57:24"/>
    <n v="0"/>
    <m/>
    <m/>
    <n v="5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3"/>
    <x v="29"/>
    <d v="2023-06-19T11:57:24"/>
    <n v="0"/>
    <m/>
    <m/>
    <n v="5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3"/>
    <x v="30"/>
    <d v="2023-06-19T11:57:24"/>
    <n v="0"/>
    <m/>
    <m/>
    <n v="5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3"/>
    <x v="89"/>
    <d v="2023-06-19T11:57:24"/>
    <n v="0"/>
    <m/>
    <m/>
    <n v="2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3"/>
    <x v="31"/>
    <d v="2023-06-19T11:57:24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7"/>
    <x v="122"/>
    <d v="2023-06-19T11:57:24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7"/>
    <x v="32"/>
    <d v="2023-06-19T11:57:24"/>
    <n v="0"/>
    <m/>
    <m/>
    <n v="4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7"/>
    <x v="33"/>
    <d v="2023-06-19T11:57:24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7"/>
    <x v="34"/>
    <d v="2023-06-19T11:57:24"/>
    <n v="0"/>
    <m/>
    <m/>
    <n v="5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5"/>
    <x v="74"/>
    <d v="2023-06-19T11:57:24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5"/>
    <x v="123"/>
    <d v="2023-06-19T11:57:24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75"/>
    <d v="2023-06-19T11:57:24"/>
    <n v="0"/>
    <m/>
    <m/>
    <n v="7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36"/>
    <d v="2023-06-19T11:57:24"/>
    <n v="0"/>
    <m/>
    <m/>
    <n v="4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37"/>
    <d v="2023-06-19T11:57:24"/>
    <n v="0"/>
    <m/>
    <m/>
    <n v="5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38"/>
    <d v="2023-06-19T11:57:24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150"/>
    <d v="2023-06-19T11:57:24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105"/>
    <d v="2023-06-19T11:57:24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39"/>
    <d v="2023-06-19T11:57:24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43"/>
    <d v="2023-06-19T11:57:24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44"/>
    <d v="2023-06-19T11:57:24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129"/>
    <d v="2023-06-19T11:57:24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8"/>
    <d v="2023-06-19T11:57:24"/>
    <n v="18"/>
    <m/>
    <n v="1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81"/>
    <d v="2023-06-19T11:57:24"/>
    <n v="8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0"/>
    <d v="2023-06-19T11:57:24"/>
    <n v="67"/>
    <m/>
    <n v="6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203"/>
    <d v="2023-06-19T11:57:24"/>
    <n v="33"/>
    <m/>
    <n v="3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114"/>
    <d v="2023-06-19T11:57:24"/>
    <n v="216"/>
    <m/>
    <n v="21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60"/>
    <d v="2023-06-19T11:57:24"/>
    <n v="36"/>
    <m/>
    <n v="3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15"/>
    <d v="2023-06-19T11:57:24"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61"/>
    <d v="2023-06-19T11:57:24"/>
    <n v="90"/>
    <m/>
    <n v="9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5"/>
    <d v="2023-06-19T11:57:24"/>
    <n v="46"/>
    <m/>
    <n v="4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87"/>
    <d v="2023-06-19T11:57:24"/>
    <n v="8"/>
    <n v="0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9"/>
    <d v="2023-06-19T11:57:24"/>
    <n v="18"/>
    <n v="0"/>
    <n v="1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12"/>
    <d v="2023-06-19T11:57:24"/>
    <n v="67"/>
    <n v="0"/>
    <n v="6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49"/>
    <x v="1"/>
    <x v="204"/>
    <d v="2023-06-19T11:57:24"/>
    <n v="33"/>
    <n v="0"/>
    <n v="3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8"/>
    <d v="2023-06-19T11:57:36"/>
    <n v="20"/>
    <n v="9"/>
    <n v="11"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0"/>
    <d v="2023-06-19T11:57:36"/>
    <n v="19"/>
    <n v="7"/>
    <n v="12"/>
    <m/>
    <n v="1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59"/>
    <d v="2023-06-19T11:57:36"/>
    <n v="1"/>
    <n v="1"/>
    <n v="0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180"/>
    <d v="2023-06-19T11:57:36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1"/>
    <d v="2023-06-19T11:57:36"/>
    <n v="2"/>
    <n v="1"/>
    <n v="1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60"/>
    <d v="2023-06-19T11:57:36"/>
    <n v="553"/>
    <n v="269"/>
    <n v="284"/>
    <m/>
    <n v="55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15"/>
    <d v="2023-06-19T11:57:36"/>
    <n v="62"/>
    <n v="33"/>
    <n v="29"/>
    <m/>
    <n v="6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115"/>
    <d v="2023-06-19T11:57:36"/>
    <n v="5"/>
    <n v="3"/>
    <n v="2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5"/>
    <d v="2023-06-19T11:57:36"/>
    <n v="26"/>
    <n v="17"/>
    <n v="9"/>
    <m/>
    <n v="2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9"/>
    <d v="2023-06-19T11:57:36"/>
    <n v="20"/>
    <n v="9"/>
    <n v="1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12"/>
    <d v="2023-06-19T11:57:36"/>
    <n v="19"/>
    <n v="7"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68"/>
    <d v="2023-06-19T11:57:36"/>
    <n v="1"/>
    <n v="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70"/>
    <d v="2023-06-19T11:57:36"/>
    <n v="1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0"/>
    <x v="1"/>
    <x v="14"/>
    <d v="2023-06-19T11:57:36"/>
    <n v="28"/>
    <n v="4"/>
    <n v="22"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128"/>
    <d v="2023-06-19T14:26:23"/>
    <n v="37"/>
    <n v="37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175"/>
    <d v="2023-06-19T14:26:23"/>
    <n v="147"/>
    <n v="147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20"/>
    <d v="2023-06-19T14:26:23"/>
    <n v="38"/>
    <n v="38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30"/>
    <d v="2023-06-19T14:26:23"/>
    <n v="3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21"/>
    <d v="2023-06-19T14:26:23"/>
    <n v="26"/>
    <n v="2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22"/>
    <d v="2023-06-19T14:26:23"/>
    <n v="62"/>
    <n v="6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33"/>
    <d v="2023-06-19T14:26:23"/>
    <n v="17"/>
    <n v="17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23"/>
    <d v="2023-06-19T14:26:23"/>
    <n v="21"/>
    <n v="2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24"/>
    <d v="2023-06-19T14:26:23"/>
    <n v="35"/>
    <n v="3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25"/>
    <d v="2023-06-19T14:26:23"/>
    <n v="13"/>
    <n v="1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51"/>
    <d v="2023-06-19T14:26:23"/>
    <n v="18"/>
    <n v="18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177"/>
    <d v="2023-06-19T14:26:23"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26"/>
    <d v="2023-06-19T14:26:23"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27"/>
    <d v="2023-06-19T14:26:23"/>
    <n v="263"/>
    <n v="26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28"/>
    <d v="2023-06-19T14:26:23"/>
    <n v="3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29"/>
    <d v="2023-06-19T14:26:23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52"/>
    <d v="2023-06-19T14:26:23"/>
    <n v="78"/>
    <n v="78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38"/>
    <d v="2023-06-19T14:26:23"/>
    <n v="6"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179"/>
    <d v="2023-06-19T14:26:23"/>
    <n v="1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8"/>
    <d v="2023-06-19T14:26:23"/>
    <n v="481"/>
    <n v="481"/>
    <m/>
    <m/>
    <n v="420"/>
    <n v="6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108"/>
    <d v="2023-06-19T14:26:23"/>
    <n v="600"/>
    <n v="600"/>
    <m/>
    <m/>
    <n v="60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182"/>
    <d v="2023-06-19T14:26:23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155"/>
    <d v="2023-06-19T14:26:23"/>
    <n v="19"/>
    <n v="19"/>
    <m/>
    <m/>
    <n v="1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48"/>
    <d v="2023-06-19T14:26:23"/>
    <n v="10"/>
    <n v="10"/>
    <m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49"/>
    <d v="2023-06-19T14:26:23"/>
    <n v="3"/>
    <n v="3"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47"/>
    <d v="2023-06-19T14:26:23"/>
    <n v="4"/>
    <n v="4"/>
    <m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39"/>
    <d v="2023-06-19T14:26:23"/>
    <n v="10"/>
    <n v="10"/>
    <m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40"/>
    <d v="2023-06-19T14:26:23"/>
    <n v="62"/>
    <n v="62"/>
    <m/>
    <m/>
    <n v="6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6"/>
    <d v="2023-06-19T14:26:23"/>
    <n v="54"/>
    <n v="54"/>
    <m/>
    <n v="5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58"/>
    <d v="2023-06-19T14:26:23"/>
    <n v="3"/>
    <n v="3"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0"/>
    <d v="2023-06-19T14:26:23"/>
    <n v="62"/>
    <n v="62"/>
    <m/>
    <m/>
    <n v="6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59"/>
    <d v="2023-06-19T14:26:23"/>
    <n v="14"/>
    <n v="14"/>
    <m/>
    <m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197"/>
    <d v="2023-06-19T14:26:23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198"/>
    <d v="2023-06-19T14:26:23"/>
    <n v="1"/>
    <n v="1"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114"/>
    <d v="2023-06-19T14:26:23"/>
    <n v="19"/>
    <n v="19"/>
    <m/>
    <m/>
    <n v="1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60"/>
    <d v="2023-06-19T14:26:23"/>
    <n v="1245"/>
    <n v="1245"/>
    <m/>
    <m/>
    <n v="124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15"/>
    <d v="2023-06-19T14:26:23"/>
    <n v="762"/>
    <n v="762"/>
    <m/>
    <m/>
    <n v="76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115"/>
    <d v="2023-06-19T14:26:23"/>
    <n v="65"/>
    <n v="65"/>
    <m/>
    <m/>
    <n v="6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196"/>
    <d v="2023-06-19T14:26:23"/>
    <n v="2"/>
    <n v="2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3"/>
    <d v="2023-06-19T14:26:23"/>
    <n v="20"/>
    <n v="20"/>
    <m/>
    <m/>
    <n v="2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61"/>
    <d v="2023-06-19T14:26:23"/>
    <n v="215"/>
    <n v="21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5"/>
    <d v="2023-06-19T14:26:23"/>
    <n v="2031"/>
    <n v="2031"/>
    <m/>
    <m/>
    <n v="203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17"/>
    <d v="2023-06-19T14:26:23"/>
    <n v="56"/>
    <n v="56"/>
    <m/>
    <m/>
    <n v="5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18"/>
    <d v="2023-06-19T14:26:23"/>
    <n v="174"/>
    <n v="174"/>
    <m/>
    <m/>
    <n v="17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156"/>
    <d v="2023-06-19T14:26:23"/>
    <n v="772"/>
    <n v="77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181"/>
    <d v="2023-06-19T14:26:23"/>
    <n v="1"/>
    <n v="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87"/>
    <d v="2023-06-19T14:26:23"/>
    <n v="600"/>
    <n v="600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9"/>
    <d v="2023-06-19T14:26:23"/>
    <n v="481"/>
    <n v="48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183"/>
    <d v="2023-06-19T14:26:23"/>
    <n v="1"/>
    <n v="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116"/>
    <d v="2023-06-19T14:26:23"/>
    <n v="19"/>
    <n v="19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41"/>
    <d v="2023-06-19T14:26:23"/>
    <n v="89"/>
    <n v="89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10"/>
    <d v="2023-06-19T14:26:23"/>
    <n v="57"/>
    <n v="57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1"/>
    <x v="212"/>
    <d v="2023-06-19T14:26:23"/>
    <n v="57"/>
    <n v="8"/>
    <n v="4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6"/>
    <x v="12"/>
    <d v="2023-06-19T14:26:23"/>
    <n v="62"/>
    <n v="6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6"/>
    <x v="68"/>
    <d v="2023-06-19T14:26:23"/>
    <n v="14"/>
    <n v="14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6"/>
    <x v="184"/>
    <d v="2023-06-19T14:26:23"/>
    <n v="42536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1"/>
    <x v="6"/>
    <x v="14"/>
    <d v="2023-06-19T14:26:23"/>
    <n v="344"/>
    <n v="257"/>
    <n v="44"/>
    <n v="4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19"/>
    <d v="2023-06-19T15:56:4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20"/>
    <d v="2023-06-19T15:56:43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71"/>
    <d v="2023-06-19T15:56:43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21"/>
    <d v="2023-06-19T15:56:43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22"/>
    <d v="2023-06-19T15:56:43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23"/>
    <d v="2023-06-19T15:56:43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119"/>
    <d v="2023-06-19T15:56:4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29"/>
    <d v="2023-06-19T15:56:43"/>
    <n v="0"/>
    <m/>
    <m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30"/>
    <d v="2023-06-19T15:56:43"/>
    <n v="0"/>
    <m/>
    <m/>
    <n v="3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89"/>
    <d v="2023-06-19T15:56:43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32"/>
    <d v="2023-06-19T15:56:43"/>
    <n v="0"/>
    <m/>
    <m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34"/>
    <d v="2023-06-19T15:56:43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123"/>
    <d v="2023-06-19T15:56:43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37"/>
    <d v="2023-06-19T15:56:43"/>
    <n v="0"/>
    <m/>
    <m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38"/>
    <d v="2023-06-19T15:56:43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105"/>
    <d v="2023-06-19T15:56:43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43"/>
    <d v="2023-06-19T15:56:43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45"/>
    <d v="2023-06-19T15:56:4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46"/>
    <d v="2023-06-19T15:56:43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8"/>
    <d v="2023-06-19T15:56:43"/>
    <n v="25"/>
    <m/>
    <n v="25"/>
    <m/>
    <n v="2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79"/>
    <d v="2023-06-19T15:56:43"/>
    <n v="122"/>
    <m/>
    <n v="122"/>
    <m/>
    <n v="12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0"/>
    <d v="2023-06-19T15:56:43"/>
    <n v="25"/>
    <m/>
    <n v="25"/>
    <m/>
    <n v="2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60"/>
    <d v="2023-06-19T15:56:43"/>
    <n v="105"/>
    <m/>
    <n v="105"/>
    <m/>
    <n v="10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61"/>
    <d v="2023-06-19T15:56:43"/>
    <n v="34"/>
    <m/>
    <n v="3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62"/>
    <d v="2023-06-19T15:56:43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9"/>
    <d v="2023-06-19T15:56:43"/>
    <n v="147"/>
    <n v="0"/>
    <n v="14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12"/>
    <d v="2023-06-19T15:56:43"/>
    <n v="25"/>
    <n v="0"/>
    <n v="2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2"/>
    <x v="6"/>
    <x v="69"/>
    <d v="2023-06-19T15:56:43"/>
    <n v="10"/>
    <m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71"/>
    <d v="2023-06-19T15:59:0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21"/>
    <d v="2023-06-19T15:59:06"/>
    <n v="0"/>
    <m/>
    <m/>
    <n v="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22"/>
    <d v="2023-06-19T15:59:06"/>
    <n v="0"/>
    <m/>
    <m/>
    <n v="2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23"/>
    <d v="2023-06-19T15:59:06"/>
    <n v="0"/>
    <m/>
    <m/>
    <n v="3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25"/>
    <d v="2023-06-19T15:59:0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29"/>
    <d v="2023-06-19T15:59:06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30"/>
    <d v="2023-06-19T15:59:06"/>
    <n v="0"/>
    <m/>
    <m/>
    <n v="6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89"/>
    <d v="2023-06-19T15:59:06"/>
    <n v="0"/>
    <m/>
    <m/>
    <n v="3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32"/>
    <d v="2023-06-19T15:59:06"/>
    <n v="0"/>
    <m/>
    <m/>
    <n v="3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34"/>
    <d v="2023-06-19T15:59:06"/>
    <n v="0"/>
    <m/>
    <m/>
    <n v="2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123"/>
    <d v="2023-06-19T15:59:0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168"/>
    <d v="2023-06-19T15:59:0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37"/>
    <d v="2023-06-19T15:59:06"/>
    <n v="0"/>
    <m/>
    <m/>
    <n v="2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38"/>
    <d v="2023-06-19T15:59:06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105"/>
    <d v="2023-06-19T15:59:06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43"/>
    <d v="2023-06-19T15:59:06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44"/>
    <d v="2023-06-19T15:59:0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8"/>
    <d v="2023-06-19T15:59:06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0"/>
    <d v="2023-06-19T15:59:06"/>
    <n v="11"/>
    <m/>
    <n v="11"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2"/>
    <d v="2023-06-19T15:59:06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114"/>
    <d v="2023-06-19T15:59:06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60"/>
    <d v="2023-06-19T15:59:06"/>
    <n v="40"/>
    <m/>
    <n v="40"/>
    <m/>
    <n v="4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15"/>
    <d v="2023-06-19T15:59:06"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115"/>
    <d v="2023-06-19T15:59:06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61"/>
    <d v="2023-06-19T15:59:06"/>
    <n v="31"/>
    <m/>
    <n v="3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62"/>
    <d v="2023-06-19T15:59:06"/>
    <n v="3"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9"/>
    <d v="2023-06-19T15:59:06"/>
    <n v="10"/>
    <n v="0"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12"/>
    <d v="2023-06-19T15:59:06"/>
    <n v="11"/>
    <n v="0"/>
    <n v="1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3"/>
    <x v="6"/>
    <x v="69"/>
    <d v="2023-06-19T15:59:06"/>
    <n v="12"/>
    <m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16"/>
    <d v="2023-06-19T16:04:28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17"/>
    <d v="2023-06-19T16:04:28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19"/>
    <d v="2023-06-19T16:04:28"/>
    <n v="0"/>
    <m/>
    <m/>
    <n v="2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20"/>
    <d v="2023-06-19T16:04:28"/>
    <n v="0"/>
    <m/>
    <m/>
    <n v="5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71"/>
    <d v="2023-06-19T16:04:28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21"/>
    <d v="2023-06-19T16:04:28"/>
    <n v="0"/>
    <m/>
    <m/>
    <n v="4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22"/>
    <d v="2023-06-19T16:04:28"/>
    <n v="0"/>
    <m/>
    <m/>
    <n v="4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23"/>
    <d v="2023-06-19T16:04:28"/>
    <n v="0"/>
    <m/>
    <m/>
    <n v="6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119"/>
    <d v="2023-06-19T16:04:28"/>
    <n v="0"/>
    <m/>
    <m/>
    <n v="1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25"/>
    <d v="2023-06-19T16:04:28"/>
    <n v="0"/>
    <m/>
    <m/>
    <n v="4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29"/>
    <d v="2023-06-19T16:04:28"/>
    <n v="0"/>
    <m/>
    <m/>
    <n v="7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30"/>
    <d v="2023-06-19T16:04:28"/>
    <n v="0"/>
    <m/>
    <m/>
    <n v="14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89"/>
    <d v="2023-06-19T16:04:28"/>
    <n v="0"/>
    <m/>
    <m/>
    <n v="8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32"/>
    <d v="2023-06-19T16:04:28"/>
    <n v="0"/>
    <m/>
    <m/>
    <n v="7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34"/>
    <d v="2023-06-19T16:04:28"/>
    <n v="0"/>
    <m/>
    <m/>
    <n v="6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123"/>
    <d v="2023-06-19T16:04:28"/>
    <n v="0"/>
    <m/>
    <m/>
    <n v="3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36"/>
    <d v="2023-06-19T16:04:28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168"/>
    <d v="2023-06-19T16:04:28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37"/>
    <d v="2023-06-19T16:04:28"/>
    <n v="0"/>
    <m/>
    <m/>
    <n v="5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38"/>
    <d v="2023-06-19T16:04:28"/>
    <n v="0"/>
    <m/>
    <m/>
    <n v="3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105"/>
    <d v="2023-06-19T16:04:28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76"/>
    <d v="2023-06-19T16:04:28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43"/>
    <d v="2023-06-19T16:04:28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44"/>
    <d v="2023-06-19T16:04:28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45"/>
    <d v="2023-06-19T16:04:28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50"/>
    <d v="2023-06-19T16:04:28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175"/>
    <d v="2023-06-19T16:04:28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152"/>
    <d v="2023-06-19T16:04:28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8"/>
    <d v="2023-06-19T16:04:28"/>
    <n v="44"/>
    <m/>
    <n v="44"/>
    <m/>
    <n v="4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79"/>
    <d v="2023-06-19T16:04:28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0"/>
    <d v="2023-06-19T16:04:28"/>
    <n v="49"/>
    <m/>
    <n v="49"/>
    <m/>
    <n v="4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60"/>
    <d v="2023-06-19T16:04:28"/>
    <n v="73"/>
    <m/>
    <n v="73"/>
    <m/>
    <n v="7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15"/>
    <d v="2023-06-19T16:04:28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61"/>
    <d v="2023-06-19T16:04:28"/>
    <n v="55"/>
    <m/>
    <n v="5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62"/>
    <d v="2023-06-19T16:04:28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143"/>
    <d v="2023-06-19T16:04:28"/>
    <n v="3"/>
    <m/>
    <n v="3"/>
    <m/>
    <n v="3"/>
    <n v="3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9"/>
    <d v="2023-06-19T16:04:28"/>
    <n v="52"/>
    <n v="0"/>
    <n v="5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12"/>
    <d v="2023-06-19T16:04:28"/>
    <n v="49"/>
    <n v="0"/>
    <n v="4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4"/>
    <x v="6"/>
    <x v="69"/>
    <d v="2023-06-19T16:04:28"/>
    <n v="13"/>
    <m/>
    <n v="1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17"/>
    <d v="2023-06-19T16:06:3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19"/>
    <d v="2023-06-19T16:06:36"/>
    <n v="0"/>
    <m/>
    <m/>
    <n v="1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20"/>
    <d v="2023-06-19T16:06:36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71"/>
    <d v="2023-06-19T16:06:3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21"/>
    <d v="2023-06-19T16:06:36"/>
    <n v="0"/>
    <m/>
    <m/>
    <n v="1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22"/>
    <d v="2023-06-19T16:06:36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23"/>
    <d v="2023-06-19T16:06:36"/>
    <n v="0"/>
    <m/>
    <m/>
    <n v="2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119"/>
    <d v="2023-06-19T16:06:3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29"/>
    <d v="2023-06-19T16:06:36"/>
    <n v="0"/>
    <m/>
    <m/>
    <n v="2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30"/>
    <d v="2023-06-19T16:06:36"/>
    <n v="0"/>
    <m/>
    <m/>
    <n v="5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89"/>
    <d v="2023-06-19T16:06:36"/>
    <n v="0"/>
    <m/>
    <m/>
    <n v="2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32"/>
    <d v="2023-06-19T16:06:36"/>
    <n v="0"/>
    <m/>
    <m/>
    <n v="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34"/>
    <d v="2023-06-19T16:06:36"/>
    <n v="0"/>
    <m/>
    <m/>
    <n v="1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123"/>
    <d v="2023-06-19T16:06:36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36"/>
    <d v="2023-06-19T16:06:3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37"/>
    <d v="2023-06-19T16:06:36"/>
    <n v="0"/>
    <m/>
    <m/>
    <n v="2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38"/>
    <d v="2023-06-19T16:06:36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105"/>
    <d v="2023-06-19T16:06:36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76"/>
    <d v="2023-06-19T16:06:3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43"/>
    <d v="2023-06-19T16:06:36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44"/>
    <d v="2023-06-19T16:06:3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152"/>
    <d v="2023-06-19T16:06:36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0"/>
    <d v="2023-06-19T16:06:36"/>
    <n v="10"/>
    <m/>
    <n v="10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60"/>
    <d v="2023-06-19T16:06:36"/>
    <n v="25"/>
    <m/>
    <n v="25"/>
    <m/>
    <n v="2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6"/>
    <x v="15"/>
    <d v="2023-06-19T16:06:36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1"/>
    <x v="61"/>
    <d v="2023-06-19T16:06:36"/>
    <n v="25"/>
    <m/>
    <n v="2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1"/>
    <x v="143"/>
    <d v="2023-06-19T16:06:36"/>
    <n v="1"/>
    <m/>
    <n v="1"/>
    <m/>
    <n v="1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1"/>
    <x v="12"/>
    <d v="2023-06-19T16:06:36"/>
    <n v="10"/>
    <n v="0"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5"/>
    <x v="1"/>
    <x v="69"/>
    <d v="2023-06-19T16:06:36"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19"/>
    <d v="2023-06-19T16:07:30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20"/>
    <d v="2023-06-19T16:07:30"/>
    <n v="0"/>
    <m/>
    <m/>
    <n v="1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21"/>
    <d v="2023-06-19T16:07:30"/>
    <n v="0"/>
    <m/>
    <m/>
    <n v="1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22"/>
    <d v="2023-06-19T16:07:30"/>
    <n v="0"/>
    <m/>
    <m/>
    <n v="1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23"/>
    <d v="2023-06-19T16:07:30"/>
    <n v="0"/>
    <m/>
    <m/>
    <n v="3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119"/>
    <d v="2023-06-19T16:07:30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25"/>
    <d v="2023-06-19T16:07:30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29"/>
    <d v="2023-06-19T16:07:30"/>
    <n v="0"/>
    <m/>
    <m/>
    <n v="2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30"/>
    <d v="2023-06-19T16:07:30"/>
    <n v="0"/>
    <m/>
    <m/>
    <n v="5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89"/>
    <d v="2023-06-19T16:07:30"/>
    <n v="0"/>
    <m/>
    <m/>
    <n v="2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32"/>
    <d v="2023-06-19T16:07:30"/>
    <n v="0"/>
    <m/>
    <m/>
    <n v="2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34"/>
    <d v="2023-06-19T16:07:30"/>
    <n v="0"/>
    <m/>
    <m/>
    <n v="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123"/>
    <d v="2023-06-19T16:07:30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37"/>
    <d v="2023-06-19T16:07:30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38"/>
    <d v="2023-06-19T16:07:30"/>
    <n v="0"/>
    <m/>
    <m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105"/>
    <d v="2023-06-19T16:07:30"/>
    <n v="0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43"/>
    <d v="2023-06-19T16:07:30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44"/>
    <d v="2023-06-19T16:07:30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175"/>
    <d v="2023-06-19T16:07:30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8"/>
    <d v="2023-06-19T16:07:30"/>
    <n v="7"/>
    <m/>
    <n v="7"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79"/>
    <d v="2023-06-19T16:07:30"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154"/>
    <d v="2023-06-19T16:07:30"/>
    <n v="86"/>
    <m/>
    <n v="86"/>
    <m/>
    <n v="8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0"/>
    <d v="2023-06-19T16:07:30"/>
    <n v="37"/>
    <m/>
    <n v="37"/>
    <m/>
    <n v="3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92"/>
    <d v="2023-06-19T16:07:30"/>
    <n v="30"/>
    <m/>
    <n v="30"/>
    <m/>
    <n v="3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1"/>
    <d v="2023-06-19T16:07:30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2"/>
    <d v="2023-06-19T16:07:30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60"/>
    <d v="2023-06-19T16:07:30"/>
    <n v="43"/>
    <m/>
    <n v="43"/>
    <m/>
    <n v="4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15"/>
    <d v="2023-06-19T16:07:30"/>
    <n v="8"/>
    <m/>
    <n v="8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61"/>
    <d v="2023-06-19T16:07:30"/>
    <n v="34"/>
    <m/>
    <n v="3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5"/>
    <d v="2023-06-19T16:07:30"/>
    <n v="47"/>
    <m/>
    <n v="47"/>
    <m/>
    <n v="4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9"/>
    <d v="2023-06-19T16:07:30"/>
    <n v="95"/>
    <n v="0"/>
    <n v="9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12"/>
    <d v="2023-06-19T16:07:30"/>
    <n v="37"/>
    <n v="0"/>
    <n v="3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99"/>
    <d v="2023-06-19T16:07:30"/>
    <n v="30"/>
    <n v="0"/>
    <n v="3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6"/>
    <x v="1"/>
    <x v="69"/>
    <d v="2023-06-19T16:07:30"/>
    <n v="13"/>
    <n v="1"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16"/>
    <d v="2023-06-20T09:22:16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18"/>
    <d v="2023-06-20T09:22:1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19"/>
    <d v="2023-06-20T09:22:16"/>
    <n v="0"/>
    <m/>
    <m/>
    <n v="47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20"/>
    <d v="2023-06-20T09:22:16"/>
    <n v="0"/>
    <m/>
    <m/>
    <n v="71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71"/>
    <d v="2023-06-20T09:22:16"/>
    <n v="0"/>
    <m/>
    <m/>
    <n v="2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22"/>
    <d v="2023-06-20T09:22:16"/>
    <n v="0"/>
    <m/>
    <m/>
    <n v="44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23"/>
    <d v="2023-06-20T09:22:16"/>
    <n v="0"/>
    <m/>
    <m/>
    <n v="68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73"/>
    <d v="2023-06-20T09:22:16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101"/>
    <d v="2023-06-20T09:22:16"/>
    <n v="0"/>
    <m/>
    <m/>
    <n v="2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24"/>
    <d v="2023-06-20T09:22:16"/>
    <n v="0"/>
    <m/>
    <m/>
    <n v="2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25"/>
    <d v="2023-06-20T09:22:16"/>
    <n v="0"/>
    <m/>
    <m/>
    <n v="46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26"/>
    <d v="2023-06-20T09:22:16"/>
    <n v="0"/>
    <m/>
    <m/>
    <n v="1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102"/>
    <d v="2023-06-20T09:22:16"/>
    <n v="0"/>
    <m/>
    <m/>
    <n v="5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27"/>
    <d v="2023-06-20T09:22:16"/>
    <n v="0"/>
    <m/>
    <m/>
    <n v="11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29"/>
    <d v="2023-06-20T09:22:16"/>
    <n v="0"/>
    <m/>
    <m/>
    <n v="63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103"/>
    <d v="2023-06-20T09:22:1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120"/>
    <d v="2023-06-20T09:22:16"/>
    <n v="0"/>
    <m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121"/>
    <d v="2023-06-20T09:22:16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30"/>
    <d v="2023-06-20T09:22:16"/>
    <n v="0"/>
    <m/>
    <m/>
    <n v="45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89"/>
    <d v="2023-06-20T09:22:16"/>
    <n v="0"/>
    <m/>
    <m/>
    <n v="7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104"/>
    <d v="2023-06-20T09:22:1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31"/>
    <d v="2023-06-20T09:22:16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136"/>
    <d v="2023-06-20T09:22:16"/>
    <n v="0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122"/>
    <d v="2023-06-20T09:22:16"/>
    <n v="0"/>
    <m/>
    <m/>
    <n v="1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32"/>
    <d v="2023-06-20T09:22:16"/>
    <n v="0"/>
    <m/>
    <m/>
    <n v="88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33"/>
    <d v="2023-06-20T09:22:16"/>
    <n v="0"/>
    <m/>
    <m/>
    <n v="5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34"/>
    <d v="2023-06-20T09:22:16"/>
    <n v="0"/>
    <m/>
    <m/>
    <n v="47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74"/>
    <d v="2023-06-20T09:22:16"/>
    <n v="0"/>
    <m/>
    <m/>
    <n v="5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123"/>
    <d v="2023-06-20T09:22:16"/>
    <n v="0"/>
    <m/>
    <m/>
    <n v="20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75"/>
    <d v="2023-06-20T09:22:16"/>
    <n v="0"/>
    <m/>
    <m/>
    <n v="3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37"/>
    <d v="2023-06-20T09:22:16"/>
    <n v="0"/>
    <m/>
    <m/>
    <n v="69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38"/>
    <d v="2023-06-20T09:22:16"/>
    <n v="0"/>
    <m/>
    <m/>
    <n v="38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105"/>
    <d v="2023-06-20T09:22:16"/>
    <n v="0"/>
    <m/>
    <m/>
    <n v="9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39"/>
    <d v="2023-06-20T09:22:16"/>
    <n v="0"/>
    <m/>
    <m/>
    <n v="3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106"/>
    <d v="2023-06-20T09:22:16"/>
    <n v="0"/>
    <m/>
    <m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42"/>
    <d v="2023-06-20T09:22:16"/>
    <n v="0"/>
    <m/>
    <m/>
    <n v="3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43"/>
    <d v="2023-06-20T09:22:16"/>
    <n v="0"/>
    <m/>
    <m/>
    <n v="14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44"/>
    <d v="2023-06-20T09:22:16"/>
    <n v="0"/>
    <m/>
    <m/>
    <n v="29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45"/>
    <d v="2023-06-20T09:22:16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46"/>
    <d v="2023-06-20T09:22:16"/>
    <n v="0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125"/>
    <d v="2023-06-20T09:22:16"/>
    <n v="0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47"/>
    <d v="2023-06-20T09:22:16"/>
    <n v="0"/>
    <m/>
    <m/>
    <n v="4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107"/>
    <d v="2023-06-20T09:22:16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126"/>
    <d v="2023-06-20T09:22:16"/>
    <n v="0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50"/>
    <d v="2023-06-20T09:22:16"/>
    <n v="0"/>
    <m/>
    <m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127"/>
    <d v="2023-06-20T09:22:16"/>
    <n v="0"/>
    <m/>
    <m/>
    <n v="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175"/>
    <d v="2023-06-20T09:22:16"/>
    <n v="0"/>
    <m/>
    <m/>
    <n v="6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152"/>
    <d v="2023-06-20T09:22:16"/>
    <n v="0"/>
    <m/>
    <m/>
    <n v="1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129"/>
    <d v="2023-06-20T09:22:16"/>
    <n v="0"/>
    <m/>
    <m/>
    <n v="18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8"/>
    <d v="2023-06-20T09:22:16"/>
    <n v="177"/>
    <m/>
    <n v="177"/>
    <n v="0"/>
    <n v="177"/>
    <n v="177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154"/>
    <d v="2023-06-20T09:22:16"/>
    <n v="366"/>
    <m/>
    <n v="366"/>
    <n v="0"/>
    <n v="36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155"/>
    <d v="2023-06-20T09:22:16"/>
    <n v="1"/>
    <m/>
    <n v="1"/>
    <n v="0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109"/>
    <d v="2023-06-20T09:22:16"/>
    <n v="1"/>
    <m/>
    <n v="1"/>
    <n v="0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56"/>
    <d v="2023-06-20T09:22:16"/>
    <n v="20"/>
    <m/>
    <n v="2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0"/>
    <d v="2023-06-20T09:22:16"/>
    <n v="417"/>
    <m/>
    <n v="417"/>
    <n v="0"/>
    <n v="41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92"/>
    <d v="2023-06-20T09:22:16"/>
    <n v="20"/>
    <m/>
    <n v="20"/>
    <n v="0"/>
    <n v="2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203"/>
    <d v="2023-06-20T09:22:16"/>
    <n v="10"/>
    <m/>
    <n v="10"/>
    <n v="0"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59"/>
    <d v="2023-06-20T09:22:16"/>
    <n v="160"/>
    <m/>
    <n v="160"/>
    <n v="0"/>
    <n v="16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60"/>
    <d v="2023-06-20T09:22:16"/>
    <n v="1263"/>
    <m/>
    <n v="1263"/>
    <n v="0"/>
    <n v="126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115"/>
    <d v="2023-06-20T09:22:16"/>
    <n v="1"/>
    <m/>
    <n v="1"/>
    <n v="0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3"/>
    <d v="2023-06-20T09:22:16"/>
    <n v="1"/>
    <m/>
    <n v="1"/>
    <n v="0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4"/>
    <d v="2023-06-20T09:22:16"/>
    <n v="91"/>
    <m/>
    <n v="91"/>
    <n v="0"/>
    <n v="9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61"/>
    <d v="2023-06-20T09:22:16"/>
    <n v="1561"/>
    <m/>
    <n v="156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62"/>
    <d v="2023-06-20T09:22:16"/>
    <n v="46"/>
    <m/>
    <n v="4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199"/>
    <d v="2023-06-20T09:22:16"/>
    <n v="3"/>
    <m/>
    <n v="3"/>
    <n v="0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5"/>
    <d v="2023-06-20T09:22:16"/>
    <n v="67"/>
    <m/>
    <n v="67"/>
    <m/>
    <n v="6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9"/>
    <d v="2023-06-20T09:22:16"/>
    <n v="543"/>
    <n v="0"/>
    <n v="54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116"/>
    <d v="2023-06-20T09:22:16"/>
    <n v="2"/>
    <n v="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67"/>
    <d v="2023-06-20T09:22:16"/>
    <n v="20"/>
    <n v="0"/>
    <n v="2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13"/>
    <d v="2023-06-20T09:22:16"/>
    <n v="91"/>
    <n v="0"/>
    <n v="9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12"/>
    <d v="2023-06-20T09:22:16"/>
    <n v="417"/>
    <n v="0"/>
    <n v="41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68"/>
    <d v="2023-06-20T09:22:16"/>
    <n v="160"/>
    <n v="0"/>
    <n v="16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99"/>
    <d v="2023-06-20T09:22:16"/>
    <n v="20"/>
    <n v="0"/>
    <n v="2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204"/>
    <d v="2023-06-20T09:22:16"/>
    <n v="10"/>
    <n v="0"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4"/>
    <x v="192"/>
    <d v="2023-06-20T09:22:16"/>
    <n v="19"/>
    <n v="11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7"/>
    <x v="1"/>
    <x v="69"/>
    <d v="2023-06-20T09:22:16"/>
    <n v="71"/>
    <n v="8"/>
    <n v="6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8"/>
    <x v="1"/>
    <x v="0"/>
    <d v="2023-06-20T15:11:55"/>
    <n v="38"/>
    <m/>
    <n v="38"/>
    <m/>
    <n v="3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8"/>
    <x v="1"/>
    <x v="59"/>
    <d v="2023-06-20T15:11:55"/>
    <n v="12"/>
    <m/>
    <n v="12"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8"/>
    <x v="1"/>
    <x v="180"/>
    <d v="2023-06-20T15:11:55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8"/>
    <x v="1"/>
    <x v="114"/>
    <d v="2023-06-20T15:11:55"/>
    <n v="3"/>
    <m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8"/>
    <x v="1"/>
    <x v="60"/>
    <d v="2023-06-20T15:11:55"/>
    <n v="58"/>
    <m/>
    <n v="58"/>
    <m/>
    <n v="5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8"/>
    <x v="1"/>
    <x v="4"/>
    <d v="2023-06-20T15:11:55"/>
    <n v="16"/>
    <m/>
    <n v="16"/>
    <m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8"/>
    <x v="1"/>
    <x v="13"/>
    <d v="2023-06-20T15:11:55"/>
    <n v="16"/>
    <n v="0"/>
    <n v="1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8"/>
    <x v="1"/>
    <x v="12"/>
    <d v="2023-06-20T15:11:55"/>
    <n v="38"/>
    <n v="0"/>
    <n v="3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8"/>
    <x v="1"/>
    <x v="68"/>
    <d v="2023-06-20T15:11:55"/>
    <n v="12"/>
    <n v="0"/>
    <n v="1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9"/>
    <x v="1"/>
    <x v="8"/>
    <d v="2023-06-20T15:12:28"/>
    <n v="28"/>
    <n v="28"/>
    <m/>
    <m/>
    <n v="2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9"/>
    <x v="11"/>
    <x v="108"/>
    <d v="2023-06-20T15:12:28"/>
    <n v="5"/>
    <n v="5"/>
    <m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9"/>
    <x v="11"/>
    <x v="155"/>
    <d v="2023-06-20T15:12:28"/>
    <n v="2"/>
    <n v="2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9"/>
    <x v="11"/>
    <x v="6"/>
    <d v="2023-06-20T15:12:28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9"/>
    <x v="11"/>
    <x v="0"/>
    <d v="2023-06-20T15:12:28"/>
    <n v="15"/>
    <n v="15"/>
    <m/>
    <m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9"/>
    <x v="11"/>
    <x v="59"/>
    <d v="2023-06-20T15:12:28"/>
    <n v="3"/>
    <n v="3"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9"/>
    <x v="11"/>
    <x v="60"/>
    <d v="2023-06-20T15:12:28"/>
    <n v="236"/>
    <n v="236"/>
    <m/>
    <m/>
    <n v="23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9"/>
    <x v="11"/>
    <x v="15"/>
    <d v="2023-06-20T15:12:28"/>
    <n v="119"/>
    <n v="119"/>
    <m/>
    <m/>
    <n v="11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9"/>
    <x v="11"/>
    <x v="115"/>
    <d v="2023-06-20T15:12:28"/>
    <n v="25"/>
    <n v="25"/>
    <m/>
    <m/>
    <n v="2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9"/>
    <x v="11"/>
    <x v="3"/>
    <d v="2023-06-20T15:12:28"/>
    <n v="2"/>
    <n v="2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9"/>
    <x v="11"/>
    <x v="5"/>
    <d v="2023-06-20T15:12:28"/>
    <n v="108"/>
    <n v="108"/>
    <m/>
    <m/>
    <n v="10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9"/>
    <x v="11"/>
    <x v="87"/>
    <d v="2023-06-20T15:12:28"/>
    <n v="5"/>
    <n v="5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9"/>
    <x v="11"/>
    <x v="9"/>
    <d v="2023-06-20T15:12:28"/>
    <n v="28"/>
    <n v="28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9"/>
    <x v="11"/>
    <x v="116"/>
    <d v="2023-06-20T15:12:28"/>
    <n v="2"/>
    <n v="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9"/>
    <x v="11"/>
    <x v="10"/>
    <d v="2023-06-20T15:12:28"/>
    <n v="1"/>
    <n v="1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9"/>
    <x v="11"/>
    <x v="212"/>
    <d v="2023-06-20T15:12:28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9"/>
    <x v="11"/>
    <x v="12"/>
    <d v="2023-06-20T15:12:28"/>
    <n v="15"/>
    <n v="15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x v="159"/>
    <x v="11"/>
    <x v="68"/>
    <d v="2023-06-20T15:12:28"/>
    <n v="3"/>
    <n v="3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45CEBE-6F23-4216-B920-89AAC2CAA2FE}" name="TablaDinámica3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5:H256" firstHeaderRow="0" firstDataRow="1" firstDataCol="1" rowPageCount="3" colPageCount="1"/>
  <pivotFields count="57">
    <pivotField axis="axisPage" showAll="0">
      <items count="3">
        <item x="0"/>
        <item x="1"/>
        <item t="default"/>
      </items>
    </pivotField>
    <pivotField showAll="0"/>
    <pivotField showAll="0"/>
    <pivotField axis="axisPage" showAll="0">
      <items count="161">
        <item x="2"/>
        <item x="3"/>
        <item x="4"/>
        <item x="5"/>
        <item x="6"/>
        <item x="157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2"/>
        <item x="41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6"/>
        <item x="55"/>
        <item x="57"/>
        <item x="58"/>
        <item x="59"/>
        <item x="60"/>
        <item x="61"/>
        <item x="62"/>
        <item x="63"/>
        <item x="64"/>
        <item x="0"/>
        <item x="1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152"/>
        <item x="153"/>
        <item x="154"/>
        <item x="155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58"/>
        <item x="111"/>
        <item x="112"/>
        <item x="113"/>
        <item x="156"/>
        <item x="114"/>
        <item x="115"/>
        <item x="117"/>
        <item x="116"/>
        <item x="118"/>
        <item x="119"/>
        <item x="120"/>
        <item x="121"/>
        <item x="122"/>
        <item x="123"/>
        <item x="159"/>
        <item x="124"/>
        <item x="151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t="default"/>
      </items>
    </pivotField>
    <pivotField axis="axisPage" showAll="0">
      <items count="16">
        <item x="1"/>
        <item x="11"/>
        <item x="14"/>
        <item x="13"/>
        <item x="12"/>
        <item x="10"/>
        <item x="5"/>
        <item x="6"/>
        <item x="7"/>
        <item x="0"/>
        <item x="2"/>
        <item x="3"/>
        <item x="4"/>
        <item x="8"/>
        <item x="9"/>
        <item t="default"/>
      </items>
    </pivotField>
    <pivotField axis="axisRow" showAll="0">
      <items count="251">
        <item x="94"/>
        <item x="95"/>
        <item x="97"/>
        <item x="84"/>
        <item x="85"/>
        <item x="86"/>
        <item x="156"/>
        <item x="157"/>
        <item x="181"/>
        <item x="87"/>
        <item x="66"/>
        <item x="9"/>
        <item x="183"/>
        <item x="116"/>
        <item x="241"/>
        <item x="67"/>
        <item x="10"/>
        <item x="212"/>
        <item x="11"/>
        <item x="12"/>
        <item x="99"/>
        <item x="204"/>
        <item x="98"/>
        <item x="68"/>
        <item x="192"/>
        <item x="13"/>
        <item x="96"/>
        <item x="70"/>
        <item x="207"/>
        <item x="184"/>
        <item x="69"/>
        <item x="14"/>
        <item x="246"/>
        <item x="144"/>
        <item x="245"/>
        <item x="63"/>
        <item x="186"/>
        <item x="64"/>
        <item x="187"/>
        <item x="158"/>
        <item x="188"/>
        <item x="159"/>
        <item x="65"/>
        <item x="189"/>
        <item x="160"/>
        <item x="0"/>
        <item x="92"/>
        <item x="203"/>
        <item x="180"/>
        <item x="1"/>
        <item x="197"/>
        <item x="2"/>
        <item x="244"/>
        <item x="198"/>
        <item x="114"/>
        <item x="60"/>
        <item x="15"/>
        <item x="59"/>
        <item x="115"/>
        <item x="196"/>
        <item x="3"/>
        <item x="4"/>
        <item x="93"/>
        <item x="172"/>
        <item x="40"/>
        <item x="41"/>
        <item x="106"/>
        <item x="164"/>
        <item x="165"/>
        <item x="166"/>
        <item x="16"/>
        <item x="17"/>
        <item x="18"/>
        <item x="213"/>
        <item x="19"/>
        <item x="210"/>
        <item x="20"/>
        <item x="71"/>
        <item x="190"/>
        <item x="117"/>
        <item x="145"/>
        <item x="72"/>
        <item x="133"/>
        <item x="134"/>
        <item x="101"/>
        <item x="119"/>
        <item x="24"/>
        <item x="25"/>
        <item x="135"/>
        <item x="88"/>
        <item x="26"/>
        <item x="102"/>
        <item x="242"/>
        <item x="29"/>
        <item x="103"/>
        <item x="211"/>
        <item x="120"/>
        <item x="147"/>
        <item x="121"/>
        <item x="30"/>
        <item x="185"/>
        <item x="89"/>
        <item x="104"/>
        <item x="31"/>
        <item x="136"/>
        <item x="122"/>
        <item x="32"/>
        <item x="33"/>
        <item x="243"/>
        <item x="167"/>
        <item x="215"/>
        <item x="34"/>
        <item x="148"/>
        <item x="74"/>
        <item x="75"/>
        <item x="36"/>
        <item x="201"/>
        <item x="27"/>
        <item x="28"/>
        <item x="35"/>
        <item x="123"/>
        <item x="168"/>
        <item x="37"/>
        <item x="38"/>
        <item x="149"/>
        <item x="150"/>
        <item x="169"/>
        <item x="170"/>
        <item x="39"/>
        <item x="76"/>
        <item x="171"/>
        <item x="137"/>
        <item x="105"/>
        <item x="77"/>
        <item x="42"/>
        <item x="193"/>
        <item x="124"/>
        <item x="138"/>
        <item x="173"/>
        <item x="43"/>
        <item x="161"/>
        <item x="195"/>
        <item x="139"/>
        <item x="44"/>
        <item x="45"/>
        <item x="46"/>
        <item x="125"/>
        <item x="162"/>
        <item x="47"/>
        <item x="209"/>
        <item x="49"/>
        <item x="214"/>
        <item x="107"/>
        <item x="78"/>
        <item x="163"/>
        <item x="194"/>
        <item x="48"/>
        <item x="151"/>
        <item x="61"/>
        <item x="62"/>
        <item x="126"/>
        <item x="50"/>
        <item x="127"/>
        <item x="191"/>
        <item x="205"/>
        <item x="140"/>
        <item x="130"/>
        <item x="131"/>
        <item x="21"/>
        <item x="22"/>
        <item x="100"/>
        <item x="146"/>
        <item x="23"/>
        <item x="132"/>
        <item x="118"/>
        <item x="73"/>
        <item x="219"/>
        <item x="128"/>
        <item x="176"/>
        <item x="220"/>
        <item x="230"/>
        <item x="231"/>
        <item x="232"/>
        <item x="221"/>
        <item x="222"/>
        <item x="233"/>
        <item x="223"/>
        <item x="234"/>
        <item x="224"/>
        <item x="225"/>
        <item x="235"/>
        <item x="236"/>
        <item x="51"/>
        <item x="177"/>
        <item x="226"/>
        <item x="227"/>
        <item x="228"/>
        <item x="237"/>
        <item x="229"/>
        <item x="52"/>
        <item x="238"/>
        <item x="175"/>
        <item x="208"/>
        <item x="152"/>
        <item x="53"/>
        <item x="129"/>
        <item x="153"/>
        <item x="54"/>
        <item x="178"/>
        <item x="199"/>
        <item x="82"/>
        <item x="83"/>
        <item x="200"/>
        <item x="5"/>
        <item x="143"/>
        <item x="217"/>
        <item x="218"/>
        <item x="206"/>
        <item x="179"/>
        <item x="216"/>
        <item x="55"/>
        <item x="202"/>
        <item x="110"/>
        <item x="57"/>
        <item x="111"/>
        <item x="112"/>
        <item x="113"/>
        <item x="90"/>
        <item x="141"/>
        <item x="6"/>
        <item x="91"/>
        <item x="58"/>
        <item x="7"/>
        <item x="142"/>
        <item x="8"/>
        <item x="79"/>
        <item x="80"/>
        <item x="81"/>
        <item x="174"/>
        <item x="108"/>
        <item x="154"/>
        <item x="182"/>
        <item x="155"/>
        <item x="109"/>
        <item x="56"/>
        <item x="239"/>
        <item x="248"/>
        <item x="247"/>
        <item x="249"/>
        <item x="240"/>
        <item t="default"/>
      </items>
    </pivotField>
    <pivotField numFmtId="14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5"/>
  </rowFields>
  <rowItems count="25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pageFields count="3">
    <pageField fld="0" hier="-1"/>
    <pageField fld="4" hier="-1"/>
    <pageField fld="3" hier="-1"/>
  </pageFields>
  <dataFields count="7">
    <dataField name="Suma de Col01" fld="7" baseField="0" baseItem="0"/>
    <dataField name="Suma de Col02" fld="8" baseField="0" baseItem="0"/>
    <dataField name="Suma de Col03" fld="9" baseField="0" baseItem="0"/>
    <dataField name="Suma de Col04" fld="10" baseField="0" baseItem="0"/>
    <dataField name="Suma de Col05" fld="11" baseField="0" baseItem="0"/>
    <dataField name="Suma de Col06" fld="12" baseField="0" baseItem="0"/>
    <dataField name="Suma de Col07" fld="1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ERIEBM-06-8" connectionId="1" xr16:uid="{DA281396-5AEF-42DF-9D0C-AD419D3C227C}" autoFormatId="16" applyNumberFormats="0" applyBorderFormats="0" applyFontFormats="0" applyPatternFormats="0" applyAlignmentFormats="0" applyWidthHeightFormats="0">
  <queryTableRefresh nextId="58">
    <queryTableFields count="57">
      <queryTableField id="1" name="Mes" tableColumnId="1"/>
      <queryTableField id="2" name="IdServicio" tableColumnId="2"/>
      <queryTableField id="3" name="Ano" tableColumnId="3"/>
      <queryTableField id="4" name="IdEstablecimiento" tableColumnId="4"/>
      <queryTableField id="57" dataBound="0" tableColumnId="57"/>
      <queryTableField id="5" name="CodigoPrestacion" tableColumnId="5"/>
      <queryTableField id="6" name="fechaIngreso" tableColumnId="6"/>
      <queryTableField id="7" name="Col01" tableColumnId="7"/>
      <queryTableField id="8" name="Col02" tableColumnId="8"/>
      <queryTableField id="9" name="Col03" tableColumnId="9"/>
      <queryTableField id="10" name="Col04" tableColumnId="10"/>
      <queryTableField id="11" name="Col05" tableColumnId="11"/>
      <queryTableField id="12" name="Col06" tableColumnId="12"/>
      <queryTableField id="13" name="Col07" tableColumnId="13"/>
      <queryTableField id="14" name="Col08" tableColumnId="14"/>
      <queryTableField id="15" name="Col09" tableColumnId="15"/>
      <queryTableField id="16" name="Col10" tableColumnId="16"/>
      <queryTableField id="17" name="Col11" tableColumnId="17"/>
      <queryTableField id="18" name="Col12" tableColumnId="18"/>
      <queryTableField id="19" name="Col13" tableColumnId="19"/>
      <queryTableField id="20" name="Col14" tableColumnId="20"/>
      <queryTableField id="21" name="Col15" tableColumnId="21"/>
      <queryTableField id="22" name="Col16" tableColumnId="22"/>
      <queryTableField id="23" name="Col17" tableColumnId="23"/>
      <queryTableField id="24" name="Col18" tableColumnId="24"/>
      <queryTableField id="25" name="Col19" tableColumnId="25"/>
      <queryTableField id="26" name="Col20" tableColumnId="26"/>
      <queryTableField id="27" name="Col21" tableColumnId="27"/>
      <queryTableField id="28" name="Col22" tableColumnId="28"/>
      <queryTableField id="29" name="Col23" tableColumnId="29"/>
      <queryTableField id="30" name="Col24" tableColumnId="30"/>
      <queryTableField id="31" name="Col25" tableColumnId="31"/>
      <queryTableField id="32" name="Col26" tableColumnId="32"/>
      <queryTableField id="33" name="Col27" tableColumnId="33"/>
      <queryTableField id="34" name="Col28" tableColumnId="34"/>
      <queryTableField id="35" name="Col29" tableColumnId="35"/>
      <queryTableField id="36" name="Col30" tableColumnId="36"/>
      <queryTableField id="37" name="Col31" tableColumnId="37"/>
      <queryTableField id="38" name="Col32" tableColumnId="38"/>
      <queryTableField id="39" name="Col33" tableColumnId="39"/>
      <queryTableField id="40" name="Col34" tableColumnId="40"/>
      <queryTableField id="41" name="Col35" tableColumnId="41"/>
      <queryTableField id="42" name="Col36" tableColumnId="42"/>
      <queryTableField id="43" name="Col37" tableColumnId="43"/>
      <queryTableField id="44" name="Col38" tableColumnId="44"/>
      <queryTableField id="45" name="Col39" tableColumnId="45"/>
      <queryTableField id="46" name="Col40" tableColumnId="46"/>
      <queryTableField id="47" name="Col41" tableColumnId="47"/>
      <queryTableField id="48" name="col42" tableColumnId="48"/>
      <queryTableField id="49" name="col43" tableColumnId="49"/>
      <queryTableField id="50" name="col44" tableColumnId="50"/>
      <queryTableField id="51" name="col45" tableColumnId="51"/>
      <queryTableField id="52" name="col46" tableColumnId="52"/>
      <queryTableField id="53" name="col47" tableColumnId="53"/>
      <queryTableField id="54" name="col48" tableColumnId="54"/>
      <queryTableField id="55" name="col49" tableColumnId="55"/>
      <queryTableField id="56" name="col50" tableColumnId="5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E8C290-DF08-4957-9791-DE9F8730676D}" name="Tabla_SERIEBM_06_8" displayName="Tabla_SERIEBM_06_8" ref="A1:BE4452" tableType="queryTable" totalsRowShown="0">
  <autoFilter ref="A1:BE4452" xr:uid="{4DA6C09C-E03D-4372-9F4D-C9C08A60AE11}"/>
  <tableColumns count="57">
    <tableColumn id="1" xr3:uid="{24694806-27E6-4E74-9041-8A40D3B5E001}" uniqueName="1" name="Mes" queryTableFieldId="1"/>
    <tableColumn id="2" xr3:uid="{4BD698BD-8CC2-432A-B9CE-47ADE7209E4D}" uniqueName="2" name="IdServicio" queryTableFieldId="2"/>
    <tableColumn id="3" xr3:uid="{1A97F664-66E8-4A46-9D10-6633C910DB29}" uniqueName="3" name="Ano" queryTableFieldId="3"/>
    <tableColumn id="4" xr3:uid="{1AE2F93C-7DA1-400F-9CA0-08CE8466E479}" uniqueName="4" name="IdEstablecimiento" queryTableFieldId="4"/>
    <tableColumn id="57" xr3:uid="{C8346BEC-330B-4507-BBF2-339D5FCC9317}" uniqueName="57" name="Comuna" queryTableFieldId="57">
      <calculatedColumnFormula>IFERROR(VLOOKUP([1]!Tabla_SERIEA_05_13[[#This Row],[IdEstablecimiento]],'[2]Establecimiento 2023'!$A$1:$E$183,5,FALSE),0)</calculatedColumnFormula>
    </tableColumn>
    <tableColumn id="5" xr3:uid="{2C931A4F-4F58-4C4E-A630-780D61E1B401}" uniqueName="5" name="CodigoPrestacion" queryTableFieldId="5"/>
    <tableColumn id="6" xr3:uid="{1A22EADE-1569-4933-BCE6-CB9934E699E9}" uniqueName="6" name="fechaIngreso" queryTableFieldId="6" dataDxfId="0"/>
    <tableColumn id="7" xr3:uid="{F3600ED8-1FA0-43BD-B769-36ACF77D0187}" uniqueName="7" name="Col01" queryTableFieldId="7"/>
    <tableColumn id="8" xr3:uid="{E8578FA7-E58A-4EC5-ACB5-B491A84DBB05}" uniqueName="8" name="Col02" queryTableFieldId="8"/>
    <tableColumn id="9" xr3:uid="{D7A82623-5907-4D9A-B102-206BBDF8A361}" uniqueName="9" name="Col03" queryTableFieldId="9"/>
    <tableColumn id="10" xr3:uid="{4D8BB587-B3A3-4480-A285-0FF5498F5EB7}" uniqueName="10" name="Col04" queryTableFieldId="10"/>
    <tableColumn id="11" xr3:uid="{F84AEF80-24FB-41BA-86E4-F85805F1D182}" uniqueName="11" name="Col05" queryTableFieldId="11"/>
    <tableColumn id="12" xr3:uid="{1306D1A9-47EA-4A50-ADC3-947796CD3EC5}" uniqueName="12" name="Col06" queryTableFieldId="12"/>
    <tableColumn id="13" xr3:uid="{809FC8B6-1B24-4700-9CD3-427F3CA18E8D}" uniqueName="13" name="Col07" queryTableFieldId="13"/>
    <tableColumn id="14" xr3:uid="{A77DEC5B-EC0B-4BA5-AAC9-CE1320875A54}" uniqueName="14" name="Col08" queryTableFieldId="14"/>
    <tableColumn id="15" xr3:uid="{3A4CF0D2-4E84-4CA2-AE84-5EFB4C727E42}" uniqueName="15" name="Col09" queryTableFieldId="15"/>
    <tableColumn id="16" xr3:uid="{B2221EF8-DBE0-44E7-8E8D-41D59D4B4EA9}" uniqueName="16" name="Col10" queryTableFieldId="16"/>
    <tableColumn id="17" xr3:uid="{7B94465D-3EEB-44FF-A2D8-7C9090BA1474}" uniqueName="17" name="Col11" queryTableFieldId="17"/>
    <tableColumn id="18" xr3:uid="{69355E38-7062-47E7-B2CB-3CF464DE5492}" uniqueName="18" name="Col12" queryTableFieldId="18"/>
    <tableColumn id="19" xr3:uid="{D8768F2C-4A6F-4F4B-9E2D-DAA05233F8E3}" uniqueName="19" name="Col13" queryTableFieldId="19"/>
    <tableColumn id="20" xr3:uid="{DD7A2FF6-E1F6-4863-90EB-0B18514B6B42}" uniqueName="20" name="Col14" queryTableFieldId="20"/>
    <tableColumn id="21" xr3:uid="{7A0CA7F8-93E2-4510-9BC4-C3792C4ABA23}" uniqueName="21" name="Col15" queryTableFieldId="21"/>
    <tableColumn id="22" xr3:uid="{D5593DC6-B272-41F8-A22C-8318AC3A5F1B}" uniqueName="22" name="Col16" queryTableFieldId="22"/>
    <tableColumn id="23" xr3:uid="{21F36334-B1BB-4AEF-848A-B019FCA2257A}" uniqueName="23" name="Col17" queryTableFieldId="23"/>
    <tableColumn id="24" xr3:uid="{4ABE500B-C96D-4A90-ADF3-BE8934B93899}" uniqueName="24" name="Col18" queryTableFieldId="24"/>
    <tableColumn id="25" xr3:uid="{7EC7BB8A-621C-4F59-AB77-DF3F369E2E0B}" uniqueName="25" name="Col19" queryTableFieldId="25"/>
    <tableColumn id="26" xr3:uid="{266A1827-39D2-4820-AEF2-9A3778C2E617}" uniqueName="26" name="Col20" queryTableFieldId="26"/>
    <tableColumn id="27" xr3:uid="{E59AF839-21AA-4C70-91DE-2FA7E02BB11A}" uniqueName="27" name="Col21" queryTableFieldId="27"/>
    <tableColumn id="28" xr3:uid="{3D7A720F-7A01-49E1-A830-53534A44C34A}" uniqueName="28" name="Col22" queryTableFieldId="28"/>
    <tableColumn id="29" xr3:uid="{303BF286-67D5-4A58-9575-B883053809FC}" uniqueName="29" name="Col23" queryTableFieldId="29"/>
    <tableColumn id="30" xr3:uid="{EC96D4F3-9D2D-493B-BC08-568D05339CDD}" uniqueName="30" name="Col24" queryTableFieldId="30"/>
    <tableColumn id="31" xr3:uid="{44B18BD1-94DD-4E7D-A851-A490BF9130C4}" uniqueName="31" name="Col25" queryTableFieldId="31"/>
    <tableColumn id="32" xr3:uid="{00CE1C5B-A9BB-4256-84E4-33F8F427CCAD}" uniqueName="32" name="Col26" queryTableFieldId="32"/>
    <tableColumn id="33" xr3:uid="{6AAAC616-B1C5-4D73-B453-3E3AE7EA56E1}" uniqueName="33" name="Col27" queryTableFieldId="33"/>
    <tableColumn id="34" xr3:uid="{435A5F07-28F1-423B-B9D1-3BF986537B1C}" uniqueName="34" name="Col28" queryTableFieldId="34"/>
    <tableColumn id="35" xr3:uid="{15CB4DB0-6275-405F-B099-09F641299C5E}" uniqueName="35" name="Col29" queryTableFieldId="35"/>
    <tableColumn id="36" xr3:uid="{CD61117E-BA48-4818-B4E4-1D1CBEF868F5}" uniqueName="36" name="Col30" queryTableFieldId="36"/>
    <tableColumn id="37" xr3:uid="{0F99E1BC-0DB5-4341-99E5-683FF5CA6506}" uniqueName="37" name="Col31" queryTableFieldId="37"/>
    <tableColumn id="38" xr3:uid="{CBC53719-84F5-402D-935B-141AB425CD28}" uniqueName="38" name="Col32" queryTableFieldId="38"/>
    <tableColumn id="39" xr3:uid="{34B53654-A884-41BE-BFAD-F531425CED8D}" uniqueName="39" name="Col33" queryTableFieldId="39"/>
    <tableColumn id="40" xr3:uid="{57EA08F2-D037-4BB1-8687-3E0AF308456A}" uniqueName="40" name="Col34" queryTableFieldId="40"/>
    <tableColumn id="41" xr3:uid="{A2D5211E-0EF1-4949-9E7C-45C8046F3133}" uniqueName="41" name="Col35" queryTableFieldId="41"/>
    <tableColumn id="42" xr3:uid="{DB6A49AA-C5BC-4FA5-ACCC-13C636A8F42C}" uniqueName="42" name="Col36" queryTableFieldId="42"/>
    <tableColumn id="43" xr3:uid="{1E7B3590-4BDE-4427-B3BE-F58C153A3D6E}" uniqueName="43" name="Col37" queryTableFieldId="43"/>
    <tableColumn id="44" xr3:uid="{72E3E898-5BBF-4B17-8D30-ECDC50805BBA}" uniqueName="44" name="Col38" queryTableFieldId="44"/>
    <tableColumn id="45" xr3:uid="{3DB2CE29-95AF-4BFC-B638-0FDA0510D9C5}" uniqueName="45" name="Col39" queryTableFieldId="45"/>
    <tableColumn id="46" xr3:uid="{D9C37138-97E0-4EE5-9E1E-C6E45E2AD71C}" uniqueName="46" name="Col40" queryTableFieldId="46"/>
    <tableColumn id="47" xr3:uid="{1A244968-8B15-48B2-B48B-1108A375BDEA}" uniqueName="47" name="Col41" queryTableFieldId="47"/>
    <tableColumn id="48" xr3:uid="{7B4749B5-04D1-4A0C-8C50-69536F6F85FC}" uniqueName="48" name="col42" queryTableFieldId="48"/>
    <tableColumn id="49" xr3:uid="{E1A1B137-A84A-4091-A268-E0DAFFBB3879}" uniqueName="49" name="col43" queryTableFieldId="49"/>
    <tableColumn id="50" xr3:uid="{655D061F-D73D-4F9D-BD74-9817E7634153}" uniqueName="50" name="col44" queryTableFieldId="50"/>
    <tableColumn id="51" xr3:uid="{E1164969-76CF-4A67-AF3D-37FE9613A48B}" uniqueName="51" name="col45" queryTableFieldId="51"/>
    <tableColumn id="52" xr3:uid="{56D5A385-BEBE-4E55-B4AC-478C46CE5982}" uniqueName="52" name="col46" queryTableFieldId="52"/>
    <tableColumn id="53" xr3:uid="{C0258190-3326-4EF8-8130-340403B2601F}" uniqueName="53" name="col47" queryTableFieldId="53"/>
    <tableColumn id="54" xr3:uid="{122F585B-2DB6-4F01-9FC8-C3F34903D503}" uniqueName="54" name="col48" queryTableFieldId="54"/>
    <tableColumn id="55" xr3:uid="{2EEAB294-B3AB-4A2D-815C-835F2602DC75}" uniqueName="55" name="col49" queryTableFieldId="55"/>
    <tableColumn id="56" xr3:uid="{09A869E5-85ED-4686-AB9A-9A75D13307E3}" uniqueName="56" name="col50" queryTableFieldId="56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9"/>
  <dimension ref="A1:AI43"/>
  <sheetViews>
    <sheetView showGridLines="0" workbookViewId="0">
      <selection sqref="A1:B1"/>
    </sheetView>
  </sheetViews>
  <sheetFormatPr baseColWidth="10" defaultColWidth="11.42578125" defaultRowHeight="12" customHeight="1" x14ac:dyDescent="0.15"/>
  <cols>
    <col min="1" max="1" width="54.140625" style="11" customWidth="1"/>
    <col min="2" max="2" width="60.7109375" style="1" customWidth="1"/>
    <col min="3" max="6" width="3.7109375" style="1" customWidth="1"/>
    <col min="7" max="8" width="3.5703125" style="1" customWidth="1"/>
    <col min="9" max="9" width="14" style="1" customWidth="1"/>
    <col min="10" max="13" width="11.85546875" style="1" customWidth="1"/>
    <col min="14" max="26" width="14.5703125" style="1" customWidth="1"/>
    <col min="27" max="27" width="21.140625" style="1" hidden="1" customWidth="1"/>
    <col min="28" max="28" width="68.42578125" style="1" hidden="1" customWidth="1"/>
    <col min="29" max="29" width="28.85546875" style="1" hidden="1" customWidth="1"/>
    <col min="30" max="30" width="14.5703125" style="1" hidden="1" customWidth="1"/>
    <col min="31" max="31" width="7.28515625" style="1" hidden="1" customWidth="1"/>
    <col min="32" max="32" width="20" style="1" hidden="1" customWidth="1"/>
    <col min="33" max="33" width="33.5703125" style="1" hidden="1" customWidth="1"/>
    <col min="34" max="34" width="14.5703125" style="1" hidden="1" customWidth="1"/>
    <col min="35" max="35" width="11.85546875" style="1" hidden="1" customWidth="1"/>
    <col min="36" max="36" width="11.85546875" style="1" customWidth="1"/>
    <col min="37" max="16384" width="11.42578125" style="1"/>
  </cols>
  <sheetData>
    <row r="1" spans="1:33" ht="51" customHeight="1" x14ac:dyDescent="0.2">
      <c r="A1" s="460"/>
      <c r="B1" s="461"/>
      <c r="C1" s="462" t="s">
        <v>355</v>
      </c>
      <c r="D1" s="463"/>
      <c r="E1" s="463"/>
      <c r="F1" s="463"/>
      <c r="G1" s="464"/>
      <c r="H1" s="18"/>
    </row>
    <row r="2" spans="1:33" ht="18" customHeight="1" x14ac:dyDescent="0.2">
      <c r="A2" s="171" t="s">
        <v>356</v>
      </c>
      <c r="B2" s="172"/>
      <c r="C2" s="29"/>
      <c r="D2" s="30"/>
      <c r="E2" s="30"/>
      <c r="F2" s="30"/>
      <c r="G2" s="31"/>
      <c r="H2" s="32"/>
      <c r="I2" s="453" t="str">
        <f>IF(OR(NOMBRE!C2="",NOMBRE!D2="",NOMBRE!E2="",NOMBRE!F2="",NOMBRE!G2=""),"Falta Cód. Com.","")</f>
        <v>Falta Cód. Com.</v>
      </c>
      <c r="J2" s="453"/>
      <c r="K2" s="454"/>
      <c r="L2" s="454"/>
      <c r="M2" s="454"/>
      <c r="N2" s="454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AC2" s="2"/>
      <c r="AG2" s="17">
        <f>IF(I2&gt;"",1,0)</f>
        <v>1</v>
      </c>
    </row>
    <row r="3" spans="1:33" ht="18" customHeight="1" x14ac:dyDescent="0.2">
      <c r="A3" s="171" t="s">
        <v>417</v>
      </c>
      <c r="B3" s="172"/>
      <c r="C3" s="29"/>
      <c r="D3" s="30"/>
      <c r="E3" s="30"/>
      <c r="F3" s="30"/>
      <c r="G3" s="30"/>
      <c r="H3" s="31"/>
      <c r="I3" s="453" t="str">
        <f>IF(OR(NOMBRE!C3="",NOMBRE!D3="",NOMBRE!E3="",NOMBRE!F3="",NOMBRE!G3="",NOMBRE!H3=""),"Falta Cód. Est.","")</f>
        <v>Falta Cód. Est.</v>
      </c>
      <c r="J3" s="453"/>
      <c r="K3" s="454"/>
      <c r="L3" s="454"/>
      <c r="M3" s="454"/>
      <c r="N3" s="454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AC3" s="2"/>
      <c r="AG3" s="17">
        <f>IF(I3&gt;"",1,0)</f>
        <v>1</v>
      </c>
    </row>
    <row r="4" spans="1:33" ht="18" customHeight="1" x14ac:dyDescent="0.2">
      <c r="A4" s="171" t="s">
        <v>416</v>
      </c>
      <c r="B4" s="172"/>
      <c r="C4" s="32"/>
      <c r="D4" s="33"/>
      <c r="E4" s="33"/>
      <c r="F4" s="33"/>
      <c r="G4" s="33"/>
      <c r="H4" s="33"/>
      <c r="I4" s="23" t="str">
        <f>IF(OR(NOMBRE!B4=""),"Falta Tipo. Est.","")</f>
        <v>Falta Tipo. Est.</v>
      </c>
      <c r="J4" s="23"/>
      <c r="K4" s="24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19"/>
      <c r="AA4" s="19"/>
      <c r="AC4" s="2"/>
      <c r="AG4" s="17">
        <f>IF(I4&gt;"",1,0)</f>
        <v>1</v>
      </c>
    </row>
    <row r="5" spans="1:33" ht="18" customHeight="1" x14ac:dyDescent="0.2">
      <c r="A5" s="171" t="s">
        <v>357</v>
      </c>
      <c r="B5" s="172"/>
      <c r="C5" s="32"/>
      <c r="D5" s="33"/>
      <c r="E5" s="33"/>
      <c r="F5" s="33"/>
      <c r="G5" s="33"/>
      <c r="H5" s="33"/>
      <c r="I5" s="23" t="str">
        <f>IF(OR(NOMBRE!B5=""),"Falta Dependencia. Est.","")</f>
        <v>Falta Dependencia. Est.</v>
      </c>
      <c r="J5" s="23"/>
      <c r="K5" s="24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19"/>
      <c r="AA5" s="19"/>
      <c r="AC5" s="2"/>
      <c r="AG5" s="17">
        <f>IF(I5&gt;"",1,0)</f>
        <v>1</v>
      </c>
    </row>
    <row r="6" spans="1:33" ht="18" customHeight="1" x14ac:dyDescent="0.2">
      <c r="A6" s="171" t="s">
        <v>358</v>
      </c>
      <c r="B6" s="172" t="s">
        <v>114</v>
      </c>
      <c r="C6" s="34">
        <v>0</v>
      </c>
      <c r="D6" s="31">
        <v>5</v>
      </c>
      <c r="E6" s="35"/>
      <c r="F6" s="35"/>
      <c r="G6" s="35"/>
      <c r="H6" s="35"/>
      <c r="I6" s="23" t="str">
        <f>IF(OR(NOMBRE!C6="",NOMBRE!D6=""),"Falta Cód. Mes.","")</f>
        <v/>
      </c>
      <c r="J6" s="23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AC6" s="2"/>
      <c r="AG6" s="17">
        <f>IF(I6&gt;"",1,0)</f>
        <v>0</v>
      </c>
    </row>
    <row r="7" spans="1:33" ht="18" customHeight="1" x14ac:dyDescent="0.2">
      <c r="A7" s="171" t="s">
        <v>359</v>
      </c>
      <c r="B7" s="173">
        <v>2023</v>
      </c>
      <c r="AG7" s="20">
        <f>SUM(AG2:AG6)</f>
        <v>4</v>
      </c>
    </row>
    <row r="8" spans="1:33" ht="12" customHeight="1" x14ac:dyDescent="0.15">
      <c r="A8" s="3"/>
      <c r="B8" s="4"/>
      <c r="G8" s="1" t="s">
        <v>1144</v>
      </c>
    </row>
    <row r="9" spans="1:33" ht="24" customHeight="1" x14ac:dyDescent="0.15">
      <c r="A9" s="465" t="s">
        <v>1238</v>
      </c>
      <c r="B9" s="466"/>
    </row>
    <row r="10" spans="1:33" ht="12" customHeight="1" x14ac:dyDescent="0.2">
      <c r="A10" s="5"/>
      <c r="B10" s="6"/>
    </row>
    <row r="11" spans="1:33" ht="27.75" customHeight="1" x14ac:dyDescent="0.2">
      <c r="A11" s="7" t="s">
        <v>360</v>
      </c>
      <c r="B11" s="8"/>
      <c r="L11" s="21"/>
      <c r="M11" s="21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AA11" s="27" t="s">
        <v>361</v>
      </c>
      <c r="AB11" s="27" t="s">
        <v>378</v>
      </c>
      <c r="AC11" s="174" t="s">
        <v>109</v>
      </c>
    </row>
    <row r="12" spans="1:33" ht="21" customHeight="1" x14ac:dyDescent="0.2">
      <c r="A12" s="10" t="s">
        <v>110</v>
      </c>
      <c r="B12" s="8"/>
      <c r="L12" s="21"/>
      <c r="M12" s="21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AA12" s="27" t="s">
        <v>111</v>
      </c>
      <c r="AB12" s="27" t="s">
        <v>379</v>
      </c>
      <c r="AC12" s="174" t="s">
        <v>122</v>
      </c>
    </row>
    <row r="13" spans="1:33" ht="21" customHeight="1" x14ac:dyDescent="0.2">
      <c r="A13"/>
      <c r="B13" s="22"/>
      <c r="L13" s="21"/>
      <c r="M13" s="21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AA13" s="27" t="s">
        <v>112</v>
      </c>
      <c r="AB13" s="27" t="s">
        <v>380</v>
      </c>
      <c r="AC13" s="174" t="s">
        <v>1205</v>
      </c>
    </row>
    <row r="14" spans="1:33" ht="21" customHeight="1" x14ac:dyDescent="0.15">
      <c r="A14" s="455" t="s">
        <v>354</v>
      </c>
      <c r="B14" s="456"/>
      <c r="L14" s="21"/>
      <c r="M14" s="21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AA14" s="27" t="s">
        <v>113</v>
      </c>
      <c r="AB14" s="27" t="s">
        <v>1206</v>
      </c>
      <c r="AC14" s="175"/>
    </row>
    <row r="15" spans="1:33" ht="21" customHeight="1" x14ac:dyDescent="0.15">
      <c r="L15" s="21"/>
      <c r="M15" s="21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AA15" s="27" t="s">
        <v>114</v>
      </c>
      <c r="AB15" s="27" t="s">
        <v>381</v>
      </c>
      <c r="AC15" s="175"/>
    </row>
    <row r="16" spans="1:33" ht="21" customHeight="1" x14ac:dyDescent="0.15">
      <c r="L16" s="21"/>
      <c r="M16" s="21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AA16" s="27" t="s">
        <v>115</v>
      </c>
      <c r="AB16" s="27" t="s">
        <v>1207</v>
      </c>
      <c r="AC16" s="175"/>
    </row>
    <row r="17" spans="2:29" ht="21" customHeight="1" x14ac:dyDescent="0.15">
      <c r="B17" s="457" t="s">
        <v>1101</v>
      </c>
      <c r="L17" s="21"/>
      <c r="M17" s="21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AA17" s="27" t="s">
        <v>116</v>
      </c>
      <c r="AB17" s="27" t="s">
        <v>382</v>
      </c>
      <c r="AC17" s="175"/>
    </row>
    <row r="18" spans="2:29" ht="21" customHeight="1" x14ac:dyDescent="0.15">
      <c r="B18" s="458"/>
      <c r="I18" s="12"/>
      <c r="J18" s="12"/>
      <c r="L18" s="21"/>
      <c r="M18" s="21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AA18" s="27" t="s">
        <v>117</v>
      </c>
      <c r="AB18" s="27" t="s">
        <v>383</v>
      </c>
      <c r="AC18" s="175"/>
    </row>
    <row r="19" spans="2:29" ht="40.5" customHeight="1" x14ac:dyDescent="0.15">
      <c r="B19" s="459"/>
      <c r="I19" s="12"/>
      <c r="J19" s="12"/>
      <c r="L19" s="21"/>
      <c r="M19" s="21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AA19" s="27" t="s">
        <v>118</v>
      </c>
      <c r="AB19" s="27" t="s">
        <v>418</v>
      </c>
      <c r="AC19" s="175"/>
    </row>
    <row r="20" spans="2:29" ht="21" customHeight="1" x14ac:dyDescent="0.15">
      <c r="I20" s="12"/>
      <c r="J20" s="12"/>
      <c r="L20" s="21"/>
      <c r="M20" s="21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AA20" s="27" t="s">
        <v>35</v>
      </c>
      <c r="AB20" s="27" t="s">
        <v>419</v>
      </c>
      <c r="AC20" s="175"/>
    </row>
    <row r="21" spans="2:29" ht="21" customHeight="1" x14ac:dyDescent="0.15">
      <c r="I21" s="12"/>
      <c r="J21" s="12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AA21" s="27" t="s">
        <v>36</v>
      </c>
      <c r="AB21" s="27" t="s">
        <v>384</v>
      </c>
      <c r="AC21" s="175"/>
    </row>
    <row r="22" spans="2:29" ht="21" customHeight="1" x14ac:dyDescent="0.15">
      <c r="I22" s="12"/>
      <c r="J22" s="12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AA22" s="27" t="s">
        <v>37</v>
      </c>
      <c r="AB22" s="27" t="s">
        <v>385</v>
      </c>
      <c r="AC22" s="175"/>
    </row>
    <row r="23" spans="2:29" ht="17.25" customHeight="1" x14ac:dyDescent="0.15">
      <c r="I23" s="12"/>
      <c r="J23" s="12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AA23" s="176"/>
      <c r="AB23" s="27" t="s">
        <v>1182</v>
      </c>
      <c r="AC23" s="175"/>
    </row>
    <row r="24" spans="2:29" ht="18.75" customHeight="1" x14ac:dyDescent="0.15">
      <c r="I24" s="12"/>
      <c r="J24" s="12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AA24" s="176"/>
      <c r="AB24" s="27" t="s">
        <v>1183</v>
      </c>
      <c r="AC24" s="175"/>
    </row>
    <row r="25" spans="2:29" ht="18" customHeight="1" x14ac:dyDescent="0.15">
      <c r="I25" s="12"/>
      <c r="J25" s="12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AA25" s="176"/>
      <c r="AB25" s="27" t="s">
        <v>386</v>
      </c>
      <c r="AC25" s="175"/>
    </row>
    <row r="26" spans="2:29" ht="19.5" customHeight="1" x14ac:dyDescent="0.15"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AA26" s="176"/>
      <c r="AB26" s="27" t="s">
        <v>387</v>
      </c>
      <c r="AC26" s="175"/>
    </row>
    <row r="27" spans="2:29" ht="19.5" customHeight="1" x14ac:dyDescent="0.15"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AA27" s="176"/>
      <c r="AB27" s="27" t="s">
        <v>388</v>
      </c>
      <c r="AC27" s="175"/>
    </row>
    <row r="28" spans="2:29" ht="18.75" customHeight="1" x14ac:dyDescent="0.15"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AA28" s="176"/>
      <c r="AB28" s="27" t="s">
        <v>1208</v>
      </c>
      <c r="AC28" s="175"/>
    </row>
    <row r="29" spans="2:29" ht="18.75" customHeight="1" x14ac:dyDescent="0.15"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AA29" s="176"/>
      <c r="AB29" s="27" t="s">
        <v>1209</v>
      </c>
      <c r="AC29" s="175"/>
    </row>
    <row r="30" spans="2:29" ht="18.75" customHeight="1" x14ac:dyDescent="0.2"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AA30"/>
      <c r="AB30" s="27" t="s">
        <v>1210</v>
      </c>
      <c r="AC30" s="177"/>
    </row>
    <row r="31" spans="2:29" ht="12" customHeight="1" x14ac:dyDescent="0.2"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AA31"/>
      <c r="AB31" s="27" t="s">
        <v>1211</v>
      </c>
      <c r="AC31" s="177"/>
    </row>
    <row r="32" spans="2:29" ht="12" customHeight="1" x14ac:dyDescent="0.2"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AA32"/>
      <c r="AB32" s="27" t="s">
        <v>1212</v>
      </c>
      <c r="AC32" s="177"/>
    </row>
    <row r="33" spans="14:29" ht="12" customHeight="1" x14ac:dyDescent="0.2"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AA33"/>
      <c r="AB33" s="27" t="s">
        <v>1213</v>
      </c>
      <c r="AC33" s="177"/>
    </row>
    <row r="34" spans="14:29" ht="12" customHeight="1" x14ac:dyDescent="0.2"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AA34"/>
      <c r="AB34" s="27" t="s">
        <v>1214</v>
      </c>
      <c r="AC34" s="177"/>
    </row>
    <row r="35" spans="14:29" ht="12" customHeight="1" x14ac:dyDescent="0.15"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AA35" s="178"/>
      <c r="AB35" s="27" t="s">
        <v>1215</v>
      </c>
      <c r="AC35" s="174"/>
    </row>
    <row r="36" spans="14:29" ht="12" customHeight="1" x14ac:dyDescent="0.15"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AA36" s="178"/>
      <c r="AB36" s="27" t="s">
        <v>1216</v>
      </c>
      <c r="AC36" s="174"/>
    </row>
    <row r="37" spans="14:29" ht="12" customHeight="1" x14ac:dyDescent="0.15"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AA37" s="178"/>
      <c r="AB37" s="27" t="s">
        <v>1217</v>
      </c>
      <c r="AC37" s="174"/>
    </row>
    <row r="38" spans="14:29" ht="12" customHeight="1" x14ac:dyDescent="0.15">
      <c r="AA38" s="178"/>
      <c r="AB38" s="27" t="s">
        <v>1218</v>
      </c>
      <c r="AC38" s="174"/>
    </row>
    <row r="39" spans="14:29" ht="12" customHeight="1" x14ac:dyDescent="0.15">
      <c r="AA39" s="178"/>
      <c r="AB39" s="27" t="s">
        <v>415</v>
      </c>
      <c r="AC39" s="178"/>
    </row>
    <row r="40" spans="14:29" ht="12" customHeight="1" x14ac:dyDescent="0.15">
      <c r="AA40" s="178"/>
      <c r="AB40" s="27" t="s">
        <v>1181</v>
      </c>
      <c r="AC40" s="178"/>
    </row>
    <row r="41" spans="14:29" ht="12" customHeight="1" x14ac:dyDescent="0.15">
      <c r="AA41" s="178"/>
      <c r="AB41" s="27" t="s">
        <v>1180</v>
      </c>
      <c r="AC41" s="178"/>
    </row>
    <row r="42" spans="14:29" ht="12" customHeight="1" x14ac:dyDescent="0.15">
      <c r="AA42" s="178"/>
      <c r="AB42" s="27" t="s">
        <v>1219</v>
      </c>
      <c r="AC42" s="178"/>
    </row>
    <row r="43" spans="14:29" ht="12" customHeight="1" x14ac:dyDescent="0.15">
      <c r="AA43" s="178"/>
      <c r="AB43" s="27"/>
      <c r="AC43" s="178"/>
    </row>
  </sheetData>
  <customSheetViews>
    <customSheetView guid="{BEFC15B6-B1B6-4991-889C-1D838D99FFD7}" scale="80" showGridLines="0" hiddenColumns="1">
      <selection activeCell="I13" sqref="I13"/>
      <pageMargins left="0.75" right="0.75" top="1" bottom="1" header="0" footer="0"/>
      <pageSetup paperSize="9" orientation="portrait" r:id="rId1"/>
      <headerFooter alignWithMargins="0"/>
    </customSheetView>
  </customSheetViews>
  <mergeCells count="7">
    <mergeCell ref="I2:N2"/>
    <mergeCell ref="I3:N3"/>
    <mergeCell ref="A14:B14"/>
    <mergeCell ref="B17:B19"/>
    <mergeCell ref="A1:B1"/>
    <mergeCell ref="C1:G1"/>
    <mergeCell ref="A9:B9"/>
  </mergeCells>
  <phoneticPr fontId="13" type="noConversion"/>
  <dataValidations xWindow="677" yWindow="284" count="21">
    <dataValidation type="whole" allowBlank="1" showInputMessage="1" showErrorMessage="1" promptTitle="DIGITO SERVICIO DE SALUD:" prompt="Primer: Entre 0 y 2" sqref="C4:C5" xr:uid="{00000000-0002-0000-0000-000000000000}">
      <formula1>0</formula1>
      <formula2>2</formula2>
    </dataValidation>
    <dataValidation type="whole" allowBlank="1" showInputMessage="1" showErrorMessage="1" promptTitle="DIGITO SERVICIO DE SALUD:" prompt="Segundo: Entre 0 y 9" sqref="D4:D5" xr:uid="{00000000-0002-0000-0000-000001000000}">
      <formula1>0</formula1>
      <formula2>9</formula2>
    </dataValidation>
    <dataValidation type="whole" allowBlank="1" showInputMessage="1" showErrorMessage="1" promptTitle="DIGITO ESTABLECIMIENTO:" prompt="Segundo: Entre 0 y 9" sqref="F4:F5" xr:uid="{00000000-0002-0000-0000-000002000000}">
      <formula1>0</formula1>
      <formula2>9</formula2>
    </dataValidation>
    <dataValidation type="whole" allowBlank="1" showInputMessage="1" showErrorMessage="1" promptTitle="DIGITO ESTABLECIMIENTO:" prompt="Tercer: Entre 0 y 9" sqref="G4:H5 H1" xr:uid="{00000000-0002-0000-0000-000003000000}">
      <formula1>0</formula1>
      <formula2>9</formula2>
    </dataValidation>
    <dataValidation type="whole" allowBlank="1" showInputMessage="1" showErrorMessage="1" promptTitle="DIGITO ESTABLECIMIENTO:" prompt="Primero: Entre 0 y 9" sqref="E4:E5" xr:uid="{00000000-0002-0000-0000-000004000000}">
      <formula1>0</formula1>
      <formula2>9</formula2>
    </dataValidation>
    <dataValidation type="whole" allowBlank="1" showInputMessage="1" showErrorMessage="1" promptTitle="CODIGO MES:" prompt="Segundo: Entre 0 y 9" sqref="D6" xr:uid="{00000000-0002-0000-0000-000005000000}">
      <formula1>0</formula1>
      <formula2>9</formula2>
    </dataValidation>
    <dataValidation type="whole" allowBlank="1" showInputMessage="1" showErrorMessage="1" promptTitle="CODIGO MES:" prompt="Primer: Entre 0 y 1" sqref="C6" xr:uid="{00000000-0002-0000-0000-000006000000}">
      <formula1>0</formula1>
      <formula2>1</formula2>
    </dataValidation>
    <dataValidation type="whole" allowBlank="1" showInputMessage="1" showErrorMessage="1" promptTitle="CÓDIGO ESTABLECIMIENTO/ESTRATEGI" prompt="Primer: Entre 1 y 9" sqref="C3" xr:uid="{00000000-0002-0000-0000-000007000000}">
      <formula1>1</formula1>
      <formula2>9</formula2>
    </dataValidation>
    <dataValidation type="whole" allowBlank="1" showInputMessage="1" showErrorMessage="1" promptTitle="CÓDIGO ESTABLECIMIENTO/ESTRATEGI" prompt="Segundo: Entre 0 y 9" sqref="D3" xr:uid="{00000000-0002-0000-0000-000008000000}">
      <formula1>0</formula1>
      <formula2>9</formula2>
    </dataValidation>
    <dataValidation type="whole" allowBlank="1" showInputMessage="1" showErrorMessage="1" promptTitle="CÓDIGO ESTABLECIMIENTO/ESTRATEGI" prompt="Tercer: Entre 0 y 9" sqref="E3" xr:uid="{00000000-0002-0000-0000-000009000000}">
      <formula1>0</formula1>
      <formula2>9</formula2>
    </dataValidation>
    <dataValidation type="whole" allowBlank="1" showInputMessage="1" showErrorMessage="1" promptTitle="CÓDIGO ESTABLECIMIENTO/ESTRATEGI" prompt="Cuarto: Entre 0 y 9" sqref="F3" xr:uid="{00000000-0002-0000-0000-00000A000000}">
      <formula1>0</formula1>
      <formula2>9</formula2>
    </dataValidation>
    <dataValidation type="whole" allowBlank="1" showInputMessage="1" showErrorMessage="1" promptTitle="CÓDIGO ESTABLECIMIENTO/ESTRATEGI" prompt="Quinto: Entre 0 y 9" sqref="G3" xr:uid="{00000000-0002-0000-0000-00000B000000}">
      <formula1>0</formula1>
      <formula2>9</formula2>
    </dataValidation>
    <dataValidation type="whole" allowBlank="1" showInputMessage="1" showErrorMessage="1" promptTitle="CÓDIGO ESTABLECIMIENTO/ESTRATEGI" prompt="Sexto: Entre 0 y 9" sqref="H3" xr:uid="{00000000-0002-0000-0000-00000C000000}">
      <formula1>0</formula1>
      <formula2>9</formula2>
    </dataValidation>
    <dataValidation type="whole" allowBlank="1" showInputMessage="1" showErrorMessage="1" promptTitle="DÍGITO REGIÓN:" prompt="Primer: Entre 0 y 1" sqref="C2" xr:uid="{00000000-0002-0000-0000-00000D000000}">
      <formula1>0</formula1>
      <formula2>1</formula2>
    </dataValidation>
    <dataValidation type="whole" allowBlank="1" showInputMessage="1" showErrorMessage="1" promptTitle="DÍGITO COMUNA:" prompt="Primer: Entre 1 y 7" sqref="E2" xr:uid="{00000000-0002-0000-0000-00000E000000}">
      <formula1>1</formula1>
      <formula2>7</formula2>
    </dataValidation>
    <dataValidation type="whole" allowBlank="1" showInputMessage="1" showErrorMessage="1" promptTitle="DÍGITO REGIÓN:" prompt="Segundo: Entre 0 y 9" sqref="D2" xr:uid="{00000000-0002-0000-0000-00000F000000}">
      <formula1>0</formula1>
      <formula2>9</formula2>
    </dataValidation>
    <dataValidation type="whole" allowBlank="1" showInputMessage="1" showErrorMessage="1" promptTitle="DÍGITO COMUNA:" prompt="Segundo: Entre 0 y 9" sqref="F2" xr:uid="{00000000-0002-0000-0000-000010000000}">
      <formula1>0</formula1>
      <formula2>9</formula2>
    </dataValidation>
    <dataValidation type="whole" allowBlank="1" showInputMessage="1" showErrorMessage="1" promptTitle="DÍGITO COMUNA:" prompt="Tercer: Entre 0 y 9" sqref="G2" xr:uid="{00000000-0002-0000-0000-000011000000}">
      <formula1>0</formula1>
      <formula2>9</formula2>
    </dataValidation>
    <dataValidation type="list" allowBlank="1" showInputMessage="1" showErrorMessage="1" error="Por favor, seleccione la DEPENDENCIA  a partir del listado._x000a__x000a_EQUIPO REM-DEIS" promptTitle="DEPENDENCIA:" prompt="UBIQUE EN LISTADO DEPENDENCIA DEL ESTABLECIMIENTO O ESTRATEGIA" sqref="B5" xr:uid="{2438108C-0B77-481F-9280-8EBF6B754566}">
      <formula1>$AC$11:$AC$13</formula1>
    </dataValidation>
    <dataValidation type="list" allowBlank="1" showInputMessage="1" showErrorMessage="1" error="Por favor, seleccione el MES a partir del listado._x000a__x000a_EQUIPO REM-DEIS" promptTitle="MES:" prompt="CORRESPONDIENTE A LA INFORMACIÓN PROCESADA" sqref="B6" xr:uid="{B2EE49C1-5B02-412D-A804-CA8296E918D0}">
      <formula1>$AA$11:$AA$22</formula1>
    </dataValidation>
    <dataValidation type="list" allowBlank="1" showInputMessage="1" showErrorMessage="1" error="Por favor, seleccione el TIPO ESTABLECIMIENTO o ESTRATEGIA a partir del listado._x000a__x000a_EQUIPO REM-DEIS" promptTitle="TIPO:" prompt="UBIQUE EN EL LISTADO TIPO ESTABLECIMIENTO O ESTRATEGIA_x000a_ " sqref="B4" xr:uid="{1955BA8F-118D-40EB-9B98-4DDEF83AB935}">
      <formula1>$AB$11:$AB$37</formula1>
    </dataValidation>
  </dataValidations>
  <pageMargins left="0.75" right="0.75" top="1" bottom="1" header="0" footer="0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X122"/>
  <sheetViews>
    <sheetView showGridLines="0" workbookViewId="0">
      <selection activeCell="L51" sqref="L51"/>
    </sheetView>
  </sheetViews>
  <sheetFormatPr baseColWidth="10" defaultColWidth="11.42578125" defaultRowHeight="12.75" x14ac:dyDescent="0.2"/>
  <cols>
    <col min="1" max="1" width="13.5703125" style="45" customWidth="1"/>
    <col min="2" max="2" width="36.42578125" style="45" customWidth="1"/>
    <col min="3" max="3" width="45.140625" style="45" customWidth="1"/>
    <col min="4" max="4" width="22.5703125" style="45" customWidth="1"/>
    <col min="5" max="5" width="17.7109375" style="45" customWidth="1"/>
    <col min="6" max="6" width="17.5703125" style="45" customWidth="1"/>
    <col min="7" max="7" width="18.28515625" style="45" customWidth="1"/>
    <col min="8" max="8" width="12" style="45" customWidth="1"/>
    <col min="9" max="9" width="13.7109375" style="45" customWidth="1"/>
    <col min="10" max="19" width="11.42578125" style="45"/>
    <col min="20" max="20" width="0" style="45" hidden="1" customWidth="1"/>
    <col min="21" max="22" width="11.42578125" style="45" hidden="1" customWidth="1"/>
    <col min="23" max="23" width="12" style="45" hidden="1" customWidth="1"/>
    <col min="24" max="24" width="11.85546875" style="45" hidden="1" customWidth="1"/>
    <col min="25" max="31" width="36" style="45" customWidth="1"/>
    <col min="32" max="16384" width="11.42578125" style="45"/>
  </cols>
  <sheetData>
    <row r="1" spans="1:8" x14ac:dyDescent="0.2">
      <c r="B1" s="46" t="s">
        <v>1145</v>
      </c>
    </row>
    <row r="2" spans="1:8" x14ac:dyDescent="0.2">
      <c r="B2" s="46" t="str">
        <f>CONCATENATE("COMUNA: ",NOMBRE!B2,"  ","( ",NOMBRE!C2,NOMBRE!D2,NOMBRE!E2,NOMBRE!F2,NOMBRE!G2," )")</f>
        <v>COMUNA:   (  )</v>
      </c>
    </row>
    <row r="3" spans="1:8" x14ac:dyDescent="0.2">
      <c r="B3" s="46" t="str">
        <f>CONCATENATE("ESTABLECIMIENTO/ESTRATEGIA: ",NOMBRE!B3,"  ","( ",NOMBRE!C3,NOMBRE!D3,NOMBRE!E3,NOMBRE!F3,NOMBRE!G3,NOMBRE!H3," )")</f>
        <v>ESTABLECIMIENTO/ESTRATEGIA:   (  )</v>
      </c>
    </row>
    <row r="4" spans="1:8" x14ac:dyDescent="0.2">
      <c r="B4" s="46" t="str">
        <f>CONCATENATE("MES: ",NOMBRE!B6,"  ","( ",NOMBRE!C6,NOMBRE!D6," )")</f>
        <v>MES: MAYO  ( 05 )</v>
      </c>
    </row>
    <row r="5" spans="1:8" x14ac:dyDescent="0.2">
      <c r="B5" s="46" t="str">
        <f>CONCATENATE("AÑO: ",NOMBRE!B7)</f>
        <v>AÑO: 2023</v>
      </c>
    </row>
    <row r="8" spans="1:8" ht="29.25" customHeight="1" x14ac:dyDescent="0.2">
      <c r="B8" s="467" t="s">
        <v>1236</v>
      </c>
      <c r="C8" s="467"/>
      <c r="D8" s="467"/>
      <c r="E8" s="467"/>
      <c r="F8" s="467"/>
      <c r="G8" s="467"/>
    </row>
    <row r="9" spans="1:8" s="342" customFormat="1" ht="28.5" customHeight="1" x14ac:dyDescent="0.2">
      <c r="B9" s="467"/>
      <c r="C9" s="467"/>
      <c r="D9" s="467"/>
      <c r="E9" s="467"/>
      <c r="F9" s="467"/>
      <c r="G9" s="467"/>
    </row>
    <row r="10" spans="1:8" ht="26.25" customHeight="1" x14ac:dyDescent="0.2">
      <c r="B10" s="500" t="s">
        <v>1033</v>
      </c>
      <c r="C10" s="500"/>
      <c r="D10" s="500"/>
    </row>
    <row r="11" spans="1:8" ht="12.75" customHeight="1" x14ac:dyDescent="0.2">
      <c r="B11" s="488" t="s">
        <v>1034</v>
      </c>
      <c r="C11" s="509"/>
      <c r="D11" s="510"/>
      <c r="E11" s="481" t="s">
        <v>121</v>
      </c>
      <c r="F11" s="481" t="s">
        <v>1035</v>
      </c>
      <c r="G11" s="484" t="s">
        <v>1192</v>
      </c>
    </row>
    <row r="12" spans="1:8" ht="21.75" customHeight="1" x14ac:dyDescent="0.2">
      <c r="B12" s="490"/>
      <c r="C12" s="511"/>
      <c r="D12" s="491"/>
      <c r="E12" s="483"/>
      <c r="F12" s="483" t="s">
        <v>1026</v>
      </c>
      <c r="G12" s="485" t="s">
        <v>1026</v>
      </c>
    </row>
    <row r="13" spans="1:8" ht="20.25" customHeight="1" x14ac:dyDescent="0.2">
      <c r="A13" s="356"/>
      <c r="B13" s="38" t="s">
        <v>1036</v>
      </c>
      <c r="C13" s="492"/>
      <c r="D13" s="493"/>
      <c r="E13" s="104">
        <f>SUM(F13:G13)</f>
        <v>58437</v>
      </c>
      <c r="F13" s="105">
        <f>SUM(F14:F16,F18:F19,F24:F25)</f>
        <v>164</v>
      </c>
      <c r="G13" s="105">
        <f>SUM(G14:G16,G18:G19,G24:G25)</f>
        <v>58273</v>
      </c>
      <c r="H13" s="400" t="s">
        <v>1266</v>
      </c>
    </row>
    <row r="14" spans="1:8" ht="17.25" customHeight="1" x14ac:dyDescent="0.2">
      <c r="A14" s="441" t="s">
        <v>1415</v>
      </c>
      <c r="B14" s="39" t="s">
        <v>278</v>
      </c>
      <c r="C14" s="514" t="s">
        <v>1037</v>
      </c>
      <c r="D14" s="515"/>
      <c r="E14" s="106">
        <f>IFERROR(VLOOKUP($A14,Filtro!$A$5:$H$256,2,FALSE),0)</f>
        <v>7835</v>
      </c>
      <c r="F14" s="106">
        <f>IFERROR(VLOOKUP($A14,Filtro!$A$5:$H$256,3,FALSE),0)</f>
        <v>0</v>
      </c>
      <c r="G14" s="106">
        <f>IFERROR(VLOOKUP($A14,Filtro!$A$5:$H$256,4,FALSE),0)</f>
        <v>7835</v>
      </c>
      <c r="H14" s="45">
        <v>14</v>
      </c>
    </row>
    <row r="15" spans="1:8" ht="17.25" customHeight="1" x14ac:dyDescent="0.2">
      <c r="A15" s="441" t="s">
        <v>1416</v>
      </c>
      <c r="B15" s="40" t="s">
        <v>279</v>
      </c>
      <c r="C15" s="494" t="s">
        <v>1038</v>
      </c>
      <c r="D15" s="495"/>
      <c r="E15" s="106">
        <f>IFERROR(VLOOKUP($A15,Filtro!$A$5:$H$256,2,FALSE),0)</f>
        <v>29464</v>
      </c>
      <c r="F15" s="106">
        <f>IFERROR(VLOOKUP($A15,Filtro!$A$5:$H$256,3,FALSE),0)</f>
        <v>0</v>
      </c>
      <c r="G15" s="106">
        <f>IFERROR(VLOOKUP($A15,Filtro!$A$5:$H$256,4,FALSE),0)</f>
        <v>29464</v>
      </c>
      <c r="H15" s="45">
        <v>15</v>
      </c>
    </row>
    <row r="16" spans="1:8" ht="17.25" customHeight="1" x14ac:dyDescent="0.2">
      <c r="A16" s="441" t="s">
        <v>1417</v>
      </c>
      <c r="B16" s="40" t="s">
        <v>280</v>
      </c>
      <c r="C16" s="494" t="s">
        <v>281</v>
      </c>
      <c r="D16" s="495"/>
      <c r="E16" s="106">
        <f>IFERROR(VLOOKUP($A16,Tabla_SERIEBM_06_8[#All],2,FALSE),0)</f>
        <v>0</v>
      </c>
      <c r="F16" s="106">
        <f>IFERROR(VLOOKUP($A16,Filtro!$A$5:$H$256,3,FALSE),0)</f>
        <v>0</v>
      </c>
      <c r="G16" s="106">
        <f>IFERROR(VLOOKUP($A16,Filtro!$A$5:$H$256,4,FALSE),0)</f>
        <v>5316</v>
      </c>
      <c r="H16" s="45">
        <v>16</v>
      </c>
    </row>
    <row r="17" spans="1:8" ht="17.25" customHeight="1" x14ac:dyDescent="0.2">
      <c r="A17" s="355"/>
      <c r="B17" s="40" t="s">
        <v>282</v>
      </c>
      <c r="C17" s="494" t="s">
        <v>1039</v>
      </c>
      <c r="D17" s="495"/>
      <c r="E17" s="107"/>
      <c r="F17" s="107"/>
      <c r="G17" s="107"/>
      <c r="H17" s="45">
        <v>17</v>
      </c>
    </row>
    <row r="18" spans="1:8" ht="17.25" customHeight="1" x14ac:dyDescent="0.2">
      <c r="A18" s="441" t="s">
        <v>1418</v>
      </c>
      <c r="B18" s="40" t="s">
        <v>283</v>
      </c>
      <c r="C18" s="494" t="s">
        <v>1040</v>
      </c>
      <c r="D18" s="495"/>
      <c r="E18" s="106">
        <f>IFERROR(VLOOKUP($A18,Filtro!$A$5:$H$256,2,FALSE),0)</f>
        <v>274</v>
      </c>
      <c r="F18" s="106">
        <f>IFERROR(VLOOKUP($A18,Filtro!$A$5:$H$256,3,FALSE),0)</f>
        <v>0</v>
      </c>
      <c r="G18" s="106">
        <f>IFERROR(VLOOKUP($A18,Filtro!$A$5:$H$256,4,FALSE),0)</f>
        <v>274</v>
      </c>
      <c r="H18" s="45">
        <v>18</v>
      </c>
    </row>
    <row r="19" spans="1:8" ht="17.25" customHeight="1" x14ac:dyDescent="0.2">
      <c r="A19" s="441" t="s">
        <v>1405</v>
      </c>
      <c r="B19" s="41" t="s">
        <v>284</v>
      </c>
      <c r="C19" s="494" t="s">
        <v>1041</v>
      </c>
      <c r="D19" s="495"/>
      <c r="E19" s="106">
        <f>IFERROR(VLOOKUP($A19,Filtro!$A$5:$H$256,2,FALSE),0)</f>
        <v>2299</v>
      </c>
      <c r="F19" s="106">
        <f>IFERROR(VLOOKUP($A19,Filtro!$A$5:$H$256,3,FALSE),0)</f>
        <v>0</v>
      </c>
      <c r="G19" s="106">
        <f>IFERROR(VLOOKUP($A19,Filtro!$A$5:$H$256,4,FALSE),0)</f>
        <v>2299</v>
      </c>
      <c r="H19" s="45">
        <v>19</v>
      </c>
    </row>
    <row r="20" spans="1:8" ht="17.25" customHeight="1" x14ac:dyDescent="0.2">
      <c r="A20" s="355"/>
      <c r="B20" s="41"/>
      <c r="C20" s="494" t="s">
        <v>285</v>
      </c>
      <c r="D20" s="495"/>
      <c r="E20" s="107"/>
      <c r="F20" s="107"/>
      <c r="G20" s="107"/>
      <c r="H20" s="45">
        <v>20</v>
      </c>
    </row>
    <row r="21" spans="1:8" ht="17.25" customHeight="1" x14ac:dyDescent="0.2">
      <c r="A21" s="355"/>
      <c r="B21" s="41"/>
      <c r="C21" s="494" t="s">
        <v>1042</v>
      </c>
      <c r="D21" s="495"/>
      <c r="E21" s="107"/>
      <c r="F21" s="107"/>
      <c r="G21" s="107"/>
      <c r="H21" s="45">
        <v>21</v>
      </c>
    </row>
    <row r="22" spans="1:8" ht="17.25" customHeight="1" x14ac:dyDescent="0.2">
      <c r="A22" s="355"/>
      <c r="B22" s="41"/>
      <c r="C22" s="494" t="s">
        <v>286</v>
      </c>
      <c r="D22" s="495"/>
      <c r="E22" s="107"/>
      <c r="F22" s="107"/>
      <c r="G22" s="107"/>
      <c r="H22" s="45">
        <v>22</v>
      </c>
    </row>
    <row r="23" spans="1:8" ht="17.25" customHeight="1" x14ac:dyDescent="0.2">
      <c r="A23" s="355"/>
      <c r="B23" s="42" t="s">
        <v>287</v>
      </c>
      <c r="C23" s="516" t="s">
        <v>1043</v>
      </c>
      <c r="D23" s="517"/>
      <c r="E23" s="107"/>
      <c r="F23" s="107"/>
      <c r="G23" s="107"/>
      <c r="H23" s="45">
        <v>23</v>
      </c>
    </row>
    <row r="24" spans="1:8" ht="17.25" customHeight="1" x14ac:dyDescent="0.2">
      <c r="A24" s="441" t="s">
        <v>1406</v>
      </c>
      <c r="B24" s="42" t="s">
        <v>288</v>
      </c>
      <c r="C24" s="516" t="s">
        <v>289</v>
      </c>
      <c r="D24" s="517"/>
      <c r="E24" s="106">
        <f>IFERROR(VLOOKUP($A24,Filtro!$A$5:$H$256,2,FALSE),0)</f>
        <v>242</v>
      </c>
      <c r="F24" s="106">
        <f>IFERROR(VLOOKUP($A24,Filtro!$A$5:$H$256,3,FALSE),0)</f>
        <v>0</v>
      </c>
      <c r="G24" s="106">
        <f>IFERROR(VLOOKUP($A24,Filtro!$A$5:$H$256,4,FALSE),0)</f>
        <v>242</v>
      </c>
      <c r="H24" s="45">
        <v>24</v>
      </c>
    </row>
    <row r="25" spans="1:8" ht="17.25" customHeight="1" x14ac:dyDescent="0.2">
      <c r="A25" s="441" t="s">
        <v>1407</v>
      </c>
      <c r="B25" s="43" t="s">
        <v>290</v>
      </c>
      <c r="C25" s="503" t="s">
        <v>291</v>
      </c>
      <c r="D25" s="504"/>
      <c r="E25" s="106">
        <f>IFERROR(VLOOKUP($A25,Filtro!$A$5:$H$256,2,FALSE),0)</f>
        <v>13007</v>
      </c>
      <c r="F25" s="106">
        <f>IFERROR(VLOOKUP($A25,Filtro!$A$5:$H$256,3,FALSE),0)</f>
        <v>164</v>
      </c>
      <c r="G25" s="106">
        <f>IFERROR(VLOOKUP($A25,Filtro!$A$5:$H$256,4,FALSE),0)</f>
        <v>12843</v>
      </c>
      <c r="H25" s="45">
        <v>25</v>
      </c>
    </row>
    <row r="26" spans="1:8" ht="17.25" customHeight="1" x14ac:dyDescent="0.2">
      <c r="A26" s="355"/>
      <c r="B26" s="38" t="s">
        <v>1044</v>
      </c>
      <c r="C26" s="492"/>
      <c r="D26" s="493"/>
      <c r="E26" s="105">
        <f>SUM(F26:G26)</f>
        <v>3471</v>
      </c>
      <c r="F26" s="105">
        <f>SUM(F27+F28+F44)</f>
        <v>3120</v>
      </c>
      <c r="G26" s="105">
        <f>SUM(G27+G28)</f>
        <v>351</v>
      </c>
      <c r="H26" s="45">
        <v>26</v>
      </c>
    </row>
    <row r="27" spans="1:8" ht="17.25" customHeight="1" x14ac:dyDescent="0.2">
      <c r="A27" s="441" t="s">
        <v>1479</v>
      </c>
      <c r="B27" s="152" t="s">
        <v>1045</v>
      </c>
      <c r="C27" s="505" t="s">
        <v>1046</v>
      </c>
      <c r="D27" s="506"/>
      <c r="E27" s="108">
        <f>IFERROR(VLOOKUP($A27,Filtro!$A$5:$H$256,2,FALSE),0)</f>
        <v>3351</v>
      </c>
      <c r="F27" s="106">
        <f>IFERROR(VLOOKUP($A27,Filtro!$A$5:$H$256,3,FALSE),0)</f>
        <v>3078</v>
      </c>
      <c r="G27" s="106">
        <f>IFERROR(VLOOKUP($A27,Filtro!$A$5:$H$256,4,FALSE),0)</f>
        <v>273</v>
      </c>
      <c r="H27" s="45">
        <v>27</v>
      </c>
    </row>
    <row r="28" spans="1:8" ht="17.25" customHeight="1" x14ac:dyDescent="0.2">
      <c r="A28" s="441" t="s">
        <v>1480</v>
      </c>
      <c r="B28" s="153"/>
      <c r="C28" s="507" t="s">
        <v>1189</v>
      </c>
      <c r="D28" s="508"/>
      <c r="E28" s="108">
        <f>IFERROR(VLOOKUP($A28,Filtro!$A$5:$H$256,2,FALSE),0)</f>
        <v>120</v>
      </c>
      <c r="F28" s="106">
        <f>IFERROR(VLOOKUP($A28,Filtro!$A$5:$H$256,3,FALSE),0)</f>
        <v>42</v>
      </c>
      <c r="G28" s="106">
        <f>IFERROR(VLOOKUP($A28,Filtro!$A$5:$H$256,4,FALSE),0)</f>
        <v>78</v>
      </c>
      <c r="H28" s="45">
        <v>28</v>
      </c>
    </row>
    <row r="29" spans="1:8" ht="17.25" customHeight="1" x14ac:dyDescent="0.2">
      <c r="A29" s="441" t="s">
        <v>1727</v>
      </c>
      <c r="B29" s="155"/>
      <c r="C29" s="496" t="s">
        <v>1190</v>
      </c>
      <c r="D29" s="497"/>
      <c r="E29" s="109">
        <f>IFERROR(VLOOKUP($A29,Filtro!$A$5:$H$256,2,FALSE),0)</f>
        <v>0</v>
      </c>
      <c r="F29" s="109">
        <f>IFERROR(VLOOKUP($A29,Filtro!$A$5:$H$256,3,FALSE),0)</f>
        <v>0</v>
      </c>
      <c r="G29" s="109">
        <f>IFERROR(VLOOKUP($A29,Filtro!$A$5:$H$256,4,FALSE),0)</f>
        <v>0</v>
      </c>
      <c r="H29" s="45">
        <v>29</v>
      </c>
    </row>
    <row r="30" spans="1:8" ht="17.25" customHeight="1" x14ac:dyDescent="0.2">
      <c r="A30" s="442" t="s">
        <v>1690</v>
      </c>
      <c r="B30" s="481"/>
      <c r="C30" s="541" t="s">
        <v>1188</v>
      </c>
      <c r="D30" s="292" t="s">
        <v>1186</v>
      </c>
      <c r="E30" s="106">
        <f>IFERROR(VLOOKUP($A30,Filtro!$A$5:$H$256,2,FALSE),0)</f>
        <v>3</v>
      </c>
      <c r="F30" s="150">
        <f>IFERROR(VLOOKUP($A30,Filtro!$A$5:$H$256,3,FALSE),0)</f>
        <v>0</v>
      </c>
      <c r="G30" s="359">
        <f>IFERROR(VLOOKUP($A30,Filtro!$A$5:$H$256,4,FALSE),0)</f>
        <v>3</v>
      </c>
      <c r="H30" s="45">
        <v>30</v>
      </c>
    </row>
    <row r="31" spans="1:8" ht="17.25" customHeight="1" x14ac:dyDescent="0.2">
      <c r="A31" s="442" t="s">
        <v>1387</v>
      </c>
      <c r="B31" s="482"/>
      <c r="C31" s="513"/>
      <c r="D31" s="293" t="s">
        <v>1187</v>
      </c>
      <c r="E31" s="109">
        <f>IFERROR(VLOOKUP($A31,Filtro!$A$5:$H$256,2,FALSE),0)</f>
        <v>77</v>
      </c>
      <c r="F31" s="154">
        <f>IFERROR(VLOOKUP($A31,Filtro!$A$5:$H$256,3,FALSE),0)</f>
        <v>0</v>
      </c>
      <c r="G31" s="360">
        <f>IFERROR(VLOOKUP($A31,Filtro!$A$5:$H$256,4,FALSE),0)</f>
        <v>77</v>
      </c>
      <c r="H31" s="45">
        <v>31</v>
      </c>
    </row>
    <row r="32" spans="1:8" ht="17.25" customHeight="1" x14ac:dyDescent="0.2">
      <c r="A32" s="442" t="s">
        <v>1512</v>
      </c>
      <c r="B32" s="482"/>
      <c r="C32" s="512" t="s">
        <v>1174</v>
      </c>
      <c r="D32" s="292" t="s">
        <v>1186</v>
      </c>
      <c r="E32" s="111">
        <f>IFERROR(VLOOKUP($A32,Filtro!$A$5:$H$256,2,FALSE),0)</f>
        <v>15</v>
      </c>
      <c r="F32" s="150">
        <f>IFERROR(VLOOKUP($A32,Filtro!$A$5:$H$256,3,FALSE),0)</f>
        <v>0</v>
      </c>
      <c r="G32" s="361">
        <f>IFERROR(VLOOKUP($A32,Filtro!$A$5:$H$256,4,FALSE),0)</f>
        <v>15</v>
      </c>
      <c r="H32" s="45">
        <v>32</v>
      </c>
    </row>
    <row r="33" spans="1:8" ht="17.25" customHeight="1" x14ac:dyDescent="0.2">
      <c r="A33" s="442" t="s">
        <v>1388</v>
      </c>
      <c r="B33" s="482"/>
      <c r="C33" s="513"/>
      <c r="D33" s="293" t="s">
        <v>1187</v>
      </c>
      <c r="E33" s="109">
        <f>IFERROR(VLOOKUP($A33,Filtro!$A$5:$H$256,2,FALSE),0)</f>
        <v>108</v>
      </c>
      <c r="F33" s="149">
        <f>IFERROR(VLOOKUP($A33,Filtro!$A$5:$H$256,3,FALSE),0)</f>
        <v>0</v>
      </c>
      <c r="G33" s="360">
        <f>IFERROR(VLOOKUP($A33,Filtro!$A$5:$H$256,4,FALSE),0)</f>
        <v>108</v>
      </c>
      <c r="H33" s="45">
        <v>33</v>
      </c>
    </row>
    <row r="34" spans="1:8" ht="17.25" customHeight="1" x14ac:dyDescent="0.2">
      <c r="A34" s="442" t="s">
        <v>1513</v>
      </c>
      <c r="B34" s="482"/>
      <c r="C34" s="512" t="s">
        <v>1175</v>
      </c>
      <c r="D34" s="292" t="s">
        <v>1186</v>
      </c>
      <c r="E34" s="111">
        <f>IFERROR(VLOOKUP($A34,Filtro!$A$5:$H$256,2,FALSE),0)</f>
        <v>21</v>
      </c>
      <c r="F34" s="150">
        <f>IFERROR(VLOOKUP($A34,Filtro!$A$5:$H$256,3,FALSE),0)</f>
        <v>0</v>
      </c>
      <c r="G34" s="361">
        <f>IFERROR(VLOOKUP($A34,Filtro!$A$5:$H$256,4,FALSE),0)</f>
        <v>21</v>
      </c>
      <c r="H34" s="45">
        <v>34</v>
      </c>
    </row>
    <row r="35" spans="1:8" ht="17.25" customHeight="1" x14ac:dyDescent="0.2">
      <c r="A35" s="442" t="s">
        <v>1481</v>
      </c>
      <c r="B35" s="482"/>
      <c r="C35" s="513"/>
      <c r="D35" s="293" t="s">
        <v>1187</v>
      </c>
      <c r="E35" s="109">
        <f>IFERROR(VLOOKUP($A35,Filtro!$A$5:$H$256,2,FALSE),0)</f>
        <v>31</v>
      </c>
      <c r="F35" s="149">
        <f>IFERROR(VLOOKUP($A35,Filtro!$A$5:$H$256,3,FALSE),0)</f>
        <v>0</v>
      </c>
      <c r="G35" s="360">
        <f>IFERROR(VLOOKUP($A35,Filtro!$A$5:$H$256,4,FALSE),0)</f>
        <v>31</v>
      </c>
      <c r="H35" s="45">
        <v>35</v>
      </c>
    </row>
    <row r="36" spans="1:8" ht="17.25" customHeight="1" x14ac:dyDescent="0.2">
      <c r="A36" s="442" t="s">
        <v>1514</v>
      </c>
      <c r="B36" s="482"/>
      <c r="C36" s="512" t="s">
        <v>1176</v>
      </c>
      <c r="D36" s="292" t="s">
        <v>1186</v>
      </c>
      <c r="E36" s="111">
        <f>IFERROR(VLOOKUP($A36,Filtro!$A$5:$H$256,2,FALSE),0)</f>
        <v>27</v>
      </c>
      <c r="F36" s="150">
        <f>IFERROR(VLOOKUP($A36,Filtro!$A$5:$H$256,3,FALSE),0)</f>
        <v>0</v>
      </c>
      <c r="G36" s="361">
        <f>IFERROR(VLOOKUP($A36,Filtro!$A$5:$H$256,4,FALSE),0)</f>
        <v>27</v>
      </c>
      <c r="H36" s="45">
        <v>36</v>
      </c>
    </row>
    <row r="37" spans="1:8" ht="17.25" customHeight="1" x14ac:dyDescent="0.2">
      <c r="A37" s="442" t="s">
        <v>1482</v>
      </c>
      <c r="B37" s="482"/>
      <c r="C37" s="513"/>
      <c r="D37" s="293" t="s">
        <v>1187</v>
      </c>
      <c r="E37" s="109">
        <f>IFERROR(VLOOKUP($A37,Filtro!$A$5:$H$256,2,FALSE),0)</f>
        <v>37</v>
      </c>
      <c r="F37" s="149">
        <f>IFERROR(VLOOKUP($A37,Filtro!$A$5:$H$256,3,FALSE),0)</f>
        <v>0</v>
      </c>
      <c r="G37" s="360">
        <f>IFERROR(VLOOKUP($A37,Filtro!$A$5:$H$256,4,FALSE),0)</f>
        <v>37</v>
      </c>
      <c r="H37" s="45">
        <v>37</v>
      </c>
    </row>
    <row r="38" spans="1:8" ht="17.25" customHeight="1" x14ac:dyDescent="0.2">
      <c r="A38" s="356"/>
      <c r="B38" s="482"/>
      <c r="C38" s="501" t="s">
        <v>1179</v>
      </c>
      <c r="D38" s="292" t="s">
        <v>1186</v>
      </c>
      <c r="E38" s="111">
        <f>IFERROR(VLOOKUP($A38,Filtro!$A$5:$H$256,2,FALSE),0)</f>
        <v>0</v>
      </c>
      <c r="F38" s="150">
        <f>IFERROR(VLOOKUP($A38,Filtro!$A$5:$H$256,3,FALSE),0)</f>
        <v>0</v>
      </c>
      <c r="G38" s="150">
        <f>IFERROR(VLOOKUP($A38,Filtro!$A$5:$H$256,4,FALSE),0)</f>
        <v>0</v>
      </c>
      <c r="H38" s="45">
        <v>38</v>
      </c>
    </row>
    <row r="39" spans="1:8" ht="18.600000000000001" customHeight="1" x14ac:dyDescent="0.2">
      <c r="A39" s="356"/>
      <c r="B39" s="482"/>
      <c r="C39" s="502"/>
      <c r="D39" s="293" t="s">
        <v>1187</v>
      </c>
      <c r="E39" s="109">
        <f>IFERROR(VLOOKUP($A39,Filtro!$A$5:$H$256,2,FALSE),0)</f>
        <v>0</v>
      </c>
      <c r="F39" s="149">
        <f>IFERROR(VLOOKUP($A39,Filtro!$A$5:$H$256,3,FALSE),0)</f>
        <v>0</v>
      </c>
      <c r="G39" s="149">
        <f>IFERROR(VLOOKUP($A39,Filtro!$A$5:$H$256,4,FALSE),0)</f>
        <v>0</v>
      </c>
      <c r="H39" s="45">
        <v>39</v>
      </c>
    </row>
    <row r="40" spans="1:8" ht="17.25" customHeight="1" x14ac:dyDescent="0.2">
      <c r="A40" s="442" t="s">
        <v>1728</v>
      </c>
      <c r="B40" s="482"/>
      <c r="C40" s="512" t="s">
        <v>1177</v>
      </c>
      <c r="D40" s="292" t="s">
        <v>1186</v>
      </c>
      <c r="E40" s="111">
        <f>IFERROR(VLOOKUP($A40,Filtro!$A$5:$H$256,2,FALSE),0)</f>
        <v>0</v>
      </c>
      <c r="F40" s="150">
        <f>IFERROR(VLOOKUP($A40,Filtro!$A$5:$H$256,3,FALSE),0)</f>
        <v>0</v>
      </c>
      <c r="G40" s="361">
        <f>IFERROR(VLOOKUP($A40,Filtro!$A$5:$H$256,4,FALSE),0)</f>
        <v>0</v>
      </c>
      <c r="H40" s="45">
        <v>40</v>
      </c>
    </row>
    <row r="41" spans="1:8" ht="17.25" customHeight="1" x14ac:dyDescent="0.2">
      <c r="A41" s="442" t="s">
        <v>1389</v>
      </c>
      <c r="B41" s="482"/>
      <c r="C41" s="513"/>
      <c r="D41" s="293" t="s">
        <v>1187</v>
      </c>
      <c r="E41" s="110">
        <f>IFERROR(VLOOKUP($A41,Filtro!$A$5:$H$256,2,FALSE),0)</f>
        <v>37</v>
      </c>
      <c r="F41" s="149">
        <f>IFERROR(VLOOKUP($A41,Filtro!$A$5:$H$256,3,FALSE),0)</f>
        <v>0</v>
      </c>
      <c r="G41" s="360">
        <f>IFERROR(VLOOKUP($A41,Filtro!$A$5:$H$256,4,FALSE),0)</f>
        <v>37</v>
      </c>
      <c r="H41" s="45">
        <v>41</v>
      </c>
    </row>
    <row r="42" spans="1:8" ht="17.25" customHeight="1" x14ac:dyDescent="0.2">
      <c r="A42" s="442" t="s">
        <v>1515</v>
      </c>
      <c r="B42" s="482"/>
      <c r="C42" s="512" t="s">
        <v>1178</v>
      </c>
      <c r="D42" s="292" t="s">
        <v>1186</v>
      </c>
      <c r="E42" s="111">
        <f>IFERROR(VLOOKUP($A42,Filtro!$A$5:$H$256,2,FALSE),0)</f>
        <v>42</v>
      </c>
      <c r="F42" s="347">
        <f>IFERROR(VLOOKUP($A42,Filtro!$A$5:$H$256,3,FALSE),0)</f>
        <v>0</v>
      </c>
      <c r="G42" s="361">
        <f>IFERROR(VLOOKUP($A42,Filtro!$A$5:$H$256,4,FALSE),0)</f>
        <v>42</v>
      </c>
      <c r="H42" s="45">
        <v>42</v>
      </c>
    </row>
    <row r="43" spans="1:8" ht="17.25" customHeight="1" x14ac:dyDescent="0.2">
      <c r="A43" s="442" t="s">
        <v>1483</v>
      </c>
      <c r="B43" s="483"/>
      <c r="C43" s="513"/>
      <c r="D43" s="293" t="s">
        <v>1187</v>
      </c>
      <c r="E43" s="110">
        <f>IFERROR(VLOOKUP($A43,Filtro!$A$5:$H$256,2,FALSE),0)</f>
        <v>44</v>
      </c>
      <c r="F43" s="151">
        <f>IFERROR(VLOOKUP($A43,Filtro!$A$5:$H$256,3,FALSE),0)</f>
        <v>0</v>
      </c>
      <c r="G43" s="362">
        <f>IFERROR(VLOOKUP($A43,Filtro!$A$5:$H$256,4,FALSE),0)</f>
        <v>44</v>
      </c>
      <c r="H43" s="45">
        <v>43</v>
      </c>
    </row>
    <row r="44" spans="1:8" ht="20.25" customHeight="1" x14ac:dyDescent="0.2">
      <c r="A44" s="353"/>
      <c r="B44" s="134"/>
      <c r="C44" s="498" t="s">
        <v>1220</v>
      </c>
      <c r="D44" s="499"/>
      <c r="E44" s="200">
        <f>SUM(E38:E43)</f>
        <v>123</v>
      </c>
      <c r="F44" s="151"/>
      <c r="G44" s="151"/>
      <c r="H44" s="45">
        <v>44</v>
      </c>
    </row>
    <row r="45" spans="1:8" ht="19.5" customHeight="1" x14ac:dyDescent="0.2">
      <c r="H45" s="45">
        <v>45</v>
      </c>
    </row>
    <row r="46" spans="1:8" x14ac:dyDescent="0.2">
      <c r="B46" s="37" t="s">
        <v>1047</v>
      </c>
      <c r="C46" s="13"/>
      <c r="H46" s="45">
        <v>46</v>
      </c>
    </row>
    <row r="47" spans="1:8" ht="12.75" customHeight="1" x14ac:dyDescent="0.2">
      <c r="B47" s="484" t="s">
        <v>292</v>
      </c>
      <c r="C47" s="484" t="s">
        <v>121</v>
      </c>
      <c r="D47" s="481" t="s">
        <v>1035</v>
      </c>
      <c r="E47" s="484" t="s">
        <v>1192</v>
      </c>
      <c r="H47" s="45">
        <v>47</v>
      </c>
    </row>
    <row r="48" spans="1:8" ht="25.5" customHeight="1" x14ac:dyDescent="0.2">
      <c r="B48" s="485"/>
      <c r="C48" s="520"/>
      <c r="D48" s="483" t="s">
        <v>1026</v>
      </c>
      <c r="E48" s="485" t="s">
        <v>1026</v>
      </c>
      <c r="H48" s="45">
        <v>48</v>
      </c>
    </row>
    <row r="49" spans="1:8" ht="16.5" customHeight="1" x14ac:dyDescent="0.2">
      <c r="A49" s="441" t="s">
        <v>1729</v>
      </c>
      <c r="B49" s="135" t="s">
        <v>1233</v>
      </c>
      <c r="C49" s="111">
        <f>IFERROR(VLOOKUP($A49,Filtro!$A$5:$H$256,2,FALSE),0)</f>
        <v>0</v>
      </c>
      <c r="D49" s="112">
        <f>IFERROR(VLOOKUP($A49,Filtro!$A$5:$H$256,3,FALSE),0)</f>
        <v>0</v>
      </c>
      <c r="E49" s="111">
        <f>IFERROR(VLOOKUP($A49,Filtro!$A$5:$H$256,4,FALSE),0)</f>
        <v>0</v>
      </c>
      <c r="H49" s="45">
        <v>49</v>
      </c>
    </row>
    <row r="50" spans="1:8" ht="16.5" customHeight="1" x14ac:dyDescent="0.2">
      <c r="A50" s="441" t="s">
        <v>1240</v>
      </c>
      <c r="B50" s="146" t="s">
        <v>1048</v>
      </c>
      <c r="C50" s="108">
        <f>IFERROR(VLOOKUP($A50,Filtro!$A$5:$H$256,2,FALSE),0)</f>
        <v>38</v>
      </c>
      <c r="D50" s="113">
        <f>IFERROR(VLOOKUP($A50,Filtro!$A$5:$H$256,3,FALSE),0)</f>
        <v>32</v>
      </c>
      <c r="E50" s="113">
        <f>IFERROR(VLOOKUP($A50,Filtro!$A$5:$H$256,4,FALSE),0)</f>
        <v>6</v>
      </c>
      <c r="H50" s="45">
        <v>50</v>
      </c>
    </row>
    <row r="51" spans="1:8" ht="16.5" customHeight="1" x14ac:dyDescent="0.2">
      <c r="A51" s="441" t="s">
        <v>1241</v>
      </c>
      <c r="B51" s="146" t="s">
        <v>1049</v>
      </c>
      <c r="C51" s="108">
        <f>IFERROR(VLOOKUP($A51,Filtro!$A$5:$H$256,2,FALSE),0)</f>
        <v>13</v>
      </c>
      <c r="D51" s="113">
        <f>IFERROR(VLOOKUP($A51,Filtro!$A$5:$H$256,3,FALSE),0)</f>
        <v>10</v>
      </c>
      <c r="E51" s="113">
        <f>IFERROR(VLOOKUP($A51,Filtro!$A$5:$H$256,4,FALSE),0)</f>
        <v>3</v>
      </c>
      <c r="H51" s="45">
        <v>51</v>
      </c>
    </row>
    <row r="52" spans="1:8" ht="16.5" customHeight="1" x14ac:dyDescent="0.2">
      <c r="A52" s="441" t="s">
        <v>1242</v>
      </c>
      <c r="B52" s="146" t="s">
        <v>1050</v>
      </c>
      <c r="C52" s="108">
        <f>IFERROR(VLOOKUP($A52,Filtro!$A$5:$H$256,2,FALSE),0)</f>
        <v>2340</v>
      </c>
      <c r="D52" s="113">
        <f>IFERROR(VLOOKUP($A52,Filtro!$A$5:$H$256,3,FALSE),0)</f>
        <v>1951</v>
      </c>
      <c r="E52" s="113">
        <f>IFERROR(VLOOKUP($A52,Filtro!$A$5:$H$256,4,FALSE),0)</f>
        <v>389</v>
      </c>
      <c r="H52" s="45">
        <v>52</v>
      </c>
    </row>
    <row r="53" spans="1:8" ht="16.5" customHeight="1" x14ac:dyDescent="0.2">
      <c r="A53" s="441" t="s">
        <v>1243</v>
      </c>
      <c r="B53" s="146" t="s">
        <v>1051</v>
      </c>
      <c r="C53" s="108">
        <f>IFERROR(VLOOKUP($A53,Filtro!$A$5:$H$256,2,FALSE),0)</f>
        <v>104</v>
      </c>
      <c r="D53" s="113">
        <f>IFERROR(VLOOKUP($A53,Filtro!$A$5:$H$256,3,FALSE),0)</f>
        <v>0</v>
      </c>
      <c r="E53" s="113">
        <f>IFERROR(VLOOKUP($A53,Filtro!$A$5:$H$256,4,FALSE),0)</f>
        <v>104</v>
      </c>
      <c r="H53" s="45">
        <v>53</v>
      </c>
    </row>
    <row r="54" spans="1:8" ht="16.5" customHeight="1" x14ac:dyDescent="0.2">
      <c r="A54" s="441" t="s">
        <v>1244</v>
      </c>
      <c r="B54" s="146" t="s">
        <v>1052</v>
      </c>
      <c r="C54" s="108">
        <f>IFERROR(VLOOKUP($A54,Filtro!$A$5:$H$256,2,FALSE),0)</f>
        <v>12377</v>
      </c>
      <c r="D54" s="113">
        <f>IFERROR(VLOOKUP($A54,Filtro!$A$5:$H$256,3,FALSE),0)</f>
        <v>3128</v>
      </c>
      <c r="E54" s="113">
        <f>IFERROR(VLOOKUP($A54,Filtro!$A$5:$H$256,4,FALSE),0)</f>
        <v>9249</v>
      </c>
      <c r="H54" s="45">
        <v>54</v>
      </c>
    </row>
    <row r="55" spans="1:8" ht="16.5" customHeight="1" x14ac:dyDescent="0.2">
      <c r="A55" s="441" t="s">
        <v>1245</v>
      </c>
      <c r="B55" s="146" t="s">
        <v>1053</v>
      </c>
      <c r="C55" s="108">
        <f>IFERROR(VLOOKUP($A55,Filtro!$A$5:$H$256,2,FALSE),0)</f>
        <v>4</v>
      </c>
      <c r="D55" s="113">
        <f>IFERROR(VLOOKUP($A55,Filtro!$A$5:$H$256,3,FALSE),0)</f>
        <v>2</v>
      </c>
      <c r="E55" s="113">
        <f>IFERROR(VLOOKUP($A55,Filtro!$A$5:$H$256,4,FALSE),0)</f>
        <v>2</v>
      </c>
      <c r="H55" s="45">
        <v>55</v>
      </c>
    </row>
    <row r="56" spans="1:8" ht="16.5" customHeight="1" x14ac:dyDescent="0.2">
      <c r="A56" s="441" t="s">
        <v>1246</v>
      </c>
      <c r="B56" s="146" t="s">
        <v>1054</v>
      </c>
      <c r="C56" s="108">
        <f>IFERROR(VLOOKUP($A56,Filtro!$A$5:$H$256,2,FALSE),0)</f>
        <v>120</v>
      </c>
      <c r="D56" s="113">
        <f>IFERROR(VLOOKUP($A56,Filtro!$A$5:$H$256,3,FALSE),0)</f>
        <v>82</v>
      </c>
      <c r="E56" s="113">
        <f>IFERROR(VLOOKUP($A56,Filtro!$A$5:$H$256,4,FALSE),0)</f>
        <v>38</v>
      </c>
      <c r="H56" s="45">
        <v>56</v>
      </c>
    </row>
    <row r="57" spans="1:8" ht="16.5" customHeight="1" x14ac:dyDescent="0.2">
      <c r="A57" s="441" t="s">
        <v>1247</v>
      </c>
      <c r="B57" s="146" t="s">
        <v>1055</v>
      </c>
      <c r="C57" s="108">
        <f>IFERROR(VLOOKUP($A57,Filtro!$A$5:$H$256,2,FALSE),0)</f>
        <v>157</v>
      </c>
      <c r="D57" s="113">
        <f>IFERROR(VLOOKUP($A57,Filtro!$A$5:$H$256,3,FALSE),0)</f>
        <v>157</v>
      </c>
      <c r="E57" s="113">
        <f>IFERROR(VLOOKUP($A57,Filtro!$A$5:$H$256,4,FALSE),0)</f>
        <v>0</v>
      </c>
      <c r="H57" s="45">
        <v>57</v>
      </c>
    </row>
    <row r="58" spans="1:8" ht="16.5" customHeight="1" x14ac:dyDescent="0.2">
      <c r="A58" s="441" t="s">
        <v>1248</v>
      </c>
      <c r="B58" s="147" t="s">
        <v>1234</v>
      </c>
      <c r="C58" s="109">
        <f>IFERROR(VLOOKUP($A58,Filtro!$A$5:$H$256,2,FALSE),0)</f>
        <v>121</v>
      </c>
      <c r="D58" s="114">
        <f>IFERROR(VLOOKUP($A58,Filtro!$A$5:$H$256,3,FALSE),0)</f>
        <v>0</v>
      </c>
      <c r="E58" s="114">
        <f>IFERROR(VLOOKUP($A58,Filtro!$A$5:$H$256,4,FALSE),0)</f>
        <v>121</v>
      </c>
      <c r="H58" s="45">
        <v>58</v>
      </c>
    </row>
    <row r="59" spans="1:8" ht="17.25" customHeight="1" x14ac:dyDescent="0.2">
      <c r="A59" s="356"/>
      <c r="B59" s="148" t="s">
        <v>121</v>
      </c>
      <c r="C59" s="105">
        <f>SUM(C49:C58)</f>
        <v>15274</v>
      </c>
      <c r="D59" s="105">
        <f>SUM(D49:D58)</f>
        <v>5362</v>
      </c>
      <c r="E59" s="105">
        <f>SUM(E49:E58)</f>
        <v>9912</v>
      </c>
      <c r="H59" s="45">
        <v>59</v>
      </c>
    </row>
    <row r="60" spans="1:8" ht="17.25" customHeight="1" x14ac:dyDescent="0.2">
      <c r="B60" s="194"/>
      <c r="C60" s="195"/>
      <c r="D60" s="195"/>
      <c r="E60" s="195"/>
      <c r="H60" s="45">
        <v>60</v>
      </c>
    </row>
    <row r="61" spans="1:8" ht="21.75" customHeight="1" x14ac:dyDescent="0.2">
      <c r="B61" s="44" t="s">
        <v>1056</v>
      </c>
      <c r="H61" s="45">
        <v>61</v>
      </c>
    </row>
    <row r="62" spans="1:8" ht="13.15" customHeight="1" x14ac:dyDescent="0.2">
      <c r="B62" s="488"/>
      <c r="C62" s="489"/>
      <c r="D62" s="481" t="s">
        <v>121</v>
      </c>
      <c r="E62" s="481" t="s">
        <v>1035</v>
      </c>
      <c r="F62" s="486" t="s">
        <v>1192</v>
      </c>
      <c r="H62" s="45">
        <v>62</v>
      </c>
    </row>
    <row r="63" spans="1:8" ht="19.5" customHeight="1" x14ac:dyDescent="0.2">
      <c r="B63" s="490"/>
      <c r="C63" s="491"/>
      <c r="D63" s="483"/>
      <c r="E63" s="483" t="s">
        <v>1026</v>
      </c>
      <c r="F63" s="487"/>
      <c r="H63" s="45">
        <v>63</v>
      </c>
    </row>
    <row r="64" spans="1:8" ht="27" customHeight="1" x14ac:dyDescent="0.2">
      <c r="A64" s="441" t="s">
        <v>1249</v>
      </c>
      <c r="B64" s="521" t="s">
        <v>1057</v>
      </c>
      <c r="C64" s="522"/>
      <c r="D64" s="200">
        <f>IFERROR(VLOOKUP($A64,Filtro!$A$5:$H$256,2,FALSE),0)</f>
        <v>563</v>
      </c>
      <c r="E64" s="110">
        <f>IFERROR(VLOOKUP($A64,Filtro!$A$5:$H$256,3,FALSE),0)</f>
        <v>313</v>
      </c>
      <c r="F64" s="110">
        <f>IFERROR(VLOOKUP($A64,Filtro!$A$5:$H$256,4,FALSE),0)</f>
        <v>250</v>
      </c>
      <c r="G64" s="315"/>
      <c r="H64" s="45">
        <v>64</v>
      </c>
    </row>
    <row r="65" spans="1:23" ht="24.75" customHeight="1" x14ac:dyDescent="0.2">
      <c r="B65" s="44" t="s">
        <v>1222</v>
      </c>
      <c r="H65" s="45">
        <v>65</v>
      </c>
    </row>
    <row r="66" spans="1:23" ht="18" customHeight="1" x14ac:dyDescent="0.2">
      <c r="B66" s="138" t="s">
        <v>604</v>
      </c>
      <c r="C66" s="161" t="s">
        <v>121</v>
      </c>
      <c r="D66" s="169" t="s">
        <v>156</v>
      </c>
      <c r="E66" s="170" t="s">
        <v>1058</v>
      </c>
      <c r="H66" s="45">
        <v>66</v>
      </c>
    </row>
    <row r="67" spans="1:23" ht="16.5" customHeight="1" x14ac:dyDescent="0.2">
      <c r="A67" s="356"/>
      <c r="B67" s="139" t="s">
        <v>121</v>
      </c>
      <c r="C67" s="105">
        <f>SUM(D67:E67)</f>
        <v>563</v>
      </c>
      <c r="D67" s="201">
        <f>SUM(D68:D69)</f>
        <v>39</v>
      </c>
      <c r="E67" s="202">
        <f>SUM(E68:E69)</f>
        <v>524</v>
      </c>
      <c r="F67" s="346" t="str">
        <f>V67</f>
        <v/>
      </c>
      <c r="H67" s="45">
        <v>67</v>
      </c>
      <c r="V67" s="117" t="str">
        <f>IF(C67=D64,"","El Total de Intervenciones Quirúrgicas de la Sección C debe coincidir con el Total de la Seccion D")</f>
        <v/>
      </c>
      <c r="W67" s="118">
        <f>IF(C67=D64,0,1)</f>
        <v>0</v>
      </c>
    </row>
    <row r="68" spans="1:23" ht="15.75" customHeight="1" x14ac:dyDescent="0.2">
      <c r="A68" s="441" t="s">
        <v>1250</v>
      </c>
      <c r="B68" s="140" t="s">
        <v>1059</v>
      </c>
      <c r="C68" s="367">
        <f>IFERROR(VLOOKUP($A68,Filtro!$A$5:$H$256,2,FALSE),0)</f>
        <v>313</v>
      </c>
      <c r="D68" s="363">
        <f>IFERROR(VLOOKUP($A68,Filtro!$A$5:$H$256,3,FALSE),0)</f>
        <v>29</v>
      </c>
      <c r="E68" s="364">
        <f>IFERROR(VLOOKUP($A68,Filtro!$A$5:$H$256,4,FALSE),0)</f>
        <v>284</v>
      </c>
      <c r="F68" s="346" t="str">
        <f t="shared" ref="F68:F69" si="0">V68</f>
        <v/>
      </c>
      <c r="H68" s="45">
        <v>68</v>
      </c>
      <c r="V68" s="119" t="str">
        <f>IF(C68=E64,"","El Total de Intervenciones Quirúrgicas menores SAPU/SAR debe coincidir con el Total de Intervenciones Quirúrgicas menores SAPU/SAR/SUR de la Sección C. ")</f>
        <v/>
      </c>
      <c r="W68" s="120">
        <f>IF(C68&lt;&gt;BM18A!E592,1,0)</f>
        <v>0</v>
      </c>
    </row>
    <row r="69" spans="1:23" ht="15.75" customHeight="1" x14ac:dyDescent="0.2">
      <c r="A69" s="441" t="s">
        <v>1251</v>
      </c>
      <c r="B69" s="141" t="s">
        <v>1239</v>
      </c>
      <c r="C69" s="200">
        <f>IFERROR(VLOOKUP($A69,Filtro!$A$5:$H$256,2,FALSE),0)</f>
        <v>250</v>
      </c>
      <c r="D69" s="365">
        <f>IFERROR(VLOOKUP($A69,Filtro!$A$5:$H$256,3,FALSE),0)</f>
        <v>10</v>
      </c>
      <c r="E69" s="366">
        <f>IFERROR(VLOOKUP($A69,Filtro!$A$5:$H$256,4,FALSE),0)</f>
        <v>240</v>
      </c>
      <c r="F69" s="346" t="str">
        <f t="shared" si="0"/>
        <v/>
      </c>
      <c r="H69" s="45">
        <v>69</v>
      </c>
      <c r="V69" s="119" t="str">
        <f>IF(C69=F64,""," * El Total de Intervenciones Quirúrgicas menores NO SAPU debe coincidir con el Total de Intervenciones Quirúrgicas menores NO SAPU/NO SUR de la Sección C. ")</f>
        <v/>
      </c>
      <c r="W69" s="120">
        <f>IF(C69&lt;&gt;BM18A!E593,1,0)</f>
        <v>1</v>
      </c>
    </row>
    <row r="70" spans="1:23" ht="25.5" customHeight="1" x14ac:dyDescent="0.2">
      <c r="B70" s="44" t="s">
        <v>1060</v>
      </c>
      <c r="D70" s="13"/>
      <c r="F70" s="13"/>
      <c r="H70" s="45">
        <v>70</v>
      </c>
    </row>
    <row r="71" spans="1:23" ht="18.75" customHeight="1" x14ac:dyDescent="0.2">
      <c r="B71" s="534" t="s">
        <v>1061</v>
      </c>
      <c r="C71" s="519" t="s">
        <v>121</v>
      </c>
      <c r="D71" s="532" t="s">
        <v>1035</v>
      </c>
      <c r="E71" s="510" t="s">
        <v>1192</v>
      </c>
      <c r="H71" s="45">
        <v>71</v>
      </c>
    </row>
    <row r="72" spans="1:23" ht="17.25" customHeight="1" x14ac:dyDescent="0.2">
      <c r="B72" s="535"/>
      <c r="C72" s="483"/>
      <c r="D72" s="533" t="s">
        <v>1026</v>
      </c>
      <c r="E72" s="491" t="s">
        <v>1026</v>
      </c>
      <c r="H72" s="45">
        <v>72</v>
      </c>
    </row>
    <row r="73" spans="1:23" ht="16.5" customHeight="1" x14ac:dyDescent="0.2">
      <c r="A73" s="441" t="s">
        <v>1252</v>
      </c>
      <c r="B73" s="159" t="s">
        <v>1079</v>
      </c>
      <c r="C73" s="198">
        <f>IFERROR(VLOOKUP($A73,Filtro!$A$5:$H$256,2,FALSE),0)</f>
        <v>3045</v>
      </c>
      <c r="D73" s="122">
        <f>IFERROR(VLOOKUP($A73,Filtro!$A$5:$H$256,3,FALSE),0)</f>
        <v>8</v>
      </c>
      <c r="E73" s="121">
        <f>IFERROR(VLOOKUP($A73,Filtro!$A$5:$H$256,4,FALSE),0)</f>
        <v>3041</v>
      </c>
      <c r="H73" s="45">
        <v>73</v>
      </c>
    </row>
    <row r="74" spans="1:23" ht="16.5" customHeight="1" x14ac:dyDescent="0.2">
      <c r="A74" s="441" t="s">
        <v>1253</v>
      </c>
      <c r="B74" s="160" t="s">
        <v>1062</v>
      </c>
      <c r="C74" s="199">
        <f>IFERROR(VLOOKUP($A74,Filtro!$A$5:$H$256,2,FALSE),0)</f>
        <v>8174</v>
      </c>
      <c r="D74" s="122">
        <f>IFERROR(VLOOKUP($A74,Filtro!$A$5:$H$256,3,FALSE),0)</f>
        <v>1057</v>
      </c>
      <c r="E74" s="121">
        <f>IFERROR(VLOOKUP($A74,Filtro!$A$5:$H$256,4,FALSE),0)</f>
        <v>7214</v>
      </c>
      <c r="H74" s="45">
        <v>74</v>
      </c>
    </row>
    <row r="75" spans="1:23" ht="16.5" customHeight="1" x14ac:dyDescent="0.2">
      <c r="A75" s="443" t="s">
        <v>1419</v>
      </c>
      <c r="B75" s="316" t="s">
        <v>1227</v>
      </c>
      <c r="C75" s="199">
        <f>IFERROR(VLOOKUP($A75,Filtro!$A$5:$H$256,2,FALSE),0)</f>
        <v>589</v>
      </c>
      <c r="D75" s="122">
        <f>IFERROR(VLOOKUP($A75,Filtro!$A$5:$H$256,3,FALSE),0)</f>
        <v>0</v>
      </c>
      <c r="E75" s="121">
        <f>IFERROR(VLOOKUP($A75,Filtro!$A$5:$H$256,4,FALSE),0)</f>
        <v>589</v>
      </c>
      <c r="H75" s="45">
        <v>75</v>
      </c>
    </row>
    <row r="76" spans="1:23" ht="16.5" customHeight="1" x14ac:dyDescent="0.2">
      <c r="A76" s="443" t="s">
        <v>1390</v>
      </c>
      <c r="B76" s="316" t="s">
        <v>1191</v>
      </c>
      <c r="C76" s="199">
        <f>IFERROR(VLOOKUP($A76,Filtro!$A$5:$H$256,2,FALSE),0)</f>
        <v>4587</v>
      </c>
      <c r="D76" s="122">
        <f>IFERROR(VLOOKUP($A76,Filtro!$A$5:$H$256,3,FALSE),0)</f>
        <v>145</v>
      </c>
      <c r="E76" s="121">
        <f>IFERROR(VLOOKUP($A76,Filtro!$A$5:$H$256,4,FALSE),0)</f>
        <v>4442</v>
      </c>
      <c r="H76" s="45">
        <v>76</v>
      </c>
    </row>
    <row r="77" spans="1:23" ht="31.5" x14ac:dyDescent="0.2">
      <c r="A77" s="441" t="s">
        <v>1254</v>
      </c>
      <c r="B77" s="160" t="s">
        <v>1237</v>
      </c>
      <c r="C77" s="199">
        <f>IFERROR(VLOOKUP($A77,Filtro!$A$5:$H$256,2,FALSE),0)</f>
        <v>153</v>
      </c>
      <c r="D77" s="122">
        <f>IFERROR(VLOOKUP($A77,Filtro!$A$5:$H$256,3,FALSE),0)</f>
        <v>21</v>
      </c>
      <c r="E77" s="121">
        <f>IFERROR(VLOOKUP($A77,Filtro!$A$5:$H$256,4,FALSE),0)</f>
        <v>132</v>
      </c>
      <c r="H77" s="45">
        <v>77</v>
      </c>
    </row>
    <row r="78" spans="1:23" ht="16.5" customHeight="1" x14ac:dyDescent="0.2">
      <c r="A78" s="441" t="s">
        <v>1255</v>
      </c>
      <c r="B78" s="345" t="s">
        <v>1065</v>
      </c>
      <c r="C78" s="199">
        <f>IFERROR(VLOOKUP($A78,Filtro!$A$5:$H$256,2,FALSE),0)</f>
        <v>91</v>
      </c>
      <c r="D78" s="217">
        <f>IFERROR(VLOOKUP($A78,Filtro!$A$5:$H$256,3,FALSE),0)</f>
        <v>10</v>
      </c>
      <c r="E78" s="218">
        <f>IFERROR(VLOOKUP($A78,Filtro!$A$5:$H$256,4,FALSE),0)</f>
        <v>81</v>
      </c>
      <c r="H78" s="45">
        <v>78</v>
      </c>
    </row>
    <row r="79" spans="1:23" ht="26.25" customHeight="1" x14ac:dyDescent="0.2">
      <c r="A79" s="354"/>
      <c r="B79" s="348" t="s">
        <v>1237</v>
      </c>
      <c r="C79" s="349"/>
      <c r="D79" s="350"/>
      <c r="E79" s="351"/>
      <c r="H79" s="45">
        <v>79</v>
      </c>
    </row>
    <row r="80" spans="1:23" ht="24.75" customHeight="1" x14ac:dyDescent="0.2">
      <c r="B80" s="156" t="s">
        <v>1185</v>
      </c>
      <c r="H80" s="45">
        <v>80</v>
      </c>
    </row>
    <row r="81" spans="1:10" x14ac:dyDescent="0.2">
      <c r="B81" s="539" t="s">
        <v>173</v>
      </c>
      <c r="C81" s="530" t="s">
        <v>121</v>
      </c>
      <c r="H81" s="45">
        <v>81</v>
      </c>
    </row>
    <row r="82" spans="1:10" x14ac:dyDescent="0.2">
      <c r="B82" s="540"/>
      <c r="C82" s="531"/>
      <c r="H82" s="45">
        <v>82</v>
      </c>
    </row>
    <row r="83" spans="1:10" ht="25.5" customHeight="1" x14ac:dyDescent="0.2">
      <c r="A83" s="441" t="s">
        <v>1256</v>
      </c>
      <c r="B83" s="193" t="s">
        <v>1184</v>
      </c>
      <c r="C83" s="366">
        <f>IFERROR(VLOOKUP($A83,Filtro!$A$5:$H$256,2,FALSE),0)</f>
        <v>121906</v>
      </c>
      <c r="H83" s="45">
        <v>83</v>
      </c>
    </row>
    <row r="84" spans="1:10" ht="30" customHeight="1" x14ac:dyDescent="0.2">
      <c r="B84" s="37" t="s">
        <v>1099</v>
      </c>
      <c r="D84" s="13"/>
      <c r="H84" s="45">
        <v>84</v>
      </c>
    </row>
    <row r="85" spans="1:10" ht="15.75" customHeight="1" x14ac:dyDescent="0.2">
      <c r="B85" s="484" t="s">
        <v>273</v>
      </c>
      <c r="C85" s="529" t="s">
        <v>121</v>
      </c>
      <c r="D85" s="526" t="s">
        <v>274</v>
      </c>
      <c r="E85" s="526"/>
      <c r="F85" s="526"/>
      <c r="G85" s="526"/>
      <c r="H85" s="526"/>
      <c r="I85" s="526"/>
      <c r="J85" s="45">
        <v>85</v>
      </c>
    </row>
    <row r="86" spans="1:10" ht="18" customHeight="1" x14ac:dyDescent="0.2">
      <c r="B86" s="485"/>
      <c r="C86" s="529"/>
      <c r="D86" s="142" t="s">
        <v>199</v>
      </c>
      <c r="E86" s="143" t="s">
        <v>200</v>
      </c>
      <c r="F86" s="144" t="s">
        <v>201</v>
      </c>
      <c r="G86" s="144" t="s">
        <v>202</v>
      </c>
      <c r="H86" s="144" t="s">
        <v>203</v>
      </c>
      <c r="I86" s="145" t="s">
        <v>204</v>
      </c>
      <c r="J86" s="45">
        <v>86</v>
      </c>
    </row>
    <row r="87" spans="1:10" ht="22.5" customHeight="1" x14ac:dyDescent="0.2">
      <c r="A87" s="441" t="s">
        <v>1257</v>
      </c>
      <c r="B87" s="135" t="s">
        <v>308</v>
      </c>
      <c r="C87" s="196">
        <f>IFERROR(VLOOKUP($A87,Filtro!$A$5:$H$256,2,FALSE),0)</f>
        <v>0</v>
      </c>
      <c r="D87" s="372">
        <f>IFERROR(VLOOKUP($A87,Filtro!$A$5:$H$256,3,FALSE),0)</f>
        <v>0</v>
      </c>
      <c r="E87" s="368">
        <f>IFERROR(VLOOKUP($A87,Filtro!$A$5:$H$256,4,FALSE),0)</f>
        <v>0</v>
      </c>
      <c r="F87" s="368">
        <f>IFERROR(VLOOKUP($A87,Filtro!$A$5:$H$256,5,FALSE),0)</f>
        <v>0</v>
      </c>
      <c r="G87" s="368">
        <f>IFERROR(VLOOKUP($A87,Filtro!$A$5:$H$256,6,FALSE),0)</f>
        <v>0</v>
      </c>
      <c r="H87" s="368">
        <f>IFERROR(VLOOKUP($A87,Filtro!$A$5:$H$256,7,FALSE),0)</f>
        <v>0</v>
      </c>
      <c r="I87" s="369">
        <f>IFERROR(VLOOKUP($A87,Filtro!$A$5:$H$256,8,FALSE),0)</f>
        <v>0</v>
      </c>
      <c r="J87" s="45">
        <v>87</v>
      </c>
    </row>
    <row r="88" spans="1:10" ht="19.5" customHeight="1" x14ac:dyDescent="0.2">
      <c r="A88" s="441" t="s">
        <v>1258</v>
      </c>
      <c r="B88" s="136" t="s">
        <v>309</v>
      </c>
      <c r="C88" s="196">
        <f>IFERROR(VLOOKUP($A88,Filtro!$A$5:$H$256,2,FALSE),0)</f>
        <v>51</v>
      </c>
      <c r="D88" s="373">
        <f>IFERROR(VLOOKUP($A88,Filtro!$A$5:$H$256,3,FALSE),0)</f>
        <v>17</v>
      </c>
      <c r="E88" s="370">
        <f>IFERROR(VLOOKUP($A88,Filtro!$A$5:$H$256,4,FALSE),0)</f>
        <v>25</v>
      </c>
      <c r="F88" s="370">
        <f>IFERROR(VLOOKUP($A88,Filtro!$A$5:$H$256,5,FALSE),0)</f>
        <v>1</v>
      </c>
      <c r="G88" s="370">
        <f>IFERROR(VLOOKUP($A88,Filtro!$A$5:$H$256,6,FALSE),0)</f>
        <v>0</v>
      </c>
      <c r="H88" s="370">
        <f>IFERROR(VLOOKUP($A88,Filtro!$A$5:$H$256,7,FALSE),0)</f>
        <v>4</v>
      </c>
      <c r="I88" s="371">
        <f>IFERROR(VLOOKUP($A88,Filtro!$A$5:$H$256,8,FALSE),0)</f>
        <v>4</v>
      </c>
      <c r="J88" s="45">
        <v>88</v>
      </c>
    </row>
    <row r="89" spans="1:10" ht="24" customHeight="1" x14ac:dyDescent="0.2">
      <c r="A89" s="441" t="s">
        <v>1259</v>
      </c>
      <c r="B89" s="137" t="s">
        <v>420</v>
      </c>
      <c r="C89" s="197">
        <f>IFERROR(VLOOKUP($A89,Filtro!$A$5:$H$256,2,FALSE),0)</f>
        <v>1753</v>
      </c>
      <c r="D89" s="374">
        <f>IFERROR(VLOOKUP($A89,Filtro!$A$5:$H$256,3,FALSE),0)</f>
        <v>289</v>
      </c>
      <c r="E89" s="375">
        <f>IFERROR(VLOOKUP($A89,Filtro!$A$5:$H$256,4,FALSE),0)</f>
        <v>1464</v>
      </c>
      <c r="F89" s="352">
        <f>IFERROR(VLOOKUP($A89,Filtro!$A$5:$H$256,5,FALSE),0)</f>
        <v>0</v>
      </c>
      <c r="G89" s="115">
        <f>IFERROR(VLOOKUP($A89,Filtro!$A$5:$H$256,6,FALSE),0)</f>
        <v>0</v>
      </c>
      <c r="H89" s="115">
        <f>IFERROR(VLOOKUP($A89,Filtro!$A$5:$H$256,7,FALSE),0)</f>
        <v>0</v>
      </c>
      <c r="I89" s="116">
        <f>IFERROR(VLOOKUP($A89,Filtro!$A$5:$H$256,8,FALSE),0)</f>
        <v>0</v>
      </c>
      <c r="J89" s="45">
        <v>89</v>
      </c>
    </row>
    <row r="90" spans="1:10" ht="27.75" customHeight="1" x14ac:dyDescent="0.2">
      <c r="B90" s="28" t="s">
        <v>1100</v>
      </c>
      <c r="E90" s="47"/>
      <c r="H90" s="45">
        <v>90</v>
      </c>
    </row>
    <row r="91" spans="1:10" ht="32.25" customHeight="1" x14ac:dyDescent="0.2">
      <c r="B91" s="527" t="s">
        <v>1080</v>
      </c>
      <c r="C91" s="528"/>
      <c r="D91" s="167" t="s">
        <v>1081</v>
      </c>
      <c r="E91" s="168" t="s">
        <v>24</v>
      </c>
      <c r="H91" s="45">
        <v>91</v>
      </c>
    </row>
    <row r="92" spans="1:10" ht="16.5" customHeight="1" x14ac:dyDescent="0.2">
      <c r="A92" s="441" t="s">
        <v>1260</v>
      </c>
      <c r="B92" s="523" t="s">
        <v>216</v>
      </c>
      <c r="C92" s="14" t="s">
        <v>59</v>
      </c>
      <c r="D92" s="394">
        <f>IFERROR(VLOOKUP($A92,Filtro!$A$5:$H$256,2,FALSE),0)</f>
        <v>817</v>
      </c>
      <c r="E92" s="395">
        <f>IFERROR(VLOOKUP($A92,Filtro!$A$5:$H$256,3,FALSE),0)</f>
        <v>165</v>
      </c>
      <c r="H92" s="45">
        <v>92</v>
      </c>
    </row>
    <row r="93" spans="1:10" ht="16.5" customHeight="1" x14ac:dyDescent="0.2">
      <c r="A93" s="441" t="s">
        <v>1261</v>
      </c>
      <c r="B93" s="524"/>
      <c r="C93" s="15" t="s">
        <v>371</v>
      </c>
      <c r="D93" s="396">
        <f>IFERROR(VLOOKUP($A93,Filtro!$A$5:$H$256,2,FALSE),0)</f>
        <v>0</v>
      </c>
      <c r="E93" s="397">
        <f>IFERROR(VLOOKUP($A93,Filtro!$A$5:$H$256,3,FALSE),0)</f>
        <v>0</v>
      </c>
      <c r="H93" s="45">
        <v>93</v>
      </c>
    </row>
    <row r="94" spans="1:10" ht="16.5" customHeight="1" x14ac:dyDescent="0.2">
      <c r="A94" s="441" t="s">
        <v>1262</v>
      </c>
      <c r="B94" s="525"/>
      <c r="C94" s="16" t="s">
        <v>372</v>
      </c>
      <c r="D94" s="398">
        <f>IFERROR(VLOOKUP($A94,Filtro!$A$5:$H$256,2,FALSE),0)</f>
        <v>0</v>
      </c>
      <c r="E94" s="399">
        <f>IFERROR(VLOOKUP($A94,Filtro!$A$5:$H$256,3,FALSE),0)</f>
        <v>0</v>
      </c>
      <c r="H94" s="45">
        <v>94</v>
      </c>
    </row>
    <row r="95" spans="1:10" ht="30.75" customHeight="1" x14ac:dyDescent="0.2">
      <c r="B95" s="317" t="s">
        <v>1168</v>
      </c>
      <c r="G95" s="318"/>
      <c r="H95" s="45">
        <v>95</v>
      </c>
    </row>
    <row r="96" spans="1:10" ht="26.25" customHeight="1" x14ac:dyDescent="0.2">
      <c r="B96" s="479" t="s">
        <v>1146</v>
      </c>
      <c r="C96" s="537" t="s">
        <v>1147</v>
      </c>
      <c r="D96" s="474" t="s">
        <v>1148</v>
      </c>
      <c r="E96" s="475"/>
      <c r="F96" s="476"/>
      <c r="G96" s="518" t="s">
        <v>1149</v>
      </c>
      <c r="H96" s="45">
        <v>96</v>
      </c>
    </row>
    <row r="97" spans="1:10" ht="23.25" customHeight="1" x14ac:dyDescent="0.2">
      <c r="B97" s="536"/>
      <c r="C97" s="538"/>
      <c r="D97" s="165" t="s">
        <v>1152</v>
      </c>
      <c r="E97" s="166" t="s">
        <v>1150</v>
      </c>
      <c r="F97" s="162" t="s">
        <v>1169</v>
      </c>
      <c r="G97" s="518"/>
      <c r="H97" s="45">
        <v>97</v>
      </c>
    </row>
    <row r="98" spans="1:10" ht="63" x14ac:dyDescent="0.2">
      <c r="A98" s="444" t="s">
        <v>1336</v>
      </c>
      <c r="B98" s="319" t="s">
        <v>1151</v>
      </c>
      <c r="C98" s="327">
        <f>IFERROR(VLOOKUP($A98,Filtro!$A$5:$H$256,2,FALSE),0)</f>
        <v>923</v>
      </c>
      <c r="D98" s="390">
        <f>IFERROR(VLOOKUP($A98,Filtro!$A$5:$H$256,3,FALSE),0)</f>
        <v>445</v>
      </c>
      <c r="E98" s="391">
        <f>IFERROR(VLOOKUP($A98,Filtro!$A$5:$H$256,4,FALSE),0)</f>
        <v>358</v>
      </c>
      <c r="F98" s="392">
        <f>IFERROR(VLOOKUP($A98,Filtro!$A$5:$H$256,5,FALSE),0)</f>
        <v>120</v>
      </c>
      <c r="G98" s="393">
        <f>IFERROR(VLOOKUP($A98,Filtro!$A$5:$H$256,6,FALSE),0)</f>
        <v>0</v>
      </c>
      <c r="H98" s="45">
        <v>98</v>
      </c>
    </row>
    <row r="99" spans="1:10" ht="26.25" customHeight="1" x14ac:dyDescent="0.2">
      <c r="B99" s="317" t="s">
        <v>1170</v>
      </c>
      <c r="H99" s="45">
        <v>99</v>
      </c>
    </row>
    <row r="100" spans="1:10" ht="21.75" customHeight="1" x14ac:dyDescent="0.2">
      <c r="B100" s="472" t="s">
        <v>1153</v>
      </c>
      <c r="C100" s="479" t="s">
        <v>1147</v>
      </c>
      <c r="D100" s="474" t="s">
        <v>1148</v>
      </c>
      <c r="E100" s="475"/>
      <c r="F100" s="476"/>
      <c r="G100" s="477" t="s">
        <v>1154</v>
      </c>
      <c r="H100" s="468" t="s">
        <v>1155</v>
      </c>
      <c r="I100" s="470" t="s">
        <v>1171</v>
      </c>
      <c r="J100" s="45">
        <v>100</v>
      </c>
    </row>
    <row r="101" spans="1:10" ht="25.5" customHeight="1" x14ac:dyDescent="0.2">
      <c r="B101" s="473"/>
      <c r="C101" s="480"/>
      <c r="D101" s="163" t="s">
        <v>1152</v>
      </c>
      <c r="E101" s="164" t="s">
        <v>1150</v>
      </c>
      <c r="F101" s="162" t="s">
        <v>1169</v>
      </c>
      <c r="G101" s="478"/>
      <c r="H101" s="469"/>
      <c r="I101" s="471"/>
      <c r="J101" s="45">
        <v>101</v>
      </c>
    </row>
    <row r="102" spans="1:10" ht="16.5" customHeight="1" x14ac:dyDescent="0.2">
      <c r="A102" s="441" t="s">
        <v>1693</v>
      </c>
      <c r="B102" s="320" t="s">
        <v>1156</v>
      </c>
      <c r="C102" s="321">
        <f>IFERROR(VLOOKUP($A102,Filtro!$A$5:$H$256,2,FALSE),0)</f>
        <v>31</v>
      </c>
      <c r="D102" s="376">
        <f>IFERROR(VLOOKUP($A102,Filtro!$A$5:$H$256,3,FALSE),0)</f>
        <v>3</v>
      </c>
      <c r="E102" s="377">
        <f>IFERROR(VLOOKUP($A102,Filtro!$A$5:$H$256,4,FALSE),0)</f>
        <v>16</v>
      </c>
      <c r="F102" s="378">
        <f>IFERROR(VLOOKUP($A102,Filtro!$A$5:$H$256,5,FALSE),0)</f>
        <v>12</v>
      </c>
      <c r="G102" s="379">
        <f>IFERROR(VLOOKUP($A102,Filtro!$A$5:$H$256,6,FALSE),0)</f>
        <v>31</v>
      </c>
      <c r="H102" s="380">
        <f>IFERROR(VLOOKUP($A102,Filtro!$A$5:$H$256,7,FALSE),0)</f>
        <v>1</v>
      </c>
      <c r="I102" s="381">
        <f>IFERROR(VLOOKUP($A102,Filtro!$A$5:$H$256,8,FALSE),0)</f>
        <v>30</v>
      </c>
      <c r="J102" s="45">
        <v>102</v>
      </c>
    </row>
    <row r="103" spans="1:10" ht="16.5" customHeight="1" x14ac:dyDescent="0.2">
      <c r="A103" s="441" t="s">
        <v>1730</v>
      </c>
      <c r="B103" s="322" t="s">
        <v>1164</v>
      </c>
      <c r="C103" s="323">
        <f>IFERROR(VLOOKUP($A103,Filtro!$A$5:$H$256,2,FALSE),0)</f>
        <v>0</v>
      </c>
      <c r="D103" s="382">
        <f>IFERROR(VLOOKUP($A103,Filtro!$A$5:$H$256,3,FALSE),0)</f>
        <v>0</v>
      </c>
      <c r="E103" s="380">
        <f>IFERROR(VLOOKUP($A103,Filtro!$A$5:$H$256,4,FALSE),0)</f>
        <v>0</v>
      </c>
      <c r="F103" s="383">
        <f>IFERROR(VLOOKUP($A103,Filtro!$A$5:$H$256,5,FALSE),0)</f>
        <v>0</v>
      </c>
      <c r="G103" s="379">
        <f>IFERROR(VLOOKUP($A103,Filtro!$A$5:$H$256,6,FALSE),0)</f>
        <v>0</v>
      </c>
      <c r="H103" s="380">
        <f>IFERROR(VLOOKUP($A103,Filtro!$A$5:$H$256,7,FALSE),0)</f>
        <v>0</v>
      </c>
      <c r="I103" s="381">
        <f>IFERROR(VLOOKUP($A103,Filtro!$A$5:$H$256,8,FALSE),0)</f>
        <v>0</v>
      </c>
      <c r="J103" s="45">
        <v>103</v>
      </c>
    </row>
    <row r="104" spans="1:10" ht="16.5" customHeight="1" x14ac:dyDescent="0.2">
      <c r="A104" s="441" t="s">
        <v>1731</v>
      </c>
      <c r="B104" s="322" t="s">
        <v>1157</v>
      </c>
      <c r="C104" s="323">
        <f>IFERROR(VLOOKUP($A104,Filtro!$A$5:$H$256,2,FALSE),0)</f>
        <v>0</v>
      </c>
      <c r="D104" s="382">
        <f>IFERROR(VLOOKUP($A104,Filtro!$A$5:$H$256,3,FALSE),0)</f>
        <v>0</v>
      </c>
      <c r="E104" s="380">
        <f>IFERROR(VLOOKUP($A104,Filtro!$A$5:$H$256,4,FALSE),0)</f>
        <v>0</v>
      </c>
      <c r="F104" s="383">
        <f>IFERROR(VLOOKUP($A104,Filtro!$A$5:$H$256,5,FALSE),0)</f>
        <v>0</v>
      </c>
      <c r="G104" s="379">
        <f>IFERROR(VLOOKUP($A104,Filtro!$A$5:$H$256,6,FALSE),0)</f>
        <v>0</v>
      </c>
      <c r="H104" s="380">
        <f>IFERROR(VLOOKUP($A104,Filtro!$A$5:$H$256,7,FALSE),0)</f>
        <v>0</v>
      </c>
      <c r="I104" s="381">
        <f>IFERROR(VLOOKUP($A104,Filtro!$A$5:$H$256,8,FALSE),0)</f>
        <v>0</v>
      </c>
      <c r="J104" s="45">
        <v>104</v>
      </c>
    </row>
    <row r="105" spans="1:10" ht="16.5" customHeight="1" x14ac:dyDescent="0.2">
      <c r="A105" s="441" t="s">
        <v>1732</v>
      </c>
      <c r="B105" s="322" t="s">
        <v>1158</v>
      </c>
      <c r="C105" s="323">
        <f>IFERROR(VLOOKUP($A105,Filtro!$A$5:$H$256,2,FALSE),0)</f>
        <v>0</v>
      </c>
      <c r="D105" s="382">
        <f>IFERROR(VLOOKUP($A105,Filtro!$A$5:$H$256,3,FALSE),0)</f>
        <v>0</v>
      </c>
      <c r="E105" s="380">
        <f>IFERROR(VLOOKUP($A105,Filtro!$A$5:$H$256,4,FALSE),0)</f>
        <v>0</v>
      </c>
      <c r="F105" s="383">
        <f>IFERROR(VLOOKUP($A105,Filtro!$A$5:$H$256,5,FALSE),0)</f>
        <v>0</v>
      </c>
      <c r="G105" s="379">
        <f>IFERROR(VLOOKUP($A105,Filtro!$A$5:$H$256,6,FALSE),0)</f>
        <v>0</v>
      </c>
      <c r="H105" s="380">
        <f>IFERROR(VLOOKUP($A105,Filtro!$A$5:$H$256,7,FALSE),0)</f>
        <v>0</v>
      </c>
      <c r="I105" s="381">
        <f>IFERROR(VLOOKUP($A105,Filtro!$A$5:$H$256,8,FALSE),0)</f>
        <v>0</v>
      </c>
      <c r="J105" s="45">
        <v>105</v>
      </c>
    </row>
    <row r="106" spans="1:10" ht="16.5" customHeight="1" x14ac:dyDescent="0.2">
      <c r="A106" s="441" t="s">
        <v>1733</v>
      </c>
      <c r="B106" s="322" t="s">
        <v>1159</v>
      </c>
      <c r="C106" s="323">
        <f>IFERROR(VLOOKUP($A106,Filtro!$A$5:$H$256,2,FALSE),0)</f>
        <v>0</v>
      </c>
      <c r="D106" s="382">
        <f>IFERROR(VLOOKUP($A106,Filtro!$A$5:$H$256,3,FALSE),0)</f>
        <v>0</v>
      </c>
      <c r="E106" s="380">
        <f>IFERROR(VLOOKUP($A106,Filtro!$A$5:$H$256,4,FALSE),0)</f>
        <v>0</v>
      </c>
      <c r="F106" s="383">
        <f>IFERROR(VLOOKUP($A106,Filtro!$A$5:$H$256,5,FALSE),0)</f>
        <v>0</v>
      </c>
      <c r="G106" s="379">
        <f>IFERROR(VLOOKUP($A106,Filtro!$A$5:$H$256,6,FALSE),0)</f>
        <v>0</v>
      </c>
      <c r="H106" s="380">
        <f>IFERROR(VLOOKUP($A106,Filtro!$A$5:$H$256,7,FALSE),0)</f>
        <v>0</v>
      </c>
      <c r="I106" s="381">
        <f>IFERROR(VLOOKUP($A106,Filtro!$A$5:$H$256,8,FALSE),0)</f>
        <v>0</v>
      </c>
      <c r="J106" s="45">
        <v>106</v>
      </c>
    </row>
    <row r="107" spans="1:10" ht="26.25" customHeight="1" x14ac:dyDescent="0.2">
      <c r="A107" s="441" t="s">
        <v>1734</v>
      </c>
      <c r="B107" s="324" t="s">
        <v>1160</v>
      </c>
      <c r="C107" s="323">
        <f>IFERROR(VLOOKUP($A107,Filtro!$A$5:$H$256,2,FALSE),0)</f>
        <v>0</v>
      </c>
      <c r="D107" s="382">
        <f>IFERROR(VLOOKUP($A107,Filtro!$A$5:$H$256,3,FALSE),0)</f>
        <v>0</v>
      </c>
      <c r="E107" s="380">
        <f>IFERROR(VLOOKUP($A107,Filtro!$A$5:$H$256,4,FALSE),0)</f>
        <v>0</v>
      </c>
      <c r="F107" s="383">
        <f>IFERROR(VLOOKUP($A107,Filtro!$A$5:$H$256,5,FALSE),0)</f>
        <v>0</v>
      </c>
      <c r="G107" s="379">
        <f>IFERROR(VLOOKUP($A107,Filtro!$A$5:$H$256,6,FALSE),0)</f>
        <v>0</v>
      </c>
      <c r="H107" s="380">
        <f>IFERROR(VLOOKUP($A107,Filtro!$A$5:$H$256,7,FALSE),0)</f>
        <v>0</v>
      </c>
      <c r="I107" s="381">
        <f>IFERROR(VLOOKUP($A107,Filtro!$A$5:$H$256,8,FALSE),0)</f>
        <v>0</v>
      </c>
      <c r="J107" s="45">
        <v>107</v>
      </c>
    </row>
    <row r="108" spans="1:10" ht="16.5" customHeight="1" x14ac:dyDescent="0.2">
      <c r="A108" s="441" t="s">
        <v>1735</v>
      </c>
      <c r="B108" s="322" t="s">
        <v>1161</v>
      </c>
      <c r="C108" s="323">
        <f>IFERROR(VLOOKUP($A108,Filtro!$A$5:$H$256,2,FALSE),0)</f>
        <v>0</v>
      </c>
      <c r="D108" s="382">
        <f>IFERROR(VLOOKUP($A108,Filtro!$A$5:$H$256,3,FALSE),0)</f>
        <v>0</v>
      </c>
      <c r="E108" s="380">
        <f>IFERROR(VLOOKUP($A108,Filtro!$A$5:$H$256,4,FALSE),0)</f>
        <v>0</v>
      </c>
      <c r="F108" s="383">
        <f>IFERROR(VLOOKUP($A108,Filtro!$A$5:$H$256,5,FALSE),0)</f>
        <v>0</v>
      </c>
      <c r="G108" s="379">
        <f>IFERROR(VLOOKUP($A108,Filtro!$A$5:$H$256,6,FALSE),0)</f>
        <v>0</v>
      </c>
      <c r="H108" s="380">
        <f>IFERROR(VLOOKUP($A108,Filtro!$A$5:$H$256,7,FALSE),0)</f>
        <v>0</v>
      </c>
      <c r="I108" s="381">
        <f>IFERROR(VLOOKUP($A108,Filtro!$A$5:$H$256,8,FALSE),0)</f>
        <v>0</v>
      </c>
      <c r="J108" s="45">
        <v>108</v>
      </c>
    </row>
    <row r="109" spans="1:10" ht="16.5" customHeight="1" x14ac:dyDescent="0.2">
      <c r="A109" s="441" t="s">
        <v>1736</v>
      </c>
      <c r="B109" s="322" t="s">
        <v>1162</v>
      </c>
      <c r="C109" s="323">
        <f>IFERROR(VLOOKUP($A109,Filtro!$A$5:$H$256,2,FALSE),0)</f>
        <v>0</v>
      </c>
      <c r="D109" s="382">
        <f>IFERROR(VLOOKUP($A109,Filtro!$A$5:$H$256,3,FALSE),0)</f>
        <v>0</v>
      </c>
      <c r="E109" s="380">
        <f>IFERROR(VLOOKUP($A109,Filtro!$A$5:$H$256,4,FALSE),0)</f>
        <v>0</v>
      </c>
      <c r="F109" s="383">
        <f>IFERROR(VLOOKUP($A109,Filtro!$A$5:$H$256,5,FALSE),0)</f>
        <v>0</v>
      </c>
      <c r="G109" s="379">
        <f>IFERROR(VLOOKUP($A109,Filtro!$A$5:$H$256,6,FALSE),0)</f>
        <v>0</v>
      </c>
      <c r="H109" s="380">
        <f>IFERROR(VLOOKUP($A109,Filtro!$A$5:$H$256,7,FALSE),0)</f>
        <v>0</v>
      </c>
      <c r="I109" s="381">
        <f>IFERROR(VLOOKUP($A109,Filtro!$A$5:$H$256,8,FALSE),0)</f>
        <v>0</v>
      </c>
      <c r="J109" s="45">
        <v>109</v>
      </c>
    </row>
    <row r="110" spans="1:10" ht="16.5" customHeight="1" x14ac:dyDescent="0.2">
      <c r="A110" s="441" t="s">
        <v>1737</v>
      </c>
      <c r="B110" s="322" t="s">
        <v>1163</v>
      </c>
      <c r="C110" s="323">
        <f>IFERROR(VLOOKUP($A110,Filtro!$A$5:$H$256,2,FALSE),0)</f>
        <v>0</v>
      </c>
      <c r="D110" s="382">
        <f>IFERROR(VLOOKUP($A110,Filtro!$A$5:$H$256,3,FALSE),0)</f>
        <v>0</v>
      </c>
      <c r="E110" s="380">
        <f>IFERROR(VLOOKUP($A110,Filtro!$A$5:$H$256,4,FALSE),0)</f>
        <v>0</v>
      </c>
      <c r="F110" s="383">
        <f>IFERROR(VLOOKUP($A110,Filtro!$A$5:$H$256,5,FALSE),0)</f>
        <v>0</v>
      </c>
      <c r="G110" s="379">
        <f>IFERROR(VLOOKUP($A110,Filtro!$A$5:$H$256,6,FALSE),0)</f>
        <v>0</v>
      </c>
      <c r="H110" s="380">
        <f>IFERROR(VLOOKUP($A110,Filtro!$A$5:$H$256,7,FALSE),0)</f>
        <v>0</v>
      </c>
      <c r="I110" s="381">
        <f>IFERROR(VLOOKUP($A110,Filtro!$A$5:$H$256,8,FALSE),0)</f>
        <v>0</v>
      </c>
      <c r="J110" s="45">
        <v>110</v>
      </c>
    </row>
    <row r="111" spans="1:10" ht="25.5" customHeight="1" x14ac:dyDescent="0.2">
      <c r="A111" s="441" t="s">
        <v>1738</v>
      </c>
      <c r="B111" s="324" t="s">
        <v>1165</v>
      </c>
      <c r="C111" s="323">
        <f>IFERROR(VLOOKUP($A111,Filtro!$A$5:$H$256,2,FALSE),0)</f>
        <v>0</v>
      </c>
      <c r="D111" s="382">
        <f>IFERROR(VLOOKUP($A111,Filtro!$A$5:$H$256,3,FALSE),0)</f>
        <v>0</v>
      </c>
      <c r="E111" s="380">
        <f>IFERROR(VLOOKUP($A111,Filtro!$A$5:$H$256,4,FALSE),0)</f>
        <v>0</v>
      </c>
      <c r="F111" s="383">
        <f>IFERROR(VLOOKUP($A111,Filtro!$A$5:$H$256,5,FALSE),0)</f>
        <v>0</v>
      </c>
      <c r="G111" s="379">
        <f>IFERROR(VLOOKUP($A111,Filtro!$A$5:$H$256,6,FALSE),0)</f>
        <v>0</v>
      </c>
      <c r="H111" s="380">
        <f>IFERROR(VLOOKUP($A111,Filtro!$A$5:$H$256,7,FALSE),0)</f>
        <v>0</v>
      </c>
      <c r="I111" s="381">
        <f>IFERROR(VLOOKUP($A111,Filtro!$A$5:$H$256,8,FALSE),0)</f>
        <v>0</v>
      </c>
      <c r="J111" s="45">
        <v>111</v>
      </c>
    </row>
    <row r="112" spans="1:10" ht="16.5" customHeight="1" x14ac:dyDescent="0.2">
      <c r="A112" s="441" t="s">
        <v>1739</v>
      </c>
      <c r="B112" s="322" t="s">
        <v>1166</v>
      </c>
      <c r="C112" s="323">
        <f>IFERROR(VLOOKUP($A112,Filtro!$A$5:$H$256,2,FALSE),0)</f>
        <v>0</v>
      </c>
      <c r="D112" s="382">
        <f>IFERROR(VLOOKUP($A112,Filtro!$A$5:$H$256,3,FALSE),0)</f>
        <v>0</v>
      </c>
      <c r="E112" s="380">
        <f>IFERROR(VLOOKUP($A112,Filtro!$A$5:$H$256,4,FALSE),0)</f>
        <v>0</v>
      </c>
      <c r="F112" s="383">
        <f>IFERROR(VLOOKUP($A112,Filtro!$A$5:$H$256,5,FALSE),0)</f>
        <v>0</v>
      </c>
      <c r="G112" s="379">
        <f>IFERROR(VLOOKUP($A112,Filtro!$A$5:$H$256,6,FALSE),0)</f>
        <v>0</v>
      </c>
      <c r="H112" s="380">
        <f>IFERROR(VLOOKUP($A112,Filtro!$A$5:$H$256,7,FALSE),0)</f>
        <v>0</v>
      </c>
      <c r="I112" s="384">
        <f>IFERROR(VLOOKUP($A112,Filtro!$A$5:$H$256,8,FALSE),0)</f>
        <v>0</v>
      </c>
      <c r="J112" s="45">
        <v>112</v>
      </c>
    </row>
    <row r="113" spans="1:10" ht="16.5" customHeight="1" x14ac:dyDescent="0.2">
      <c r="A113" s="441" t="s">
        <v>1466</v>
      </c>
      <c r="B113" s="325" t="s">
        <v>1167</v>
      </c>
      <c r="C113" s="326">
        <f>IFERROR(VLOOKUP($A113,Filtro!$A$5:$H$256,2,FALSE),0)</f>
        <v>219</v>
      </c>
      <c r="D113" s="385">
        <f>IFERROR(VLOOKUP($A113,Filtro!$A$5:$H$256,3,FALSE),0)</f>
        <v>46</v>
      </c>
      <c r="E113" s="386">
        <f>IFERROR(VLOOKUP($A113,Filtro!$A$5:$H$256,4,FALSE),0)</f>
        <v>158</v>
      </c>
      <c r="F113" s="387">
        <f>IFERROR(VLOOKUP($A113,Filtro!$A$5:$H$256,5,FALSE),0)</f>
        <v>15</v>
      </c>
      <c r="G113" s="388">
        <f>IFERROR(VLOOKUP($A113,Filtro!$A$5:$H$256,6,FALSE),0)</f>
        <v>128</v>
      </c>
      <c r="H113" s="386">
        <f>IFERROR(VLOOKUP($A113,Filtro!$A$5:$H$256,7,FALSE),0)</f>
        <v>18</v>
      </c>
      <c r="I113" s="389">
        <f>IFERROR(VLOOKUP($A113,Filtro!$A$5:$H$256,8,FALSE),0)</f>
        <v>201</v>
      </c>
      <c r="J113" s="45">
        <v>113</v>
      </c>
    </row>
    <row r="114" spans="1:10" ht="18" customHeight="1" x14ac:dyDescent="0.2">
      <c r="A114" s="357"/>
      <c r="B114" s="133" t="s">
        <v>121</v>
      </c>
      <c r="C114" s="327">
        <f t="shared" ref="C114" si="1">SUM(C102:C113)</f>
        <v>250</v>
      </c>
      <c r="D114" s="328">
        <f t="shared" ref="D114:I114" si="2">SUM(D102:D113)</f>
        <v>49</v>
      </c>
      <c r="E114" s="329">
        <f t="shared" si="2"/>
        <v>174</v>
      </c>
      <c r="F114" s="330">
        <f t="shared" si="2"/>
        <v>27</v>
      </c>
      <c r="G114" s="331">
        <f t="shared" si="2"/>
        <v>159</v>
      </c>
      <c r="H114" s="329">
        <f t="shared" si="2"/>
        <v>19</v>
      </c>
      <c r="I114" s="332">
        <f t="shared" si="2"/>
        <v>231</v>
      </c>
      <c r="J114" s="45">
        <v>114</v>
      </c>
    </row>
    <row r="117" spans="1:10" x14ac:dyDescent="0.2">
      <c r="A117" s="45" t="s">
        <v>1263</v>
      </c>
    </row>
    <row r="118" spans="1:10" x14ac:dyDescent="0.2">
      <c r="A118" s="443" t="s">
        <v>1419</v>
      </c>
    </row>
    <row r="119" spans="1:10" x14ac:dyDescent="0.2">
      <c r="A119" s="443" t="s">
        <v>1390</v>
      </c>
    </row>
    <row r="121" spans="1:10" x14ac:dyDescent="0.2">
      <c r="A121" s="45" t="s">
        <v>1265</v>
      </c>
    </row>
    <row r="122" spans="1:10" x14ac:dyDescent="0.2">
      <c r="A122" s="443" t="s">
        <v>1740</v>
      </c>
    </row>
  </sheetData>
  <mergeCells count="62">
    <mergeCell ref="B96:B97"/>
    <mergeCell ref="C96:C97"/>
    <mergeCell ref="D96:F96"/>
    <mergeCell ref="B81:B82"/>
    <mergeCell ref="C30:C31"/>
    <mergeCell ref="C32:C33"/>
    <mergeCell ref="C34:C35"/>
    <mergeCell ref="C36:C37"/>
    <mergeCell ref="E47:E48"/>
    <mergeCell ref="G96:G97"/>
    <mergeCell ref="E71:E72"/>
    <mergeCell ref="C71:C72"/>
    <mergeCell ref="C47:C48"/>
    <mergeCell ref="B64:C64"/>
    <mergeCell ref="E62:E63"/>
    <mergeCell ref="B92:B94"/>
    <mergeCell ref="D85:I85"/>
    <mergeCell ref="B91:C91"/>
    <mergeCell ref="C85:C86"/>
    <mergeCell ref="C81:C82"/>
    <mergeCell ref="B85:B86"/>
    <mergeCell ref="D62:D63"/>
    <mergeCell ref="B47:B48"/>
    <mergeCell ref="D71:D72"/>
    <mergeCell ref="B71:B72"/>
    <mergeCell ref="C14:D14"/>
    <mergeCell ref="C15:D15"/>
    <mergeCell ref="C16:D16"/>
    <mergeCell ref="C23:D23"/>
    <mergeCell ref="C24:D24"/>
    <mergeCell ref="C29:D29"/>
    <mergeCell ref="C26:D26"/>
    <mergeCell ref="C44:D44"/>
    <mergeCell ref="B10:D10"/>
    <mergeCell ref="C17:D17"/>
    <mergeCell ref="C18:D18"/>
    <mergeCell ref="C19:D19"/>
    <mergeCell ref="C20:D20"/>
    <mergeCell ref="C21:D21"/>
    <mergeCell ref="C38:C39"/>
    <mergeCell ref="C25:D25"/>
    <mergeCell ref="C27:D27"/>
    <mergeCell ref="C28:D28"/>
    <mergeCell ref="B11:D12"/>
    <mergeCell ref="C40:C41"/>
    <mergeCell ref="C42:C43"/>
    <mergeCell ref="B8:G9"/>
    <mergeCell ref="H100:H101"/>
    <mergeCell ref="I100:I101"/>
    <mergeCell ref="B100:B101"/>
    <mergeCell ref="D100:F100"/>
    <mergeCell ref="G100:G101"/>
    <mergeCell ref="C100:C101"/>
    <mergeCell ref="B30:B43"/>
    <mergeCell ref="G11:G12"/>
    <mergeCell ref="F62:F63"/>
    <mergeCell ref="F11:F12"/>
    <mergeCell ref="B62:C63"/>
    <mergeCell ref="D47:D48"/>
    <mergeCell ref="E11:E12"/>
    <mergeCell ref="C13:D13"/>
    <mergeCell ref="C22:D22"/>
  </mergeCells>
  <dataValidations count="2">
    <dataValidation type="whole" operator="greaterThanOrEqual" allowBlank="1" showInputMessage="1" showErrorMessage="1" sqref="G30:G43 D68:E69 C83 D102:I113 D92:E94 D98:G98 D87:E89 F89:I89" xr:uid="{00000000-0002-0000-0100-000000000000}">
      <formula1>0</formula1>
    </dataValidation>
    <dataValidation operator="greaterThanOrEqual" allowBlank="1" showInputMessage="1" showErrorMessage="1" sqref="F87:I88" xr:uid="{60E6827E-1732-47A1-872A-27AD9BE4758E}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AA652"/>
  <sheetViews>
    <sheetView showGridLines="0" zoomScaleNormal="100" workbookViewId="0">
      <selection activeCell="H606" sqref="H606"/>
    </sheetView>
  </sheetViews>
  <sheetFormatPr baseColWidth="10" defaultColWidth="11.42578125" defaultRowHeight="14.1" customHeight="1" x14ac:dyDescent="0.2"/>
  <cols>
    <col min="1" max="1" width="13" style="209" customWidth="1"/>
    <col min="2" max="2" width="13.28515625" style="209" customWidth="1"/>
    <col min="3" max="3" width="72.5703125" style="213" customWidth="1"/>
    <col min="4" max="4" width="15.7109375" style="209" customWidth="1"/>
    <col min="5" max="5" width="17.5703125" style="209" customWidth="1"/>
    <col min="6" max="6" width="21.5703125" style="209" customWidth="1"/>
    <col min="7" max="7" width="15.7109375" style="209" customWidth="1"/>
    <col min="8" max="8" width="13.7109375" style="209" customWidth="1"/>
    <col min="9" max="9" width="13" style="209" customWidth="1"/>
    <col min="10" max="16384" width="11.42578125" style="209"/>
  </cols>
  <sheetData>
    <row r="1" spans="1:27" s="48" customFormat="1" ht="14.1" customHeight="1" x14ac:dyDescent="0.15">
      <c r="B1" s="46" t="s">
        <v>1145</v>
      </c>
      <c r="C1" s="207"/>
      <c r="AA1" s="49"/>
    </row>
    <row r="2" spans="1:27" s="48" customFormat="1" ht="14.1" customHeight="1" x14ac:dyDescent="0.15">
      <c r="B2" s="46" t="str">
        <f>CONCATENATE("COMUNA: ",NOMBRE!B2,"  ","( ",NOMBRE!C2,NOMBRE!D2,NOMBRE!E2,NOMBRE!F2,NOMBRE!G2," )")</f>
        <v>COMUNA:   (  )</v>
      </c>
      <c r="C2" s="204"/>
      <c r="AA2" s="49"/>
    </row>
    <row r="3" spans="1:27" s="48" customFormat="1" ht="14.1" customHeight="1" x14ac:dyDescent="0.15">
      <c r="B3" s="46" t="str">
        <f>CONCATENATE("ESTABLECIMIENTO/ESTRATEGIA: ",NOMBRE!B3,"  ","( ",NOMBRE!C3,NOMBRE!D3,NOMBRE!E3,NOMBRE!F3,NOMBRE!G3,NOMBRE!H3," )")</f>
        <v>ESTABLECIMIENTO/ESTRATEGIA:   (  )</v>
      </c>
      <c r="C3" s="207"/>
      <c r="AA3" s="49"/>
    </row>
    <row r="4" spans="1:27" s="48" customFormat="1" ht="14.1" customHeight="1" x14ac:dyDescent="0.15">
      <c r="B4" s="46" t="str">
        <f>CONCATENATE("MES: ",NOMBRE!B6,"  ","( ",NOMBRE!C6,NOMBRE!D6," )")</f>
        <v>MES: MAYO  ( 05 )</v>
      </c>
      <c r="C4" s="207"/>
      <c r="AA4" s="49"/>
    </row>
    <row r="5" spans="1:27" s="48" customFormat="1" ht="14.1" customHeight="1" x14ac:dyDescent="0.15">
      <c r="B5" s="46" t="str">
        <f>CONCATENATE("AÑO: ",NOMBRE!B7)</f>
        <v>AÑO: 2023</v>
      </c>
      <c r="C5" s="207"/>
      <c r="AA5" s="49"/>
    </row>
    <row r="6" spans="1:27" s="48" customFormat="1" ht="14.1" customHeight="1" x14ac:dyDescent="0.15">
      <c r="B6" s="561"/>
      <c r="C6" s="561"/>
      <c r="D6" s="561"/>
      <c r="AA6" s="49"/>
    </row>
    <row r="7" spans="1:27" s="48" customFormat="1" ht="36.75" customHeight="1" x14ac:dyDescent="0.15">
      <c r="B7" s="548" t="s">
        <v>1082</v>
      </c>
      <c r="C7" s="548"/>
      <c r="D7" s="548"/>
      <c r="E7" s="548"/>
      <c r="F7" s="548"/>
      <c r="G7" s="548"/>
      <c r="AA7" s="49"/>
    </row>
    <row r="8" spans="1:27" s="48" customFormat="1" ht="14.1" customHeight="1" x14ac:dyDescent="0.15">
      <c r="B8" s="50"/>
      <c r="C8" s="203"/>
      <c r="AA8" s="49"/>
    </row>
    <row r="9" spans="1:27" s="48" customFormat="1" ht="14.1" customHeight="1" x14ac:dyDescent="0.15">
      <c r="B9" s="208" t="s">
        <v>1033</v>
      </c>
      <c r="C9" s="204"/>
      <c r="AA9" s="49"/>
    </row>
    <row r="10" spans="1:27" ht="14.1" customHeight="1" x14ac:dyDescent="0.2">
      <c r="B10" s="576" t="s">
        <v>355</v>
      </c>
      <c r="C10" s="559" t="s">
        <v>1034</v>
      </c>
      <c r="D10" s="570" t="s">
        <v>121</v>
      </c>
      <c r="E10" s="559" t="s">
        <v>1035</v>
      </c>
      <c r="F10" s="546" t="s">
        <v>1192</v>
      </c>
      <c r="G10" s="559" t="s">
        <v>1193</v>
      </c>
    </row>
    <row r="11" spans="1:27" ht="18" customHeight="1" x14ac:dyDescent="0.2">
      <c r="B11" s="576"/>
      <c r="C11" s="560"/>
      <c r="D11" s="571"/>
      <c r="E11" s="560"/>
      <c r="F11" s="547"/>
      <c r="G11" s="560"/>
    </row>
    <row r="12" spans="1:27" ht="15" customHeight="1" x14ac:dyDescent="0.2">
      <c r="B12" s="566" t="s">
        <v>1229</v>
      </c>
      <c r="C12" s="566"/>
      <c r="D12" s="572"/>
      <c r="E12" s="573"/>
      <c r="F12" s="573"/>
      <c r="G12" s="574"/>
      <c r="H12" s="209" t="s">
        <v>1267</v>
      </c>
    </row>
    <row r="13" spans="1:27" ht="15" customHeight="1" x14ac:dyDescent="0.2">
      <c r="A13" s="445" t="s">
        <v>1741</v>
      </c>
      <c r="B13" s="58" t="s">
        <v>488</v>
      </c>
      <c r="C13" s="205" t="s">
        <v>64</v>
      </c>
      <c r="D13" s="408">
        <f>IFERROR(VLOOKUP($A13,Filtro!$A$5:$H$256,2,FALSE),0)</f>
        <v>0</v>
      </c>
      <c r="E13" s="77">
        <f>IFERROR(VLOOKUP($A13,Filtro!$A$5:$H$256,3,FALSE),0)</f>
        <v>0</v>
      </c>
      <c r="F13" s="185">
        <f>IFERROR(VLOOKUP($A13,Filtro!$A$5:$H$256,4,FALSE),0)</f>
        <v>0</v>
      </c>
      <c r="G13" s="77">
        <f>IFERROR(VLOOKUP($A13,Filtro!$A$5:$H$256,5,FALSE),0)</f>
        <v>0</v>
      </c>
      <c r="H13" s="209">
        <v>13</v>
      </c>
    </row>
    <row r="14" spans="1:27" ht="15" customHeight="1" x14ac:dyDescent="0.2">
      <c r="A14" s="445" t="s">
        <v>1497</v>
      </c>
      <c r="B14" s="59" t="s">
        <v>492</v>
      </c>
      <c r="C14" s="205" t="s">
        <v>65</v>
      </c>
      <c r="D14" s="409">
        <f>IFERROR(VLOOKUP($A14,Filtro!$A$5:$H$256,2,FALSE),0)</f>
        <v>0</v>
      </c>
      <c r="E14" s="81">
        <f>IFERROR(VLOOKUP($A14,Filtro!$A$5:$H$256,3,FALSE),0)</f>
        <v>0</v>
      </c>
      <c r="F14" s="186">
        <f>IFERROR(VLOOKUP($A14,Filtro!$A$5:$H$256,4,FALSE),0)</f>
        <v>0</v>
      </c>
      <c r="G14" s="81">
        <f>IFERROR(VLOOKUP($A14,Filtro!$A$5:$H$256,5,FALSE),0)</f>
        <v>1</v>
      </c>
      <c r="H14" s="209">
        <v>14</v>
      </c>
    </row>
    <row r="15" spans="1:27" ht="15" customHeight="1" x14ac:dyDescent="0.2">
      <c r="A15" s="445" t="s">
        <v>1742</v>
      </c>
      <c r="B15" s="59" t="s">
        <v>493</v>
      </c>
      <c r="C15" s="205" t="s">
        <v>66</v>
      </c>
      <c r="D15" s="409">
        <f>IFERROR(VLOOKUP($A15,Filtro!$A$5:$H$256,2,FALSE),0)</f>
        <v>0</v>
      </c>
      <c r="E15" s="81">
        <f>IFERROR(VLOOKUP($A15,Filtro!$A$5:$H$256,3,FALSE),0)</f>
        <v>0</v>
      </c>
      <c r="F15" s="186">
        <f>IFERROR(VLOOKUP($A15,Filtro!$A$5:$H$256,4,FALSE),0)</f>
        <v>0</v>
      </c>
      <c r="G15" s="81">
        <f>IFERROR(VLOOKUP($A15,Filtro!$A$5:$H$256,5,FALSE),0)</f>
        <v>0</v>
      </c>
      <c r="H15" s="209">
        <v>15</v>
      </c>
    </row>
    <row r="16" spans="1:27" ht="15" customHeight="1" x14ac:dyDescent="0.2">
      <c r="A16" s="445" t="s">
        <v>1743</v>
      </c>
      <c r="B16" s="59" t="s">
        <v>494</v>
      </c>
      <c r="C16" s="205" t="s">
        <v>67</v>
      </c>
      <c r="D16" s="409">
        <f>IFERROR(VLOOKUP($A16,Filtro!$A$5:$H$256,2,FALSE),0)</f>
        <v>0</v>
      </c>
      <c r="E16" s="81">
        <f>IFERROR(VLOOKUP($A16,Filtro!$A$5:$H$256,3,FALSE),0)</f>
        <v>0</v>
      </c>
      <c r="F16" s="186">
        <f>IFERROR(VLOOKUP($A16,Filtro!$A$5:$H$256,4,FALSE),0)</f>
        <v>0</v>
      </c>
      <c r="G16" s="81">
        <f>IFERROR(VLOOKUP($A16,Filtro!$A$5:$H$256,5,FALSE),0)</f>
        <v>0</v>
      </c>
      <c r="H16" s="209">
        <v>16</v>
      </c>
    </row>
    <row r="17" spans="1:8" ht="15" customHeight="1" x14ac:dyDescent="0.2">
      <c r="A17" s="445" t="s">
        <v>1744</v>
      </c>
      <c r="B17" s="59" t="s">
        <v>495</v>
      </c>
      <c r="C17" s="205" t="s">
        <v>68</v>
      </c>
      <c r="D17" s="409">
        <f>IFERROR(VLOOKUP($A17,Filtro!$A$5:$H$256,2,FALSE),0)</f>
        <v>0</v>
      </c>
      <c r="E17" s="81">
        <f>IFERROR(VLOOKUP($A17,Filtro!$A$5:$H$256,3,FALSE),0)</f>
        <v>0</v>
      </c>
      <c r="F17" s="186">
        <f>IFERROR(VLOOKUP($A17,Filtro!$A$5:$H$256,4,FALSE),0)</f>
        <v>0</v>
      </c>
      <c r="G17" s="81">
        <f>IFERROR(VLOOKUP($A17,Filtro!$A$5:$H$256,5,FALSE),0)</f>
        <v>0</v>
      </c>
      <c r="H17" s="209">
        <v>17</v>
      </c>
    </row>
    <row r="18" spans="1:8" ht="15" customHeight="1" x14ac:dyDescent="0.2">
      <c r="A18" s="445" t="s">
        <v>1745</v>
      </c>
      <c r="B18" s="59" t="s">
        <v>496</v>
      </c>
      <c r="C18" s="205" t="s">
        <v>69</v>
      </c>
      <c r="D18" s="409">
        <f>IFERROR(VLOOKUP($A18,Filtro!$A$5:$H$256,2,FALSE),0)</f>
        <v>0</v>
      </c>
      <c r="E18" s="81">
        <f>IFERROR(VLOOKUP($A18,Filtro!$A$5:$H$256,3,FALSE),0)</f>
        <v>0</v>
      </c>
      <c r="F18" s="186">
        <f>IFERROR(VLOOKUP($A18,Filtro!$A$5:$H$256,4,FALSE),0)</f>
        <v>0</v>
      </c>
      <c r="G18" s="81">
        <f>IFERROR(VLOOKUP($A18,Filtro!$A$5:$H$256,5,FALSE),0)</f>
        <v>0</v>
      </c>
      <c r="H18" s="209">
        <v>18</v>
      </c>
    </row>
    <row r="19" spans="1:8" ht="15" customHeight="1" x14ac:dyDescent="0.2">
      <c r="A19" s="445" t="s">
        <v>1746</v>
      </c>
      <c r="B19" s="59" t="s">
        <v>497</v>
      </c>
      <c r="C19" s="205" t="s">
        <v>70</v>
      </c>
      <c r="D19" s="409">
        <f>IFERROR(VLOOKUP($A19,Filtro!$A$5:$H$256,2,FALSE),0)</f>
        <v>0</v>
      </c>
      <c r="E19" s="81">
        <f>IFERROR(VLOOKUP($A19,Filtro!$A$5:$H$256,3,FALSE),0)</f>
        <v>0</v>
      </c>
      <c r="F19" s="186">
        <f>IFERROR(VLOOKUP($A19,Filtro!$A$5:$H$256,4,FALSE),0)</f>
        <v>0</v>
      </c>
      <c r="G19" s="81">
        <f>IFERROR(VLOOKUP($A19,Filtro!$A$5:$H$256,5,FALSE),0)</f>
        <v>0</v>
      </c>
      <c r="H19" s="209">
        <v>19</v>
      </c>
    </row>
    <row r="20" spans="1:8" ht="15" customHeight="1" x14ac:dyDescent="0.2">
      <c r="A20" s="445" t="s">
        <v>1747</v>
      </c>
      <c r="B20" s="59" t="s">
        <v>498</v>
      </c>
      <c r="C20" s="205" t="s">
        <v>71</v>
      </c>
      <c r="D20" s="409">
        <f>IFERROR(VLOOKUP($A20,Filtro!$A$5:$H$256,2,FALSE),0)</f>
        <v>0</v>
      </c>
      <c r="E20" s="81">
        <f>IFERROR(VLOOKUP($A20,Filtro!$A$5:$H$256,3,FALSE),0)</f>
        <v>0</v>
      </c>
      <c r="F20" s="186">
        <f>IFERROR(VLOOKUP($A20,Filtro!$A$5:$H$256,4,FALSE),0)</f>
        <v>0</v>
      </c>
      <c r="G20" s="81">
        <f>IFERROR(VLOOKUP($A20,Filtro!$A$5:$H$256,5,FALSE),0)</f>
        <v>0</v>
      </c>
      <c r="H20" s="209">
        <v>20</v>
      </c>
    </row>
    <row r="21" spans="1:8" ht="15" customHeight="1" x14ac:dyDescent="0.2">
      <c r="A21" s="445" t="s">
        <v>1748</v>
      </c>
      <c r="B21" s="59" t="s">
        <v>499</v>
      </c>
      <c r="C21" s="205" t="s">
        <v>72</v>
      </c>
      <c r="D21" s="409">
        <f>IFERROR(VLOOKUP($A21,Filtro!$A$5:$H$256,2,FALSE),0)</f>
        <v>0</v>
      </c>
      <c r="E21" s="81">
        <f>IFERROR(VLOOKUP($A21,Filtro!$A$5:$H$256,3,FALSE),0)</f>
        <v>0</v>
      </c>
      <c r="F21" s="186">
        <f>IFERROR(VLOOKUP($A21,Filtro!$A$5:$H$256,4,FALSE),0)</f>
        <v>0</v>
      </c>
      <c r="G21" s="81">
        <f>IFERROR(VLOOKUP($A21,Filtro!$A$5:$H$256,5,FALSE),0)</f>
        <v>0</v>
      </c>
      <c r="H21" s="209">
        <v>21</v>
      </c>
    </row>
    <row r="22" spans="1:8" ht="15" customHeight="1" x14ac:dyDescent="0.2">
      <c r="A22" s="445" t="s">
        <v>1749</v>
      </c>
      <c r="B22" s="59" t="s">
        <v>500</v>
      </c>
      <c r="C22" s="205" t="s">
        <v>73</v>
      </c>
      <c r="D22" s="409">
        <f>IFERROR(VLOOKUP($A22,Filtro!$A$5:$H$256,2,FALSE),0)</f>
        <v>0</v>
      </c>
      <c r="E22" s="81">
        <f>IFERROR(VLOOKUP($A22,Filtro!$A$5:$H$256,3,FALSE),0)</f>
        <v>0</v>
      </c>
      <c r="F22" s="186">
        <f>IFERROR(VLOOKUP($A22,Filtro!$A$5:$H$256,4,FALSE),0)</f>
        <v>0</v>
      </c>
      <c r="G22" s="81">
        <f>IFERROR(VLOOKUP($A22,Filtro!$A$5:$H$256,5,FALSE),0)</f>
        <v>0</v>
      </c>
      <c r="H22" s="209">
        <v>22</v>
      </c>
    </row>
    <row r="23" spans="1:8" ht="15" customHeight="1" x14ac:dyDescent="0.2">
      <c r="A23" s="445" t="s">
        <v>1364</v>
      </c>
      <c r="B23" s="59" t="s">
        <v>501</v>
      </c>
      <c r="C23" s="205" t="s">
        <v>74</v>
      </c>
      <c r="D23" s="409">
        <f>IFERROR(VLOOKUP($A23,Filtro!$A$5:$H$256,2,FALSE),0)</f>
        <v>0</v>
      </c>
      <c r="E23" s="81">
        <f>IFERROR(VLOOKUP($A23,Filtro!$A$5:$H$256,3,FALSE),0)</f>
        <v>0</v>
      </c>
      <c r="F23" s="186">
        <f>IFERROR(VLOOKUP($A23,Filtro!$A$5:$H$256,4,FALSE),0)</f>
        <v>0</v>
      </c>
      <c r="G23" s="81">
        <f>IFERROR(VLOOKUP($A23,Filtro!$A$5:$H$256,5,FALSE),0)</f>
        <v>19</v>
      </c>
      <c r="H23" s="209">
        <v>23</v>
      </c>
    </row>
    <row r="24" spans="1:8" ht="15" customHeight="1" x14ac:dyDescent="0.2">
      <c r="A24" s="445" t="s">
        <v>1750</v>
      </c>
      <c r="B24" s="59" t="s">
        <v>502</v>
      </c>
      <c r="C24" s="205" t="s">
        <v>75</v>
      </c>
      <c r="D24" s="409">
        <f>IFERROR(VLOOKUP($A24,Filtro!$A$5:$H$256,2,FALSE),0)</f>
        <v>0</v>
      </c>
      <c r="E24" s="81">
        <f>IFERROR(VLOOKUP($A24,Filtro!$A$5:$H$256,3,FALSE),0)</f>
        <v>0</v>
      </c>
      <c r="F24" s="186">
        <f>IFERROR(VLOOKUP($A24,Filtro!$A$5:$H$256,4,FALSE),0)</f>
        <v>0</v>
      </c>
      <c r="G24" s="81">
        <f>IFERROR(VLOOKUP($A24,Filtro!$A$5:$H$256,5,FALSE),0)</f>
        <v>0</v>
      </c>
      <c r="H24" s="209">
        <v>24</v>
      </c>
    </row>
    <row r="25" spans="1:8" ht="15" customHeight="1" x14ac:dyDescent="0.2">
      <c r="A25" s="445" t="s">
        <v>1751</v>
      </c>
      <c r="B25" s="59" t="s">
        <v>503</v>
      </c>
      <c r="C25" s="205" t="s">
        <v>76</v>
      </c>
      <c r="D25" s="409">
        <f>IFERROR(VLOOKUP($A25,Filtro!$A$5:$H$256,2,FALSE),0)</f>
        <v>0</v>
      </c>
      <c r="E25" s="81">
        <f>IFERROR(VLOOKUP($A25,Filtro!$A$5:$H$256,3,FALSE),0)</f>
        <v>0</v>
      </c>
      <c r="F25" s="186">
        <f>IFERROR(VLOOKUP($A25,Filtro!$A$5:$H$256,4,FALSE),0)</f>
        <v>0</v>
      </c>
      <c r="G25" s="81">
        <f>IFERROR(VLOOKUP($A25,Filtro!$A$5:$H$256,5,FALSE),0)</f>
        <v>0</v>
      </c>
      <c r="H25" s="209">
        <v>25</v>
      </c>
    </row>
    <row r="26" spans="1:8" ht="15" customHeight="1" x14ac:dyDescent="0.2">
      <c r="A26" s="445" t="s">
        <v>1365</v>
      </c>
      <c r="B26" s="59" t="s">
        <v>504</v>
      </c>
      <c r="C26" s="205" t="s">
        <v>77</v>
      </c>
      <c r="D26" s="409">
        <f>IFERROR(VLOOKUP($A26,Filtro!$A$5:$H$256,2,FALSE),0)</f>
        <v>0</v>
      </c>
      <c r="E26" s="81">
        <f>IFERROR(VLOOKUP($A26,Filtro!$A$5:$H$256,3,FALSE),0)</f>
        <v>0</v>
      </c>
      <c r="F26" s="186">
        <f>IFERROR(VLOOKUP($A26,Filtro!$A$5:$H$256,4,FALSE),0)</f>
        <v>0</v>
      </c>
      <c r="G26" s="81">
        <f>IFERROR(VLOOKUP($A26,Filtro!$A$5:$H$256,5,FALSE),0)</f>
        <v>9</v>
      </c>
      <c r="H26" s="209">
        <v>26</v>
      </c>
    </row>
    <row r="27" spans="1:8" ht="15" customHeight="1" x14ac:dyDescent="0.2">
      <c r="A27" s="445" t="s">
        <v>1427</v>
      </c>
      <c r="B27" s="59" t="s">
        <v>505</v>
      </c>
      <c r="C27" s="205" t="s">
        <v>78</v>
      </c>
      <c r="D27" s="409">
        <f>IFERROR(VLOOKUP($A27,Filtro!$A$5:$H$256,2,FALSE),0)</f>
        <v>0</v>
      </c>
      <c r="E27" s="81">
        <f>IFERROR(VLOOKUP($A27,Filtro!$A$5:$H$256,3,FALSE),0)</f>
        <v>0</v>
      </c>
      <c r="F27" s="186">
        <f>IFERROR(VLOOKUP($A27,Filtro!$A$5:$H$256,4,FALSE),0)</f>
        <v>0</v>
      </c>
      <c r="G27" s="81">
        <f>IFERROR(VLOOKUP($A27,Filtro!$A$5:$H$256,5,FALSE),0)</f>
        <v>138</v>
      </c>
      <c r="H27" s="209">
        <v>27</v>
      </c>
    </row>
    <row r="28" spans="1:8" ht="15" customHeight="1" x14ac:dyDescent="0.2">
      <c r="A28" s="445" t="s">
        <v>1752</v>
      </c>
      <c r="B28" s="59" t="s">
        <v>506</v>
      </c>
      <c r="C28" s="205" t="s">
        <v>79</v>
      </c>
      <c r="D28" s="409">
        <f>IFERROR(VLOOKUP($A28,Filtro!$A$5:$H$256,2,FALSE),0)</f>
        <v>0</v>
      </c>
      <c r="E28" s="81">
        <f>IFERROR(VLOOKUP($A28,Filtro!$A$5:$H$256,3,FALSE),0)</f>
        <v>0</v>
      </c>
      <c r="F28" s="186">
        <f>IFERROR(VLOOKUP($A28,Filtro!$A$5:$H$256,4,FALSE),0)</f>
        <v>0</v>
      </c>
      <c r="G28" s="81">
        <f>IFERROR(VLOOKUP($A28,Filtro!$A$5:$H$256,5,FALSE),0)</f>
        <v>0</v>
      </c>
      <c r="H28" s="209">
        <v>28</v>
      </c>
    </row>
    <row r="29" spans="1:8" ht="15" customHeight="1" x14ac:dyDescent="0.2">
      <c r="A29" s="445" t="s">
        <v>1753</v>
      </c>
      <c r="B29" s="59" t="s">
        <v>507</v>
      </c>
      <c r="C29" s="205" t="s">
        <v>80</v>
      </c>
      <c r="D29" s="409">
        <f>IFERROR(VLOOKUP($A29,Filtro!$A$5:$H$256,2,FALSE),0)</f>
        <v>0</v>
      </c>
      <c r="E29" s="81">
        <f>IFERROR(VLOOKUP($A29,Filtro!$A$5:$H$256,3,FALSE),0)</f>
        <v>0</v>
      </c>
      <c r="F29" s="186">
        <f>IFERROR(VLOOKUP($A29,Filtro!$A$5:$H$256,4,FALSE),0)</f>
        <v>0</v>
      </c>
      <c r="G29" s="81">
        <f>IFERROR(VLOOKUP($A29,Filtro!$A$5:$H$256,5,FALSE),0)</f>
        <v>0</v>
      </c>
      <c r="H29" s="209">
        <v>29</v>
      </c>
    </row>
    <row r="30" spans="1:8" ht="15" customHeight="1" x14ac:dyDescent="0.2">
      <c r="A30" s="445" t="s">
        <v>1754</v>
      </c>
      <c r="B30" s="59" t="s">
        <v>508</v>
      </c>
      <c r="C30" s="205" t="s">
        <v>13</v>
      </c>
      <c r="D30" s="409">
        <f>IFERROR(VLOOKUP($A30,Filtro!$A$5:$H$256,2,FALSE),0)</f>
        <v>0</v>
      </c>
      <c r="E30" s="81">
        <f>IFERROR(VLOOKUP($A30,Filtro!$A$5:$H$256,3,FALSE),0)</f>
        <v>0</v>
      </c>
      <c r="F30" s="186">
        <f>IFERROR(VLOOKUP($A30,Filtro!$A$5:$H$256,4,FALSE),0)</f>
        <v>0</v>
      </c>
      <c r="G30" s="81">
        <f>IFERROR(VLOOKUP($A30,Filtro!$A$5:$H$256,5,FALSE),0)</f>
        <v>0</v>
      </c>
      <c r="H30" s="209">
        <v>30</v>
      </c>
    </row>
    <row r="31" spans="1:8" ht="15" customHeight="1" x14ac:dyDescent="0.2">
      <c r="A31" s="445" t="s">
        <v>1755</v>
      </c>
      <c r="B31" s="59" t="s">
        <v>509</v>
      </c>
      <c r="C31" s="205" t="s">
        <v>14</v>
      </c>
      <c r="D31" s="409">
        <f>IFERROR(VLOOKUP($A31,Filtro!$A$5:$H$256,2,FALSE),0)</f>
        <v>0</v>
      </c>
      <c r="E31" s="81">
        <f>IFERROR(VLOOKUP($A31,Filtro!$A$5:$H$256,3,FALSE),0)</f>
        <v>0</v>
      </c>
      <c r="F31" s="186">
        <f>IFERROR(VLOOKUP($A31,Filtro!$A$5:$H$256,4,FALSE),0)</f>
        <v>0</v>
      </c>
      <c r="G31" s="81">
        <f>IFERROR(VLOOKUP($A31,Filtro!$A$5:$H$256,5,FALSE),0)</f>
        <v>0</v>
      </c>
      <c r="H31" s="209">
        <v>31</v>
      </c>
    </row>
    <row r="32" spans="1:8" ht="15" customHeight="1" x14ac:dyDescent="0.2">
      <c r="A32" s="445" t="s">
        <v>1756</v>
      </c>
      <c r="B32" s="59" t="s">
        <v>510</v>
      </c>
      <c r="C32" s="205" t="s">
        <v>15</v>
      </c>
      <c r="D32" s="409">
        <f>IFERROR(VLOOKUP($A32,Filtro!$A$5:$H$256,2,FALSE),0)</f>
        <v>0</v>
      </c>
      <c r="E32" s="81">
        <f>IFERROR(VLOOKUP($A32,Filtro!$A$5:$H$256,3,FALSE),0)</f>
        <v>0</v>
      </c>
      <c r="F32" s="186">
        <f>IFERROR(VLOOKUP($A32,Filtro!$A$5:$H$256,4,FALSE),0)</f>
        <v>0</v>
      </c>
      <c r="G32" s="81">
        <f>IFERROR(VLOOKUP($A32,Filtro!$A$5:$H$256,5,FALSE),0)</f>
        <v>0</v>
      </c>
      <c r="H32" s="209">
        <v>32</v>
      </c>
    </row>
    <row r="33" spans="1:8" ht="15" customHeight="1" x14ac:dyDescent="0.2">
      <c r="A33" s="445" t="s">
        <v>1757</v>
      </c>
      <c r="B33" s="59" t="s">
        <v>511</v>
      </c>
      <c r="C33" s="205" t="s">
        <v>16</v>
      </c>
      <c r="D33" s="409">
        <f>IFERROR(VLOOKUP($A33,Filtro!$A$5:$H$256,2,FALSE),0)</f>
        <v>0</v>
      </c>
      <c r="E33" s="81">
        <f>IFERROR(VLOOKUP($A33,Filtro!$A$5:$H$256,3,FALSE),0)</f>
        <v>0</v>
      </c>
      <c r="F33" s="186">
        <f>IFERROR(VLOOKUP($A33,Filtro!$A$5:$H$256,4,FALSE),0)</f>
        <v>0</v>
      </c>
      <c r="G33" s="81">
        <f>IFERROR(VLOOKUP($A33,Filtro!$A$5:$H$256,5,FALSE),0)</f>
        <v>0</v>
      </c>
      <c r="H33" s="209">
        <v>33</v>
      </c>
    </row>
    <row r="34" spans="1:8" ht="15" customHeight="1" x14ac:dyDescent="0.2">
      <c r="A34" s="445" t="s">
        <v>1758</v>
      </c>
      <c r="B34" s="59" t="s">
        <v>512</v>
      </c>
      <c r="C34" s="205" t="s">
        <v>17</v>
      </c>
      <c r="D34" s="409">
        <f>IFERROR(VLOOKUP($A34,Filtro!$A$5:$H$256,2,FALSE),0)</f>
        <v>0</v>
      </c>
      <c r="E34" s="81">
        <f>IFERROR(VLOOKUP($A34,Filtro!$A$5:$H$256,3,FALSE),0)</f>
        <v>0</v>
      </c>
      <c r="F34" s="186">
        <f>IFERROR(VLOOKUP($A34,Filtro!$A$5:$H$256,4,FALSE),0)</f>
        <v>0</v>
      </c>
      <c r="G34" s="81">
        <f>IFERROR(VLOOKUP($A34,Filtro!$A$5:$H$256,5,FALSE),0)</f>
        <v>0</v>
      </c>
      <c r="H34" s="209">
        <v>34</v>
      </c>
    </row>
    <row r="35" spans="1:8" ht="15" customHeight="1" x14ac:dyDescent="0.2">
      <c r="A35" s="445" t="s">
        <v>1759</v>
      </c>
      <c r="B35" s="59" t="s">
        <v>513</v>
      </c>
      <c r="C35" s="205" t="s">
        <v>18</v>
      </c>
      <c r="D35" s="409">
        <f>IFERROR(VLOOKUP($A35,Filtro!$A$5:$H$256,2,FALSE),0)</f>
        <v>0</v>
      </c>
      <c r="E35" s="81">
        <f>IFERROR(VLOOKUP($A35,Filtro!$A$5:$H$256,3,FALSE),0)</f>
        <v>0</v>
      </c>
      <c r="F35" s="186">
        <f>IFERROR(VLOOKUP($A35,Filtro!$A$5:$H$256,4,FALSE),0)</f>
        <v>0</v>
      </c>
      <c r="G35" s="81">
        <f>IFERROR(VLOOKUP($A35,Filtro!$A$5:$H$256,5,FALSE),0)</f>
        <v>0</v>
      </c>
      <c r="H35" s="209">
        <v>35</v>
      </c>
    </row>
    <row r="36" spans="1:8" ht="15" customHeight="1" x14ac:dyDescent="0.2">
      <c r="A36" s="445" t="s">
        <v>1489</v>
      </c>
      <c r="B36" s="59" t="s">
        <v>514</v>
      </c>
      <c r="C36" s="205" t="s">
        <v>19</v>
      </c>
      <c r="D36" s="409">
        <f>IFERROR(VLOOKUP($A36,Filtro!$A$5:$H$256,2,FALSE),0)</f>
        <v>0</v>
      </c>
      <c r="E36" s="81">
        <f>IFERROR(VLOOKUP($A36,Filtro!$A$5:$H$256,3,FALSE),0)</f>
        <v>0</v>
      </c>
      <c r="F36" s="186">
        <f>IFERROR(VLOOKUP($A36,Filtro!$A$5:$H$256,4,FALSE),0)</f>
        <v>0</v>
      </c>
      <c r="G36" s="81">
        <f>IFERROR(VLOOKUP($A36,Filtro!$A$5:$H$256,5,FALSE),0)</f>
        <v>1</v>
      </c>
      <c r="H36" s="209">
        <v>36</v>
      </c>
    </row>
    <row r="37" spans="1:8" ht="15" customHeight="1" x14ac:dyDescent="0.2">
      <c r="A37" s="445" t="s">
        <v>1760</v>
      </c>
      <c r="B37" s="59" t="s">
        <v>515</v>
      </c>
      <c r="C37" s="205" t="s">
        <v>20</v>
      </c>
      <c r="D37" s="409">
        <f>IFERROR(VLOOKUP($A37,Filtro!$A$5:$H$256,2,FALSE),0)</f>
        <v>0</v>
      </c>
      <c r="E37" s="81">
        <f>IFERROR(VLOOKUP($A37,Filtro!$A$5:$H$256,3,FALSE),0)</f>
        <v>0</v>
      </c>
      <c r="F37" s="186">
        <f>IFERROR(VLOOKUP($A37,Filtro!$A$5:$H$256,4,FALSE),0)</f>
        <v>0</v>
      </c>
      <c r="G37" s="81">
        <f>IFERROR(VLOOKUP($A37,Filtro!$A$5:$H$256,5,FALSE),0)</f>
        <v>0</v>
      </c>
      <c r="H37" s="209">
        <v>37</v>
      </c>
    </row>
    <row r="38" spans="1:8" ht="15" customHeight="1" x14ac:dyDescent="0.2">
      <c r="A38" s="445" t="s">
        <v>1490</v>
      </c>
      <c r="B38" s="59" t="s">
        <v>516</v>
      </c>
      <c r="C38" s="205" t="s">
        <v>21</v>
      </c>
      <c r="D38" s="409">
        <f>IFERROR(VLOOKUP($A38,Filtro!$A$5:$H$256,2,FALSE),0)</f>
        <v>0</v>
      </c>
      <c r="E38" s="81">
        <f>IFERROR(VLOOKUP($A38,Filtro!$A$5:$H$256,3,FALSE),0)</f>
        <v>0</v>
      </c>
      <c r="F38" s="186">
        <f>IFERROR(VLOOKUP($A38,Filtro!$A$5:$H$256,4,FALSE),0)</f>
        <v>0</v>
      </c>
      <c r="G38" s="81">
        <f>IFERROR(VLOOKUP($A38,Filtro!$A$5:$H$256,5,FALSE),0)</f>
        <v>1</v>
      </c>
      <c r="H38" s="209">
        <v>38</v>
      </c>
    </row>
    <row r="39" spans="1:8" ht="15" customHeight="1" x14ac:dyDescent="0.2">
      <c r="A39" s="445" t="s">
        <v>1761</v>
      </c>
      <c r="B39" s="59" t="s">
        <v>517</v>
      </c>
      <c r="C39" s="205" t="s">
        <v>38</v>
      </c>
      <c r="D39" s="409">
        <f>IFERROR(VLOOKUP($A39,Filtro!$A$5:$H$256,2,FALSE),0)</f>
        <v>0</v>
      </c>
      <c r="E39" s="81">
        <f>IFERROR(VLOOKUP($A39,Filtro!$A$5:$H$256,3,FALSE),0)</f>
        <v>0</v>
      </c>
      <c r="F39" s="186">
        <f>IFERROR(VLOOKUP($A39,Filtro!$A$5:$H$256,4,FALSE),0)</f>
        <v>0</v>
      </c>
      <c r="G39" s="81">
        <f>IFERROR(VLOOKUP($A39,Filtro!$A$5:$H$256,5,FALSE),0)</f>
        <v>0</v>
      </c>
      <c r="H39" s="209">
        <v>39</v>
      </c>
    </row>
    <row r="40" spans="1:8" ht="15" customHeight="1" x14ac:dyDescent="0.2">
      <c r="A40" s="445" t="s">
        <v>1491</v>
      </c>
      <c r="B40" s="59" t="s">
        <v>518</v>
      </c>
      <c r="C40" s="205" t="s">
        <v>39</v>
      </c>
      <c r="D40" s="409">
        <f>IFERROR(VLOOKUP($A40,Filtro!$A$5:$H$256,2,FALSE),0)</f>
        <v>0</v>
      </c>
      <c r="E40" s="81">
        <f>IFERROR(VLOOKUP($A40,Filtro!$A$5:$H$256,3,FALSE),0)</f>
        <v>0</v>
      </c>
      <c r="F40" s="186">
        <f>IFERROR(VLOOKUP($A40,Filtro!$A$5:$H$256,4,FALSE),0)</f>
        <v>0</v>
      </c>
      <c r="G40" s="81">
        <f>IFERROR(VLOOKUP($A40,Filtro!$A$5:$H$256,5,FALSE),0)</f>
        <v>1</v>
      </c>
      <c r="H40" s="209">
        <v>40</v>
      </c>
    </row>
    <row r="41" spans="1:8" ht="15" customHeight="1" x14ac:dyDescent="0.2">
      <c r="A41" s="445" t="s">
        <v>1762</v>
      </c>
      <c r="B41" s="59" t="s">
        <v>519</v>
      </c>
      <c r="C41" s="205" t="s">
        <v>40</v>
      </c>
      <c r="D41" s="409">
        <f>IFERROR(VLOOKUP($A41,Filtro!$A$5:$H$256,2,FALSE),0)</f>
        <v>0</v>
      </c>
      <c r="E41" s="81">
        <f>IFERROR(VLOOKUP($A41,Filtro!$A$5:$H$256,3,FALSE),0)</f>
        <v>0</v>
      </c>
      <c r="F41" s="186">
        <f>IFERROR(VLOOKUP($A41,Filtro!$A$5:$H$256,4,FALSE),0)</f>
        <v>0</v>
      </c>
      <c r="G41" s="81">
        <f>IFERROR(VLOOKUP($A41,Filtro!$A$5:$H$256,5,FALSE),0)</f>
        <v>0</v>
      </c>
      <c r="H41" s="209">
        <v>41</v>
      </c>
    </row>
    <row r="42" spans="1:8" ht="15" customHeight="1" x14ac:dyDescent="0.2">
      <c r="A42" s="445" t="s">
        <v>1763</v>
      </c>
      <c r="B42" s="59" t="s">
        <v>520</v>
      </c>
      <c r="C42" s="205" t="s">
        <v>333</v>
      </c>
      <c r="D42" s="409">
        <f>IFERROR(VLOOKUP($A42,Filtro!$A$5:$H$256,2,FALSE),0)</f>
        <v>0</v>
      </c>
      <c r="E42" s="81">
        <f>IFERROR(VLOOKUP($A42,Filtro!$A$5:$H$256,3,FALSE),0)</f>
        <v>0</v>
      </c>
      <c r="F42" s="186">
        <f>IFERROR(VLOOKUP($A42,Filtro!$A$5:$H$256,4,FALSE),0)</f>
        <v>0</v>
      </c>
      <c r="G42" s="81">
        <f>IFERROR(VLOOKUP($A42,Filtro!$A$5:$H$256,5,FALSE),0)</f>
        <v>0</v>
      </c>
      <c r="H42" s="209">
        <v>42</v>
      </c>
    </row>
    <row r="43" spans="1:8" ht="15" customHeight="1" x14ac:dyDescent="0.2">
      <c r="A43" s="445" t="s">
        <v>1340</v>
      </c>
      <c r="B43" s="59" t="s">
        <v>521</v>
      </c>
      <c r="C43" s="205" t="s">
        <v>31</v>
      </c>
      <c r="D43" s="409">
        <f>IFERROR(VLOOKUP($A43,Filtro!$A$5:$H$256,2,FALSE),0)</f>
        <v>138</v>
      </c>
      <c r="E43" s="81">
        <f>IFERROR(VLOOKUP($A43,Filtro!$A$5:$H$256,3,FALSE),0)</f>
        <v>0</v>
      </c>
      <c r="F43" s="186">
        <f>IFERROR(VLOOKUP($A43,Filtro!$A$5:$H$256,4,FALSE),0)</f>
        <v>138</v>
      </c>
      <c r="G43" s="81">
        <f>IFERROR(VLOOKUP($A43,Filtro!$A$5:$H$256,5,FALSE),0)</f>
        <v>228</v>
      </c>
      <c r="H43" s="209">
        <v>43</v>
      </c>
    </row>
    <row r="44" spans="1:8" ht="15" customHeight="1" x14ac:dyDescent="0.2">
      <c r="A44" s="445" t="s">
        <v>1764</v>
      </c>
      <c r="B44" s="59" t="s">
        <v>522</v>
      </c>
      <c r="C44" s="205" t="s">
        <v>41</v>
      </c>
      <c r="D44" s="409">
        <f>IFERROR(VLOOKUP($A44,Filtro!$A$5:$H$256,2,FALSE),0)</f>
        <v>0</v>
      </c>
      <c r="E44" s="81">
        <f>IFERROR(VLOOKUP($A44,Filtro!$A$5:$H$256,3,FALSE),0)</f>
        <v>0</v>
      </c>
      <c r="F44" s="186">
        <f>IFERROR(VLOOKUP($A44,Filtro!$A$5:$H$256,4,FALSE),0)</f>
        <v>0</v>
      </c>
      <c r="G44" s="81">
        <f>IFERROR(VLOOKUP($A44,Filtro!$A$5:$H$256,5,FALSE),0)</f>
        <v>0</v>
      </c>
      <c r="H44" s="209">
        <v>44</v>
      </c>
    </row>
    <row r="45" spans="1:8" ht="15" customHeight="1" x14ac:dyDescent="0.2">
      <c r="A45" s="445" t="s">
        <v>1341</v>
      </c>
      <c r="B45" s="59" t="s">
        <v>523</v>
      </c>
      <c r="C45" s="205" t="s">
        <v>42</v>
      </c>
      <c r="D45" s="409">
        <f>IFERROR(VLOOKUP($A45,Filtro!$A$5:$H$256,2,FALSE),0)</f>
        <v>385</v>
      </c>
      <c r="E45" s="81">
        <f>IFERROR(VLOOKUP($A45,Filtro!$A$5:$H$256,3,FALSE),0)</f>
        <v>0</v>
      </c>
      <c r="F45" s="186">
        <f>IFERROR(VLOOKUP($A45,Filtro!$A$5:$H$256,4,FALSE),0)</f>
        <v>385</v>
      </c>
      <c r="G45" s="81">
        <f>IFERROR(VLOOKUP($A45,Filtro!$A$5:$H$256,5,FALSE),0)</f>
        <v>3817</v>
      </c>
      <c r="H45" s="209">
        <v>45</v>
      </c>
    </row>
    <row r="46" spans="1:8" ht="15" customHeight="1" x14ac:dyDescent="0.2">
      <c r="A46" s="445" t="s">
        <v>1342</v>
      </c>
      <c r="B46" s="59" t="s">
        <v>524</v>
      </c>
      <c r="C46" s="205" t="s">
        <v>43</v>
      </c>
      <c r="D46" s="409">
        <f>IFERROR(VLOOKUP($A46,Filtro!$A$5:$H$256,2,FALSE),0)</f>
        <v>83</v>
      </c>
      <c r="E46" s="81">
        <f>IFERROR(VLOOKUP($A46,Filtro!$A$5:$H$256,3,FALSE),0)</f>
        <v>0</v>
      </c>
      <c r="F46" s="186">
        <f>IFERROR(VLOOKUP($A46,Filtro!$A$5:$H$256,4,FALSE),0)</f>
        <v>83</v>
      </c>
      <c r="G46" s="81">
        <f>IFERROR(VLOOKUP($A46,Filtro!$A$5:$H$256,5,FALSE),0)</f>
        <v>3594</v>
      </c>
      <c r="H46" s="209">
        <v>46</v>
      </c>
    </row>
    <row r="47" spans="1:8" ht="15" customHeight="1" x14ac:dyDescent="0.2">
      <c r="A47" s="445" t="s">
        <v>1625</v>
      </c>
      <c r="B47" s="59" t="s">
        <v>525</v>
      </c>
      <c r="C47" s="205" t="s">
        <v>44</v>
      </c>
      <c r="D47" s="409">
        <f>IFERROR(VLOOKUP($A47,Filtro!$A$5:$H$256,2,FALSE),0)</f>
        <v>0</v>
      </c>
      <c r="E47" s="81">
        <f>IFERROR(VLOOKUP($A47,Filtro!$A$5:$H$256,3,FALSE),0)</f>
        <v>0</v>
      </c>
      <c r="F47" s="186">
        <f>IFERROR(VLOOKUP($A47,Filtro!$A$5:$H$256,4,FALSE),0)</f>
        <v>0</v>
      </c>
      <c r="G47" s="81">
        <f>IFERROR(VLOOKUP($A47,Filtro!$A$5:$H$256,5,FALSE),0)</f>
        <v>18</v>
      </c>
      <c r="H47" s="209">
        <v>47</v>
      </c>
    </row>
    <row r="48" spans="1:8" ht="15" customHeight="1" x14ac:dyDescent="0.2">
      <c r="A48" s="445" t="s">
        <v>1765</v>
      </c>
      <c r="B48" s="59" t="s">
        <v>526</v>
      </c>
      <c r="C48" s="205" t="s">
        <v>45</v>
      </c>
      <c r="D48" s="409">
        <f>IFERROR(VLOOKUP($A48,Filtro!$A$5:$H$256,2,FALSE),0)</f>
        <v>0</v>
      </c>
      <c r="E48" s="81">
        <f>IFERROR(VLOOKUP($A48,Filtro!$A$5:$H$256,3,FALSE),0)</f>
        <v>0</v>
      </c>
      <c r="F48" s="186">
        <f>IFERROR(VLOOKUP($A48,Filtro!$A$5:$H$256,4,FALSE),0)</f>
        <v>0</v>
      </c>
      <c r="G48" s="81">
        <f>IFERROR(VLOOKUP($A48,Filtro!$A$5:$H$256,5,FALSE),0)</f>
        <v>0</v>
      </c>
      <c r="H48" s="209">
        <v>48</v>
      </c>
    </row>
    <row r="49" spans="1:8" ht="15" customHeight="1" x14ac:dyDescent="0.2">
      <c r="A49" s="445" t="s">
        <v>1343</v>
      </c>
      <c r="B49" s="59" t="s">
        <v>527</v>
      </c>
      <c r="C49" s="205" t="s">
        <v>54</v>
      </c>
      <c r="D49" s="409">
        <f>IFERROR(VLOOKUP($A49,Filtro!$A$5:$H$256,2,FALSE),0)</f>
        <v>2341</v>
      </c>
      <c r="E49" s="81">
        <f>IFERROR(VLOOKUP($A49,Filtro!$A$5:$H$256,3,FALSE),0)</f>
        <v>0</v>
      </c>
      <c r="F49" s="186">
        <f>IFERROR(VLOOKUP($A49,Filtro!$A$5:$H$256,4,FALSE),0)</f>
        <v>2341</v>
      </c>
      <c r="G49" s="81">
        <f>IFERROR(VLOOKUP($A49,Filtro!$A$5:$H$256,5,FALSE),0)</f>
        <v>4969</v>
      </c>
      <c r="H49" s="209">
        <v>49</v>
      </c>
    </row>
    <row r="50" spans="1:8" ht="15" customHeight="1" x14ac:dyDescent="0.2">
      <c r="A50" s="445" t="s">
        <v>1597</v>
      </c>
      <c r="B50" s="59" t="s">
        <v>528</v>
      </c>
      <c r="C50" s="205" t="s">
        <v>55</v>
      </c>
      <c r="D50" s="409">
        <f>IFERROR(VLOOKUP($A50,Filtro!$A$5:$H$256,2,FALSE),0)</f>
        <v>0</v>
      </c>
      <c r="E50" s="81">
        <f>IFERROR(VLOOKUP($A50,Filtro!$A$5:$H$256,3,FALSE),0)</f>
        <v>0</v>
      </c>
      <c r="F50" s="186">
        <f>IFERROR(VLOOKUP($A50,Filtro!$A$5:$H$256,4,FALSE),0)</f>
        <v>0</v>
      </c>
      <c r="G50" s="81">
        <f>IFERROR(VLOOKUP($A50,Filtro!$A$5:$H$256,5,FALSE),0)</f>
        <v>70</v>
      </c>
      <c r="H50" s="209">
        <v>50</v>
      </c>
    </row>
    <row r="51" spans="1:8" ht="15" customHeight="1" x14ac:dyDescent="0.2">
      <c r="A51" s="445" t="s">
        <v>1766</v>
      </c>
      <c r="B51" s="59" t="s">
        <v>529</v>
      </c>
      <c r="C51" s="205" t="s">
        <v>56</v>
      </c>
      <c r="D51" s="409">
        <f>IFERROR(VLOOKUP($A51,Filtro!$A$5:$H$256,2,FALSE),0)</f>
        <v>0</v>
      </c>
      <c r="E51" s="81">
        <f>IFERROR(VLOOKUP($A51,Filtro!$A$5:$H$256,3,FALSE),0)</f>
        <v>0</v>
      </c>
      <c r="F51" s="186">
        <f>IFERROR(VLOOKUP($A51,Filtro!$A$5:$H$256,4,FALSE),0)</f>
        <v>0</v>
      </c>
      <c r="G51" s="81">
        <f>IFERROR(VLOOKUP($A51,Filtro!$A$5:$H$256,5,FALSE),0)</f>
        <v>0</v>
      </c>
      <c r="H51" s="209">
        <v>51</v>
      </c>
    </row>
    <row r="52" spans="1:8" ht="15" customHeight="1" x14ac:dyDescent="0.2">
      <c r="A52" s="445" t="s">
        <v>1767</v>
      </c>
      <c r="B52" s="59" t="s">
        <v>530</v>
      </c>
      <c r="C52" s="205" t="s">
        <v>57</v>
      </c>
      <c r="D52" s="409">
        <f>IFERROR(VLOOKUP($A52,Filtro!$A$5:$H$256,2,FALSE),0)</f>
        <v>0</v>
      </c>
      <c r="E52" s="81">
        <f>IFERROR(VLOOKUP($A52,Filtro!$A$5:$H$256,3,FALSE),0)</f>
        <v>0</v>
      </c>
      <c r="F52" s="186">
        <f>IFERROR(VLOOKUP($A52,Filtro!$A$5:$H$256,4,FALSE),0)</f>
        <v>0</v>
      </c>
      <c r="G52" s="81">
        <f>IFERROR(VLOOKUP($A52,Filtro!$A$5:$H$256,5,FALSE),0)</f>
        <v>0</v>
      </c>
      <c r="H52" s="209">
        <v>52</v>
      </c>
    </row>
    <row r="53" spans="1:8" ht="31.5" x14ac:dyDescent="0.2">
      <c r="A53" s="445" t="s">
        <v>1344</v>
      </c>
      <c r="B53" s="59" t="s">
        <v>531</v>
      </c>
      <c r="C53" s="205" t="s">
        <v>131</v>
      </c>
      <c r="D53" s="409">
        <f>IFERROR(VLOOKUP($A53,Filtro!$A$5:$H$256,2,FALSE),0)</f>
        <v>3626</v>
      </c>
      <c r="E53" s="81">
        <f>IFERROR(VLOOKUP($A53,Filtro!$A$5:$H$256,3,FALSE),0)</f>
        <v>0</v>
      </c>
      <c r="F53" s="186">
        <f>IFERROR(VLOOKUP($A53,Filtro!$A$5:$H$256,4,FALSE),0)</f>
        <v>3626</v>
      </c>
      <c r="G53" s="81">
        <f>IFERROR(VLOOKUP($A53,Filtro!$A$5:$H$256,5,FALSE),0)</f>
        <v>6766</v>
      </c>
      <c r="H53" s="209">
        <v>53</v>
      </c>
    </row>
    <row r="54" spans="1:8" ht="15" customHeight="1" x14ac:dyDescent="0.2">
      <c r="A54" s="445" t="s">
        <v>1768</v>
      </c>
      <c r="B54" s="59" t="s">
        <v>532</v>
      </c>
      <c r="C54" s="205" t="s">
        <v>246</v>
      </c>
      <c r="D54" s="409">
        <f>IFERROR(VLOOKUP($A54,Filtro!$A$5:$H$256,2,FALSE),0)</f>
        <v>0</v>
      </c>
      <c r="E54" s="81">
        <f>IFERROR(VLOOKUP($A54,Filtro!$A$5:$H$256,3,FALSE),0)</f>
        <v>0</v>
      </c>
      <c r="F54" s="186">
        <f>IFERROR(VLOOKUP($A54,Filtro!$A$5:$H$256,4,FALSE),0)</f>
        <v>0</v>
      </c>
      <c r="G54" s="81">
        <f>IFERROR(VLOOKUP($A54,Filtro!$A$5:$H$256,5,FALSE),0)</f>
        <v>0</v>
      </c>
      <c r="H54" s="209">
        <v>54</v>
      </c>
    </row>
    <row r="55" spans="1:8" ht="15" customHeight="1" x14ac:dyDescent="0.2">
      <c r="A55" s="445" t="s">
        <v>1769</v>
      </c>
      <c r="B55" s="59" t="s">
        <v>533</v>
      </c>
      <c r="C55" s="205" t="s">
        <v>247</v>
      </c>
      <c r="D55" s="409">
        <f>IFERROR(VLOOKUP($A55,Filtro!$A$5:$H$256,2,FALSE),0)</f>
        <v>0</v>
      </c>
      <c r="E55" s="81">
        <f>IFERROR(VLOOKUP($A55,Filtro!$A$5:$H$256,3,FALSE),0)</f>
        <v>0</v>
      </c>
      <c r="F55" s="186">
        <f>IFERROR(VLOOKUP($A55,Filtro!$A$5:$H$256,4,FALSE),0)</f>
        <v>0</v>
      </c>
      <c r="G55" s="81">
        <f>IFERROR(VLOOKUP($A55,Filtro!$A$5:$H$256,5,FALSE),0)</f>
        <v>0</v>
      </c>
      <c r="H55" s="209">
        <v>55</v>
      </c>
    </row>
    <row r="56" spans="1:8" ht="15" customHeight="1" x14ac:dyDescent="0.2">
      <c r="A56" s="445" t="s">
        <v>1770</v>
      </c>
      <c r="B56" s="59" t="s">
        <v>534</v>
      </c>
      <c r="C56" s="205" t="s">
        <v>90</v>
      </c>
      <c r="D56" s="409">
        <f>IFERROR(VLOOKUP($A56,Filtro!$A$5:$H$256,2,FALSE),0)</f>
        <v>0</v>
      </c>
      <c r="E56" s="81">
        <f>IFERROR(VLOOKUP($A56,Filtro!$A$5:$H$256,3,FALSE),0)</f>
        <v>0</v>
      </c>
      <c r="F56" s="186">
        <f>IFERROR(VLOOKUP($A56,Filtro!$A$5:$H$256,4,FALSE),0)</f>
        <v>0</v>
      </c>
      <c r="G56" s="81">
        <f>IFERROR(VLOOKUP($A56,Filtro!$A$5:$H$256,5,FALSE),0)</f>
        <v>0</v>
      </c>
      <c r="H56" s="209">
        <v>56</v>
      </c>
    </row>
    <row r="57" spans="1:8" ht="15" customHeight="1" x14ac:dyDescent="0.2">
      <c r="A57" s="445" t="s">
        <v>1771</v>
      </c>
      <c r="B57" s="59" t="s">
        <v>535</v>
      </c>
      <c r="C57" s="205" t="s">
        <v>91</v>
      </c>
      <c r="D57" s="409">
        <f>IFERROR(VLOOKUP($A57,Filtro!$A$5:$H$256,2,FALSE),0)</f>
        <v>0</v>
      </c>
      <c r="E57" s="81">
        <f>IFERROR(VLOOKUP($A57,Filtro!$A$5:$H$256,3,FALSE),0)</f>
        <v>0</v>
      </c>
      <c r="F57" s="186">
        <f>IFERROR(VLOOKUP($A57,Filtro!$A$5:$H$256,4,FALSE),0)</f>
        <v>0</v>
      </c>
      <c r="G57" s="81">
        <f>IFERROR(VLOOKUP($A57,Filtro!$A$5:$H$256,5,FALSE),0)</f>
        <v>0</v>
      </c>
      <c r="H57" s="209">
        <v>57</v>
      </c>
    </row>
    <row r="58" spans="1:8" ht="15" customHeight="1" x14ac:dyDescent="0.2">
      <c r="A58" s="445" t="s">
        <v>1772</v>
      </c>
      <c r="B58" s="59" t="s">
        <v>536</v>
      </c>
      <c r="C58" s="205" t="s">
        <v>92</v>
      </c>
      <c r="D58" s="409">
        <f>IFERROR(VLOOKUP($A58,Filtro!$A$5:$H$256,2,FALSE),0)</f>
        <v>0</v>
      </c>
      <c r="E58" s="81">
        <f>IFERROR(VLOOKUP($A58,Filtro!$A$5:$H$256,3,FALSE),0)</f>
        <v>0</v>
      </c>
      <c r="F58" s="186">
        <f>IFERROR(VLOOKUP($A58,Filtro!$A$5:$H$256,4,FALSE),0)</f>
        <v>0</v>
      </c>
      <c r="G58" s="81">
        <f>IFERROR(VLOOKUP($A58,Filtro!$A$5:$H$256,5,FALSE),0)</f>
        <v>0</v>
      </c>
      <c r="H58" s="209">
        <v>58</v>
      </c>
    </row>
    <row r="59" spans="1:8" ht="15" customHeight="1" x14ac:dyDescent="0.2">
      <c r="A59" s="445" t="s">
        <v>1773</v>
      </c>
      <c r="B59" s="59" t="s">
        <v>537</v>
      </c>
      <c r="C59" s="205" t="s">
        <v>93</v>
      </c>
      <c r="D59" s="409">
        <f>IFERROR(VLOOKUP($A59,Filtro!$A$5:$H$256,2,FALSE),0)</f>
        <v>0</v>
      </c>
      <c r="E59" s="81">
        <f>IFERROR(VLOOKUP($A59,Filtro!$A$5:$H$256,3,FALSE),0)</f>
        <v>0</v>
      </c>
      <c r="F59" s="186">
        <f>IFERROR(VLOOKUP($A59,Filtro!$A$5:$H$256,4,FALSE),0)</f>
        <v>0</v>
      </c>
      <c r="G59" s="81">
        <f>IFERROR(VLOOKUP($A59,Filtro!$A$5:$H$256,5,FALSE),0)</f>
        <v>0</v>
      </c>
      <c r="H59" s="209">
        <v>59</v>
      </c>
    </row>
    <row r="60" spans="1:8" ht="15" customHeight="1" x14ac:dyDescent="0.2">
      <c r="A60" s="445" t="s">
        <v>1774</v>
      </c>
      <c r="B60" s="59" t="s">
        <v>538</v>
      </c>
      <c r="C60" s="205" t="s">
        <v>94</v>
      </c>
      <c r="D60" s="409">
        <f>IFERROR(VLOOKUP($A60,Filtro!$A$5:$H$256,2,FALSE),0)</f>
        <v>0</v>
      </c>
      <c r="E60" s="81">
        <f>IFERROR(VLOOKUP($A60,Filtro!$A$5:$H$256,3,FALSE),0)</f>
        <v>0</v>
      </c>
      <c r="F60" s="186">
        <f>IFERROR(VLOOKUP($A60,Filtro!$A$5:$H$256,4,FALSE),0)</f>
        <v>0</v>
      </c>
      <c r="G60" s="81">
        <f>IFERROR(VLOOKUP($A60,Filtro!$A$5:$H$256,5,FALSE),0)</f>
        <v>0</v>
      </c>
      <c r="H60" s="209">
        <v>60</v>
      </c>
    </row>
    <row r="61" spans="1:8" ht="15" customHeight="1" x14ac:dyDescent="0.2">
      <c r="A61" s="445" t="s">
        <v>1775</v>
      </c>
      <c r="B61" s="59" t="s">
        <v>539</v>
      </c>
      <c r="C61" s="205" t="s">
        <v>95</v>
      </c>
      <c r="D61" s="409">
        <f>IFERROR(VLOOKUP($A61,Filtro!$A$5:$H$256,2,FALSE),0)</f>
        <v>0</v>
      </c>
      <c r="E61" s="81">
        <f>IFERROR(VLOOKUP($A61,Filtro!$A$5:$H$256,3,FALSE),0)</f>
        <v>0</v>
      </c>
      <c r="F61" s="186">
        <f>IFERROR(VLOOKUP($A61,Filtro!$A$5:$H$256,4,FALSE),0)</f>
        <v>0</v>
      </c>
      <c r="G61" s="81">
        <f>IFERROR(VLOOKUP($A61,Filtro!$A$5:$H$256,5,FALSE),0)</f>
        <v>0</v>
      </c>
      <c r="H61" s="209">
        <v>61</v>
      </c>
    </row>
    <row r="62" spans="1:8" ht="15" customHeight="1" x14ac:dyDescent="0.2">
      <c r="A62" s="445" t="s">
        <v>1776</v>
      </c>
      <c r="B62" s="59" t="s">
        <v>540</v>
      </c>
      <c r="C62" s="205" t="s">
        <v>96</v>
      </c>
      <c r="D62" s="409">
        <f>IFERROR(VLOOKUP($A62,Filtro!$A$5:$H$256,2,FALSE),0)</f>
        <v>0</v>
      </c>
      <c r="E62" s="81">
        <f>IFERROR(VLOOKUP($A62,Filtro!$A$5:$H$256,3,FALSE),0)</f>
        <v>0</v>
      </c>
      <c r="F62" s="186">
        <f>IFERROR(VLOOKUP($A62,Filtro!$A$5:$H$256,4,FALSE),0)</f>
        <v>0</v>
      </c>
      <c r="G62" s="81">
        <f>IFERROR(VLOOKUP($A62,Filtro!$A$5:$H$256,5,FALSE),0)</f>
        <v>0</v>
      </c>
      <c r="H62" s="209">
        <v>62</v>
      </c>
    </row>
    <row r="63" spans="1:8" ht="15" customHeight="1" x14ac:dyDescent="0.2">
      <c r="A63" s="445" t="s">
        <v>1777</v>
      </c>
      <c r="B63" s="59" t="s">
        <v>541</v>
      </c>
      <c r="C63" s="205" t="s">
        <v>97</v>
      </c>
      <c r="D63" s="409">
        <f>IFERROR(VLOOKUP($A63,Filtro!$A$5:$H$256,2,FALSE),0)</f>
        <v>0</v>
      </c>
      <c r="E63" s="81">
        <f>IFERROR(VLOOKUP($A63,Filtro!$A$5:$H$256,3,FALSE),0)</f>
        <v>0</v>
      </c>
      <c r="F63" s="186">
        <f>IFERROR(VLOOKUP($A63,Filtro!$A$5:$H$256,4,FALSE),0)</f>
        <v>0</v>
      </c>
      <c r="G63" s="81">
        <f>IFERROR(VLOOKUP($A63,Filtro!$A$5:$H$256,5,FALSE),0)</f>
        <v>0</v>
      </c>
      <c r="H63" s="209">
        <v>63</v>
      </c>
    </row>
    <row r="64" spans="1:8" ht="15" customHeight="1" x14ac:dyDescent="0.2">
      <c r="A64" s="445" t="s">
        <v>1778</v>
      </c>
      <c r="B64" s="59" t="s">
        <v>542</v>
      </c>
      <c r="C64" s="205" t="s">
        <v>275</v>
      </c>
      <c r="D64" s="409">
        <f>IFERROR(VLOOKUP($A64,Filtro!$A$5:$H$256,2,FALSE),0)</f>
        <v>0</v>
      </c>
      <c r="E64" s="81">
        <f>IFERROR(VLOOKUP($A64,Filtro!$A$5:$H$256,3,FALSE),0)</f>
        <v>0</v>
      </c>
      <c r="F64" s="186">
        <f>IFERROR(VLOOKUP($A64,Filtro!$A$5:$H$256,4,FALSE),0)</f>
        <v>0</v>
      </c>
      <c r="G64" s="81">
        <f>IFERROR(VLOOKUP($A64,Filtro!$A$5:$H$256,5,FALSE),0)</f>
        <v>0</v>
      </c>
      <c r="H64" s="209">
        <v>64</v>
      </c>
    </row>
    <row r="65" spans="1:8" ht="15" customHeight="1" x14ac:dyDescent="0.2">
      <c r="A65" s="445" t="s">
        <v>1779</v>
      </c>
      <c r="B65" s="59" t="s">
        <v>543</v>
      </c>
      <c r="C65" s="205" t="s">
        <v>276</v>
      </c>
      <c r="D65" s="409">
        <f>IFERROR(VLOOKUP($A65,Filtro!$A$5:$H$256,2,FALSE),0)</f>
        <v>0</v>
      </c>
      <c r="E65" s="81">
        <f>IFERROR(VLOOKUP($A65,Filtro!$A$5:$H$256,3,FALSE),0)</f>
        <v>0</v>
      </c>
      <c r="F65" s="186">
        <f>IFERROR(VLOOKUP($A65,Filtro!$A$5:$H$256,4,FALSE),0)</f>
        <v>0</v>
      </c>
      <c r="G65" s="81">
        <f>IFERROR(VLOOKUP($A65,Filtro!$A$5:$H$256,5,FALSE),0)</f>
        <v>0</v>
      </c>
      <c r="H65" s="209">
        <v>65</v>
      </c>
    </row>
    <row r="66" spans="1:8" ht="15" customHeight="1" x14ac:dyDescent="0.2">
      <c r="A66" s="445" t="s">
        <v>1780</v>
      </c>
      <c r="B66" s="59" t="s">
        <v>544</v>
      </c>
      <c r="C66" s="205" t="s">
        <v>277</v>
      </c>
      <c r="D66" s="409">
        <f>IFERROR(VLOOKUP($A66,Filtro!$A$5:$H$256,2,FALSE),0)</f>
        <v>0</v>
      </c>
      <c r="E66" s="81">
        <f>IFERROR(VLOOKUP($A66,Filtro!$A$5:$H$256,3,FALSE),0)</f>
        <v>0</v>
      </c>
      <c r="F66" s="186">
        <f>IFERROR(VLOOKUP($A66,Filtro!$A$5:$H$256,4,FALSE),0)</f>
        <v>0</v>
      </c>
      <c r="G66" s="81">
        <f>IFERROR(VLOOKUP($A66,Filtro!$A$5:$H$256,5,FALSE),0)</f>
        <v>0</v>
      </c>
      <c r="H66" s="209">
        <v>66</v>
      </c>
    </row>
    <row r="67" spans="1:8" ht="15" customHeight="1" x14ac:dyDescent="0.2">
      <c r="A67" s="445" t="s">
        <v>1392</v>
      </c>
      <c r="B67" s="59" t="s">
        <v>545</v>
      </c>
      <c r="C67" s="205" t="s">
        <v>132</v>
      </c>
      <c r="D67" s="409">
        <f>IFERROR(VLOOKUP($A67,Filtro!$A$5:$H$256,2,FALSE),0)</f>
        <v>206</v>
      </c>
      <c r="E67" s="81">
        <f>IFERROR(VLOOKUP($A67,Filtro!$A$5:$H$256,3,FALSE),0)</f>
        <v>0</v>
      </c>
      <c r="F67" s="186">
        <f>IFERROR(VLOOKUP($A67,Filtro!$A$5:$H$256,4,FALSE),0)</f>
        <v>206</v>
      </c>
      <c r="G67" s="81">
        <f>IFERROR(VLOOKUP($A67,Filtro!$A$5:$H$256,5,FALSE),0)</f>
        <v>339</v>
      </c>
      <c r="H67" s="209">
        <v>67</v>
      </c>
    </row>
    <row r="68" spans="1:8" ht="15" customHeight="1" x14ac:dyDescent="0.2">
      <c r="A68" s="445" t="s">
        <v>1781</v>
      </c>
      <c r="B68" s="59" t="s">
        <v>546</v>
      </c>
      <c r="C68" s="205" t="s">
        <v>32</v>
      </c>
      <c r="D68" s="409">
        <f>IFERROR(VLOOKUP($A68,Filtro!$A$5:$H$256,2,FALSE),0)</f>
        <v>0</v>
      </c>
      <c r="E68" s="81">
        <f>IFERROR(VLOOKUP($A68,Filtro!$A$5:$H$256,3,FALSE),0)</f>
        <v>0</v>
      </c>
      <c r="F68" s="186">
        <f>IFERROR(VLOOKUP($A68,Filtro!$A$5:$H$256,4,FALSE),0)</f>
        <v>0</v>
      </c>
      <c r="G68" s="81">
        <f>IFERROR(VLOOKUP($A68,Filtro!$A$5:$H$256,5,FALSE),0)</f>
        <v>0</v>
      </c>
      <c r="H68" s="209">
        <v>68</v>
      </c>
    </row>
    <row r="69" spans="1:8" ht="15" customHeight="1" x14ac:dyDescent="0.2">
      <c r="A69" s="445" t="s">
        <v>1782</v>
      </c>
      <c r="B69" s="59" t="s">
        <v>547</v>
      </c>
      <c r="C69" s="205" t="s">
        <v>33</v>
      </c>
      <c r="D69" s="409">
        <f>IFERROR(VLOOKUP($A69,Filtro!$A$5:$H$256,2,FALSE),0)</f>
        <v>0</v>
      </c>
      <c r="E69" s="81">
        <f>IFERROR(VLOOKUP($A69,Filtro!$A$5:$H$256,3,FALSE),0)</f>
        <v>0</v>
      </c>
      <c r="F69" s="186">
        <f>IFERROR(VLOOKUP($A69,Filtro!$A$5:$H$256,4,FALSE),0)</f>
        <v>0</v>
      </c>
      <c r="G69" s="81">
        <f>IFERROR(VLOOKUP($A69,Filtro!$A$5:$H$256,5,FALSE),0)</f>
        <v>0</v>
      </c>
      <c r="H69" s="209">
        <v>69</v>
      </c>
    </row>
    <row r="70" spans="1:8" ht="15" customHeight="1" x14ac:dyDescent="0.2">
      <c r="A70" s="445" t="s">
        <v>1783</v>
      </c>
      <c r="B70" s="59" t="s">
        <v>548</v>
      </c>
      <c r="C70" s="205" t="s">
        <v>34</v>
      </c>
      <c r="D70" s="409">
        <f>IFERROR(VLOOKUP($A70,Filtro!$A$5:$H$256,2,FALSE),0)</f>
        <v>0</v>
      </c>
      <c r="E70" s="81">
        <f>IFERROR(VLOOKUP($A70,Filtro!$A$5:$H$256,3,FALSE),0)</f>
        <v>0</v>
      </c>
      <c r="F70" s="186">
        <f>IFERROR(VLOOKUP($A70,Filtro!$A$5:$H$256,4,FALSE),0)</f>
        <v>0</v>
      </c>
      <c r="G70" s="81">
        <f>IFERROR(VLOOKUP($A70,Filtro!$A$5:$H$256,5,FALSE),0)</f>
        <v>0</v>
      </c>
      <c r="H70" s="209">
        <v>70</v>
      </c>
    </row>
    <row r="71" spans="1:8" ht="15" customHeight="1" x14ac:dyDescent="0.2">
      <c r="A71" s="445" t="s">
        <v>1517</v>
      </c>
      <c r="B71" s="59" t="s">
        <v>549</v>
      </c>
      <c r="C71" s="205" t="s">
        <v>162</v>
      </c>
      <c r="D71" s="409">
        <f>IFERROR(VLOOKUP($A71,Filtro!$A$5:$H$256,2,FALSE),0)</f>
        <v>6</v>
      </c>
      <c r="E71" s="81">
        <f>IFERROR(VLOOKUP($A71,Filtro!$A$5:$H$256,3,FALSE),0)</f>
        <v>0</v>
      </c>
      <c r="F71" s="186">
        <f>IFERROR(VLOOKUP($A71,Filtro!$A$5:$H$256,4,FALSE),0)</f>
        <v>6</v>
      </c>
      <c r="G71" s="81">
        <f>IFERROR(VLOOKUP($A71,Filtro!$A$5:$H$256,5,FALSE),0)</f>
        <v>3</v>
      </c>
      <c r="H71" s="209">
        <v>71</v>
      </c>
    </row>
    <row r="72" spans="1:8" ht="15" customHeight="1" x14ac:dyDescent="0.2">
      <c r="A72" s="445" t="s">
        <v>1784</v>
      </c>
      <c r="B72" s="59" t="s">
        <v>550</v>
      </c>
      <c r="C72" s="205" t="s">
        <v>163</v>
      </c>
      <c r="D72" s="409">
        <f>IFERROR(VLOOKUP($A72,Filtro!$A$5:$H$256,2,FALSE),0)</f>
        <v>0</v>
      </c>
      <c r="E72" s="81">
        <f>IFERROR(VLOOKUP($A72,Filtro!$A$5:$H$256,3,FALSE),0)</f>
        <v>0</v>
      </c>
      <c r="F72" s="186">
        <f>IFERROR(VLOOKUP($A72,Filtro!$A$5:$H$256,4,FALSE),0)</f>
        <v>0</v>
      </c>
      <c r="G72" s="81">
        <f>IFERROR(VLOOKUP($A72,Filtro!$A$5:$H$256,5,FALSE),0)</f>
        <v>0</v>
      </c>
      <c r="H72" s="209">
        <v>72</v>
      </c>
    </row>
    <row r="73" spans="1:8" ht="15" customHeight="1" x14ac:dyDescent="0.2">
      <c r="A73" s="445" t="s">
        <v>1438</v>
      </c>
      <c r="B73" s="59" t="s">
        <v>551</v>
      </c>
      <c r="C73" s="205" t="s">
        <v>164</v>
      </c>
      <c r="D73" s="409">
        <f>IFERROR(VLOOKUP($A73,Filtro!$A$5:$H$256,2,FALSE),0)</f>
        <v>27</v>
      </c>
      <c r="E73" s="81">
        <f>IFERROR(VLOOKUP($A73,Filtro!$A$5:$H$256,3,FALSE),0)</f>
        <v>0</v>
      </c>
      <c r="F73" s="186">
        <f>IFERROR(VLOOKUP($A73,Filtro!$A$5:$H$256,4,FALSE),0)</f>
        <v>27</v>
      </c>
      <c r="G73" s="81">
        <f>IFERROR(VLOOKUP($A73,Filtro!$A$5:$H$256,5,FALSE),0)</f>
        <v>6</v>
      </c>
      <c r="H73" s="209">
        <v>73</v>
      </c>
    </row>
    <row r="74" spans="1:8" ht="15" customHeight="1" x14ac:dyDescent="0.2">
      <c r="A74" s="445" t="s">
        <v>1785</v>
      </c>
      <c r="B74" s="59" t="s">
        <v>552</v>
      </c>
      <c r="C74" s="205" t="s">
        <v>165</v>
      </c>
      <c r="D74" s="409">
        <f>IFERROR(VLOOKUP($A74,Filtro!$A$5:$H$256,2,FALSE),0)</f>
        <v>0</v>
      </c>
      <c r="E74" s="81">
        <f>IFERROR(VLOOKUP($A74,Filtro!$A$5:$H$256,3,FALSE),0)</f>
        <v>0</v>
      </c>
      <c r="F74" s="186">
        <f>IFERROR(VLOOKUP($A74,Filtro!$A$5:$H$256,4,FALSE),0)</f>
        <v>0</v>
      </c>
      <c r="G74" s="81">
        <f>IFERROR(VLOOKUP($A74,Filtro!$A$5:$H$256,5,FALSE),0)</f>
        <v>0</v>
      </c>
      <c r="H74" s="209">
        <v>74</v>
      </c>
    </row>
    <row r="75" spans="1:8" ht="15" customHeight="1" x14ac:dyDescent="0.2">
      <c r="A75" s="445" t="s">
        <v>1786</v>
      </c>
      <c r="B75" s="59" t="s">
        <v>553</v>
      </c>
      <c r="C75" s="205" t="s">
        <v>166</v>
      </c>
      <c r="D75" s="409">
        <f>IFERROR(VLOOKUP($A75,Filtro!$A$5:$H$256,2,FALSE),0)</f>
        <v>0</v>
      </c>
      <c r="E75" s="81">
        <f>IFERROR(VLOOKUP($A75,Filtro!$A$5:$H$256,3,FALSE),0)</f>
        <v>0</v>
      </c>
      <c r="F75" s="186">
        <f>IFERROR(VLOOKUP($A75,Filtro!$A$5:$H$256,4,FALSE),0)</f>
        <v>0</v>
      </c>
      <c r="G75" s="81">
        <f>IFERROR(VLOOKUP($A75,Filtro!$A$5:$H$256,5,FALSE),0)</f>
        <v>0</v>
      </c>
      <c r="H75" s="209">
        <v>75</v>
      </c>
    </row>
    <row r="76" spans="1:8" ht="15" customHeight="1" x14ac:dyDescent="0.2">
      <c r="A76" s="445" t="s">
        <v>1787</v>
      </c>
      <c r="B76" s="59" t="s">
        <v>554</v>
      </c>
      <c r="C76" s="205" t="s">
        <v>167</v>
      </c>
      <c r="D76" s="409">
        <f>IFERROR(VLOOKUP($A76,Filtro!$A$5:$H$256,2,FALSE),0)</f>
        <v>0</v>
      </c>
      <c r="E76" s="81">
        <f>IFERROR(VLOOKUP($A76,Filtro!$A$5:$H$256,3,FALSE),0)</f>
        <v>0</v>
      </c>
      <c r="F76" s="186">
        <f>IFERROR(VLOOKUP($A76,Filtro!$A$5:$H$256,4,FALSE),0)</f>
        <v>0</v>
      </c>
      <c r="G76" s="81">
        <f>IFERROR(VLOOKUP($A76,Filtro!$A$5:$H$256,5,FALSE),0)</f>
        <v>0</v>
      </c>
      <c r="H76" s="209">
        <v>76</v>
      </c>
    </row>
    <row r="77" spans="1:8" ht="15" customHeight="1" x14ac:dyDescent="0.2">
      <c r="A77" s="445" t="s">
        <v>1788</v>
      </c>
      <c r="B77" s="59" t="s">
        <v>555</v>
      </c>
      <c r="C77" s="205" t="s">
        <v>369</v>
      </c>
      <c r="D77" s="409">
        <f>IFERROR(VLOOKUP($A77,Filtro!$A$5:$H$256,2,FALSE),0)</f>
        <v>0</v>
      </c>
      <c r="E77" s="81">
        <f>IFERROR(VLOOKUP($A77,Filtro!$A$5:$H$256,3,FALSE),0)</f>
        <v>0</v>
      </c>
      <c r="F77" s="186">
        <f>IFERROR(VLOOKUP($A77,Filtro!$A$5:$H$256,4,FALSE),0)</f>
        <v>0</v>
      </c>
      <c r="G77" s="81">
        <f>IFERROR(VLOOKUP($A77,Filtro!$A$5:$H$256,5,FALSE),0)</f>
        <v>0</v>
      </c>
      <c r="H77" s="209">
        <v>77</v>
      </c>
    </row>
    <row r="78" spans="1:8" ht="15" customHeight="1" x14ac:dyDescent="0.2">
      <c r="A78" s="445" t="s">
        <v>1468</v>
      </c>
      <c r="B78" s="59" t="s">
        <v>556</v>
      </c>
      <c r="C78" s="205" t="s">
        <v>370</v>
      </c>
      <c r="D78" s="409">
        <f>IFERROR(VLOOKUP($A78,Filtro!$A$5:$H$256,2,FALSE),0)</f>
        <v>6</v>
      </c>
      <c r="E78" s="81">
        <f>IFERROR(VLOOKUP($A78,Filtro!$A$5:$H$256,3,FALSE),0)</f>
        <v>0</v>
      </c>
      <c r="F78" s="186">
        <f>IFERROR(VLOOKUP($A78,Filtro!$A$5:$H$256,4,FALSE),0)</f>
        <v>6</v>
      </c>
      <c r="G78" s="81">
        <f>IFERROR(VLOOKUP($A78,Filtro!$A$5:$H$256,5,FALSE),0)</f>
        <v>0</v>
      </c>
      <c r="H78" s="209">
        <v>78</v>
      </c>
    </row>
    <row r="79" spans="1:8" ht="15" customHeight="1" x14ac:dyDescent="0.2">
      <c r="A79" s="445" t="s">
        <v>1789</v>
      </c>
      <c r="B79" s="59" t="s">
        <v>557</v>
      </c>
      <c r="C79" s="205" t="s">
        <v>157</v>
      </c>
      <c r="D79" s="409">
        <f>IFERROR(VLOOKUP($A79,Filtro!$A$5:$H$256,2,FALSE),0)</f>
        <v>0</v>
      </c>
      <c r="E79" s="81">
        <f>IFERROR(VLOOKUP($A79,Filtro!$A$5:$H$256,3,FALSE),0)</f>
        <v>0</v>
      </c>
      <c r="F79" s="186">
        <f>IFERROR(VLOOKUP($A79,Filtro!$A$5:$H$256,4,FALSE),0)</f>
        <v>0</v>
      </c>
      <c r="G79" s="81">
        <f>IFERROR(VLOOKUP($A79,Filtro!$A$5:$H$256,5,FALSE),0)</f>
        <v>0</v>
      </c>
      <c r="H79" s="209">
        <v>79</v>
      </c>
    </row>
    <row r="80" spans="1:8" ht="15" customHeight="1" x14ac:dyDescent="0.2">
      <c r="A80" s="445" t="s">
        <v>1393</v>
      </c>
      <c r="B80" s="59" t="s">
        <v>558</v>
      </c>
      <c r="C80" s="205" t="s">
        <v>158</v>
      </c>
      <c r="D80" s="409">
        <f>IFERROR(VLOOKUP($A80,Filtro!$A$5:$H$256,2,FALSE),0)</f>
        <v>0</v>
      </c>
      <c r="E80" s="81">
        <f>IFERROR(VLOOKUP($A80,Filtro!$A$5:$H$256,3,FALSE),0)</f>
        <v>0</v>
      </c>
      <c r="F80" s="186">
        <f>IFERROR(VLOOKUP($A80,Filtro!$A$5:$H$256,4,FALSE),0)</f>
        <v>0</v>
      </c>
      <c r="G80" s="81">
        <f>IFERROR(VLOOKUP($A80,Filtro!$A$5:$H$256,5,FALSE),0)</f>
        <v>12</v>
      </c>
      <c r="H80" s="209">
        <v>80</v>
      </c>
    </row>
    <row r="81" spans="1:8" ht="15" customHeight="1" x14ac:dyDescent="0.2">
      <c r="A81" s="445" t="s">
        <v>1790</v>
      </c>
      <c r="B81" s="59" t="s">
        <v>559</v>
      </c>
      <c r="C81" s="205" t="s">
        <v>159</v>
      </c>
      <c r="D81" s="409">
        <f>IFERROR(VLOOKUP($A81,Filtro!$A$5:$H$256,2,FALSE),0)</f>
        <v>0</v>
      </c>
      <c r="E81" s="81">
        <f>IFERROR(VLOOKUP($A81,Filtro!$A$5:$H$256,3,FALSE),0)</f>
        <v>0</v>
      </c>
      <c r="F81" s="186">
        <f>IFERROR(VLOOKUP($A81,Filtro!$A$5:$H$256,4,FALSE),0)</f>
        <v>0</v>
      </c>
      <c r="G81" s="81">
        <f>IFERROR(VLOOKUP($A81,Filtro!$A$5:$H$256,5,FALSE),0)</f>
        <v>0</v>
      </c>
      <c r="H81" s="209">
        <v>81</v>
      </c>
    </row>
    <row r="82" spans="1:8" ht="15" customHeight="1" x14ac:dyDescent="0.2">
      <c r="A82" s="445" t="s">
        <v>1791</v>
      </c>
      <c r="B82" s="59" t="s">
        <v>560</v>
      </c>
      <c r="C82" s="205" t="s">
        <v>160</v>
      </c>
      <c r="D82" s="409">
        <f>IFERROR(VLOOKUP($A82,Filtro!$A$5:$H$256,2,FALSE),0)</f>
        <v>0</v>
      </c>
      <c r="E82" s="81">
        <f>IFERROR(VLOOKUP($A82,Filtro!$A$5:$H$256,3,FALSE),0)</f>
        <v>0</v>
      </c>
      <c r="F82" s="186">
        <f>IFERROR(VLOOKUP($A82,Filtro!$A$5:$H$256,4,FALSE),0)</f>
        <v>0</v>
      </c>
      <c r="G82" s="81">
        <f>IFERROR(VLOOKUP($A82,Filtro!$A$5:$H$256,5,FALSE),0)</f>
        <v>0</v>
      </c>
      <c r="H82" s="209">
        <v>82</v>
      </c>
    </row>
    <row r="83" spans="1:8" ht="15" customHeight="1" x14ac:dyDescent="0.2">
      <c r="A83" s="445" t="s">
        <v>1455</v>
      </c>
      <c r="B83" s="59" t="s">
        <v>561</v>
      </c>
      <c r="C83" s="205" t="s">
        <v>161</v>
      </c>
      <c r="D83" s="409">
        <f>IFERROR(VLOOKUP($A83,Filtro!$A$5:$H$256,2,FALSE),0)</f>
        <v>0</v>
      </c>
      <c r="E83" s="81">
        <f>IFERROR(VLOOKUP($A83,Filtro!$A$5:$H$256,3,FALSE),0)</f>
        <v>0</v>
      </c>
      <c r="F83" s="186">
        <f>IFERROR(VLOOKUP($A83,Filtro!$A$5:$H$256,4,FALSE),0)</f>
        <v>0</v>
      </c>
      <c r="G83" s="81">
        <f>IFERROR(VLOOKUP($A83,Filtro!$A$5:$H$256,5,FALSE),0)</f>
        <v>1</v>
      </c>
      <c r="H83" s="209">
        <v>83</v>
      </c>
    </row>
    <row r="84" spans="1:8" ht="15" customHeight="1" x14ac:dyDescent="0.2">
      <c r="A84" s="445" t="s">
        <v>1792</v>
      </c>
      <c r="B84" s="59" t="s">
        <v>562</v>
      </c>
      <c r="C84" s="205" t="s">
        <v>330</v>
      </c>
      <c r="D84" s="409">
        <f>IFERROR(VLOOKUP($A84,Filtro!$A$5:$H$256,2,FALSE),0)</f>
        <v>0</v>
      </c>
      <c r="E84" s="81">
        <f>IFERROR(VLOOKUP($A84,Filtro!$A$5:$H$256,3,FALSE),0)</f>
        <v>0</v>
      </c>
      <c r="F84" s="186">
        <f>IFERROR(VLOOKUP($A84,Filtro!$A$5:$H$256,4,FALSE),0)</f>
        <v>0</v>
      </c>
      <c r="G84" s="81">
        <f>IFERROR(VLOOKUP($A84,Filtro!$A$5:$H$256,5,FALSE),0)</f>
        <v>0</v>
      </c>
      <c r="H84" s="209">
        <v>84</v>
      </c>
    </row>
    <row r="85" spans="1:8" ht="15" customHeight="1" x14ac:dyDescent="0.2">
      <c r="A85" s="445" t="s">
        <v>1793</v>
      </c>
      <c r="B85" s="59" t="s">
        <v>563</v>
      </c>
      <c r="C85" s="205" t="s">
        <v>331</v>
      </c>
      <c r="D85" s="409">
        <f>IFERROR(VLOOKUP($A85,Filtro!$A$5:$H$256,2,FALSE),0)</f>
        <v>0</v>
      </c>
      <c r="E85" s="81">
        <f>IFERROR(VLOOKUP($A85,Filtro!$A$5:$H$256,3,FALSE),0)</f>
        <v>0</v>
      </c>
      <c r="F85" s="186">
        <f>IFERROR(VLOOKUP($A85,Filtro!$A$5:$H$256,4,FALSE),0)</f>
        <v>0</v>
      </c>
      <c r="G85" s="81">
        <f>IFERROR(VLOOKUP($A85,Filtro!$A$5:$H$256,5,FALSE),0)</f>
        <v>0</v>
      </c>
      <c r="H85" s="209">
        <v>85</v>
      </c>
    </row>
    <row r="86" spans="1:8" ht="15" customHeight="1" x14ac:dyDescent="0.2">
      <c r="A86" s="445" t="s">
        <v>1794</v>
      </c>
      <c r="B86" s="59" t="s">
        <v>564</v>
      </c>
      <c r="C86" s="205" t="s">
        <v>170</v>
      </c>
      <c r="D86" s="409">
        <f>IFERROR(VLOOKUP($A86,Filtro!$A$5:$H$256,2,FALSE),0)</f>
        <v>0</v>
      </c>
      <c r="E86" s="81">
        <f>IFERROR(VLOOKUP($A86,Filtro!$A$5:$H$256,3,FALSE),0)</f>
        <v>0</v>
      </c>
      <c r="F86" s="186">
        <f>IFERROR(VLOOKUP($A86,Filtro!$A$5:$H$256,4,FALSE),0)</f>
        <v>0</v>
      </c>
      <c r="G86" s="81">
        <f>IFERROR(VLOOKUP($A86,Filtro!$A$5:$H$256,5,FALSE),0)</f>
        <v>0</v>
      </c>
      <c r="H86" s="209">
        <v>86</v>
      </c>
    </row>
    <row r="87" spans="1:8" ht="15" customHeight="1" x14ac:dyDescent="0.2">
      <c r="A87" s="445" t="s">
        <v>1795</v>
      </c>
      <c r="B87" s="59" t="s">
        <v>565</v>
      </c>
      <c r="C87" s="205" t="s">
        <v>171</v>
      </c>
      <c r="D87" s="409">
        <f>IFERROR(VLOOKUP($A87,Filtro!$A$5:$H$256,2,FALSE),0)</f>
        <v>0</v>
      </c>
      <c r="E87" s="81">
        <f>IFERROR(VLOOKUP($A87,Filtro!$A$5:$H$256,3,FALSE),0)</f>
        <v>0</v>
      </c>
      <c r="F87" s="186">
        <f>IFERROR(VLOOKUP($A87,Filtro!$A$5:$H$256,4,FALSE),0)</f>
        <v>0</v>
      </c>
      <c r="G87" s="81">
        <f>IFERROR(VLOOKUP($A87,Filtro!$A$5:$H$256,5,FALSE),0)</f>
        <v>0</v>
      </c>
      <c r="H87" s="209">
        <v>87</v>
      </c>
    </row>
    <row r="88" spans="1:8" ht="15" customHeight="1" x14ac:dyDescent="0.2">
      <c r="A88" s="445" t="s">
        <v>1456</v>
      </c>
      <c r="B88" s="59" t="s">
        <v>566</v>
      </c>
      <c r="C88" s="205" t="s">
        <v>172</v>
      </c>
      <c r="D88" s="409">
        <f>IFERROR(VLOOKUP($A88,Filtro!$A$5:$H$256,2,FALSE),0)</f>
        <v>0</v>
      </c>
      <c r="E88" s="81">
        <f>IFERROR(VLOOKUP($A88,Filtro!$A$5:$H$256,3,FALSE),0)</f>
        <v>0</v>
      </c>
      <c r="F88" s="186">
        <f>IFERROR(VLOOKUP($A88,Filtro!$A$5:$H$256,4,FALSE),0)</f>
        <v>0</v>
      </c>
      <c r="G88" s="81">
        <f>IFERROR(VLOOKUP($A88,Filtro!$A$5:$H$256,5,FALSE),0)</f>
        <v>29</v>
      </c>
      <c r="H88" s="209">
        <v>88</v>
      </c>
    </row>
    <row r="89" spans="1:8" ht="15" customHeight="1" x14ac:dyDescent="0.2">
      <c r="A89" s="445" t="s">
        <v>1422</v>
      </c>
      <c r="B89" s="59" t="s">
        <v>567</v>
      </c>
      <c r="C89" s="205" t="s">
        <v>194</v>
      </c>
      <c r="D89" s="409">
        <f>IFERROR(VLOOKUP($A89,Filtro!$A$5:$H$256,2,FALSE),0)</f>
        <v>89</v>
      </c>
      <c r="E89" s="81">
        <f>IFERROR(VLOOKUP($A89,Filtro!$A$5:$H$256,3,FALSE),0)</f>
        <v>0</v>
      </c>
      <c r="F89" s="186">
        <f>IFERROR(VLOOKUP($A89,Filtro!$A$5:$H$256,4,FALSE),0)</f>
        <v>89</v>
      </c>
      <c r="G89" s="81">
        <f>IFERROR(VLOOKUP($A89,Filtro!$A$5:$H$256,5,FALSE),0)</f>
        <v>169</v>
      </c>
      <c r="H89" s="209">
        <v>89</v>
      </c>
    </row>
    <row r="90" spans="1:8" ht="15" customHeight="1" x14ac:dyDescent="0.2">
      <c r="A90" s="445" t="s">
        <v>1440</v>
      </c>
      <c r="B90" s="59" t="s">
        <v>568</v>
      </c>
      <c r="C90" s="205" t="s">
        <v>22</v>
      </c>
      <c r="D90" s="409">
        <f>IFERROR(VLOOKUP($A90,Filtro!$A$5:$H$256,2,FALSE),0)</f>
        <v>928</v>
      </c>
      <c r="E90" s="81">
        <f>IFERROR(VLOOKUP($A90,Filtro!$A$5:$H$256,3,FALSE),0)</f>
        <v>0</v>
      </c>
      <c r="F90" s="186">
        <f>IFERROR(VLOOKUP($A90,Filtro!$A$5:$H$256,4,FALSE),0)</f>
        <v>928</v>
      </c>
      <c r="G90" s="81">
        <f>IFERROR(VLOOKUP($A90,Filtro!$A$5:$H$256,5,FALSE),0)</f>
        <v>246</v>
      </c>
      <c r="H90" s="209">
        <v>90</v>
      </c>
    </row>
    <row r="91" spans="1:8" ht="15" customHeight="1" x14ac:dyDescent="0.2">
      <c r="A91" s="445" t="s">
        <v>1348</v>
      </c>
      <c r="B91" s="59" t="s">
        <v>569</v>
      </c>
      <c r="C91" s="205" t="s">
        <v>23</v>
      </c>
      <c r="D91" s="409">
        <f>IFERROR(VLOOKUP($A91,Filtro!$A$5:$H$256,2,FALSE),0)</f>
        <v>0</v>
      </c>
      <c r="E91" s="81">
        <f>IFERROR(VLOOKUP($A91,Filtro!$A$5:$H$256,3,FALSE),0)</f>
        <v>0</v>
      </c>
      <c r="F91" s="186">
        <f>IFERROR(VLOOKUP($A91,Filtro!$A$5:$H$256,4,FALSE),0)</f>
        <v>0</v>
      </c>
      <c r="G91" s="81">
        <f>IFERROR(VLOOKUP($A91,Filtro!$A$5:$H$256,5,FALSE),0)</f>
        <v>351</v>
      </c>
      <c r="H91" s="209">
        <v>91</v>
      </c>
    </row>
    <row r="92" spans="1:8" ht="15" customHeight="1" x14ac:dyDescent="0.2">
      <c r="A92" s="445" t="s">
        <v>1796</v>
      </c>
      <c r="B92" s="59" t="s">
        <v>570</v>
      </c>
      <c r="C92" s="205" t="s">
        <v>133</v>
      </c>
      <c r="D92" s="409">
        <f>IFERROR(VLOOKUP($A92,Filtro!$A$5:$H$256,2,FALSE),0)</f>
        <v>0</v>
      </c>
      <c r="E92" s="81">
        <f>IFERROR(VLOOKUP($A92,Filtro!$A$5:$H$256,3,FALSE),0)</f>
        <v>0</v>
      </c>
      <c r="F92" s="186">
        <f>IFERROR(VLOOKUP($A92,Filtro!$A$5:$H$256,4,FALSE),0)</f>
        <v>0</v>
      </c>
      <c r="G92" s="81">
        <f>IFERROR(VLOOKUP($A92,Filtro!$A$5:$H$256,5,FALSE),0)</f>
        <v>0</v>
      </c>
      <c r="H92" s="209">
        <v>92</v>
      </c>
    </row>
    <row r="93" spans="1:8" ht="15" customHeight="1" x14ac:dyDescent="0.2">
      <c r="A93" s="445" t="s">
        <v>1797</v>
      </c>
      <c r="B93" s="59" t="s">
        <v>571</v>
      </c>
      <c r="C93" s="205" t="s">
        <v>334</v>
      </c>
      <c r="D93" s="409">
        <f>IFERROR(VLOOKUP($A93,Filtro!$A$5:$H$256,2,FALSE),0)</f>
        <v>0</v>
      </c>
      <c r="E93" s="81">
        <f>IFERROR(VLOOKUP($A93,Filtro!$A$5:$H$256,3,FALSE),0)</f>
        <v>0</v>
      </c>
      <c r="F93" s="186">
        <f>IFERROR(VLOOKUP($A93,Filtro!$A$5:$H$256,4,FALSE),0)</f>
        <v>0</v>
      </c>
      <c r="G93" s="81">
        <f>IFERROR(VLOOKUP($A93,Filtro!$A$5:$H$256,5,FALSE),0)</f>
        <v>0</v>
      </c>
      <c r="H93" s="209">
        <v>93</v>
      </c>
    </row>
    <row r="94" spans="1:8" ht="15" customHeight="1" x14ac:dyDescent="0.2">
      <c r="A94" s="445" t="s">
        <v>1798</v>
      </c>
      <c r="B94" s="59" t="s">
        <v>572</v>
      </c>
      <c r="C94" s="205" t="s">
        <v>335</v>
      </c>
      <c r="D94" s="409">
        <f>IFERROR(VLOOKUP($A94,Filtro!$A$5:$H$256,2,FALSE),0)</f>
        <v>0</v>
      </c>
      <c r="E94" s="81">
        <f>IFERROR(VLOOKUP($A94,Filtro!$A$5:$H$256,3,FALSE),0)</f>
        <v>0</v>
      </c>
      <c r="F94" s="186">
        <f>IFERROR(VLOOKUP($A94,Filtro!$A$5:$H$256,4,FALSE),0)</f>
        <v>0</v>
      </c>
      <c r="G94" s="81">
        <f>IFERROR(VLOOKUP($A94,Filtro!$A$5:$H$256,5,FALSE),0)</f>
        <v>0</v>
      </c>
      <c r="H94" s="209">
        <v>94</v>
      </c>
    </row>
    <row r="95" spans="1:8" ht="15" customHeight="1" x14ac:dyDescent="0.2">
      <c r="A95" s="445" t="s">
        <v>1799</v>
      </c>
      <c r="B95" s="59" t="s">
        <v>573</v>
      </c>
      <c r="C95" s="205" t="s">
        <v>336</v>
      </c>
      <c r="D95" s="409">
        <f>IFERROR(VLOOKUP($A95,Filtro!$A$5:$H$256,2,FALSE),0)</f>
        <v>0</v>
      </c>
      <c r="E95" s="81">
        <f>IFERROR(VLOOKUP($A95,Filtro!$A$5:$H$256,3,FALSE),0)</f>
        <v>0</v>
      </c>
      <c r="F95" s="186">
        <f>IFERROR(VLOOKUP($A95,Filtro!$A$5:$H$256,4,FALSE),0)</f>
        <v>0</v>
      </c>
      <c r="G95" s="81">
        <f>IFERROR(VLOOKUP($A95,Filtro!$A$5:$H$256,5,FALSE),0)</f>
        <v>0</v>
      </c>
      <c r="H95" s="209">
        <v>95</v>
      </c>
    </row>
    <row r="96" spans="1:8" ht="15" customHeight="1" x14ac:dyDescent="0.2">
      <c r="A96" s="445" t="s">
        <v>1800</v>
      </c>
      <c r="B96" s="59" t="s">
        <v>574</v>
      </c>
      <c r="C96" s="205" t="s">
        <v>337</v>
      </c>
      <c r="D96" s="409">
        <f>IFERROR(VLOOKUP($A96,Filtro!$A$5:$H$256,2,FALSE),0)</f>
        <v>0</v>
      </c>
      <c r="E96" s="81">
        <f>IFERROR(VLOOKUP($A96,Filtro!$A$5:$H$256,3,FALSE),0)</f>
        <v>0</v>
      </c>
      <c r="F96" s="186">
        <f>IFERROR(VLOOKUP($A96,Filtro!$A$5:$H$256,4,FALSE),0)</f>
        <v>0</v>
      </c>
      <c r="G96" s="81">
        <f>IFERROR(VLOOKUP($A96,Filtro!$A$5:$H$256,5,FALSE),0)</f>
        <v>0</v>
      </c>
      <c r="H96" s="209">
        <v>96</v>
      </c>
    </row>
    <row r="97" spans="1:8" ht="15" customHeight="1" thickBot="1" x14ac:dyDescent="0.25">
      <c r="A97" s="445" t="s">
        <v>1801</v>
      </c>
      <c r="B97" s="233" t="s">
        <v>575</v>
      </c>
      <c r="C97" s="234" t="s">
        <v>338</v>
      </c>
      <c r="D97" s="410">
        <f>IFERROR(VLOOKUP($A97,Filtro!$A$5:$H$256,2,FALSE),0)</f>
        <v>0</v>
      </c>
      <c r="E97" s="90">
        <f>IFERROR(VLOOKUP($A97,Filtro!$A$5:$H$256,3,FALSE),0)</f>
        <v>0</v>
      </c>
      <c r="F97" s="187">
        <f>IFERROR(VLOOKUP($A97,Filtro!$A$5:$H$256,4,FALSE),0)</f>
        <v>0</v>
      </c>
      <c r="G97" s="90">
        <f>IFERROR(VLOOKUP($A97,Filtro!$A$5:$H$256,5,FALSE),0)</f>
        <v>0</v>
      </c>
      <c r="H97" s="209">
        <v>97</v>
      </c>
    </row>
    <row r="98" spans="1:8" ht="15" customHeight="1" thickBot="1" x14ac:dyDescent="0.25">
      <c r="A98" s="401"/>
      <c r="B98" s="562" t="s">
        <v>121</v>
      </c>
      <c r="C98" s="563"/>
      <c r="D98" s="236">
        <f>SUM(D13:D97)</f>
        <v>7835</v>
      </c>
      <c r="E98" s="237">
        <f>SUM(E13:E97)</f>
        <v>0</v>
      </c>
      <c r="F98" s="238">
        <f>SUM(F13:F97)</f>
        <v>7835</v>
      </c>
      <c r="G98" s="239">
        <f>SUM(G13:G97)</f>
        <v>20788</v>
      </c>
      <c r="H98" s="209">
        <v>98</v>
      </c>
    </row>
    <row r="99" spans="1:8" ht="15" customHeight="1" x14ac:dyDescent="0.2">
      <c r="B99" s="288"/>
      <c r="C99" s="288"/>
      <c r="D99" s="235"/>
      <c r="E99" s="235"/>
      <c r="F99" s="235"/>
      <c r="G99" s="235"/>
      <c r="H99" s="209">
        <v>99</v>
      </c>
    </row>
    <row r="100" spans="1:8" ht="15" customHeight="1" x14ac:dyDescent="0.2">
      <c r="B100" s="566" t="s">
        <v>1228</v>
      </c>
      <c r="C100" s="566"/>
      <c r="D100" s="567"/>
      <c r="E100" s="568"/>
      <c r="F100" s="568"/>
      <c r="G100" s="569"/>
      <c r="H100" s="209">
        <v>100</v>
      </c>
    </row>
    <row r="101" spans="1:8" ht="15" customHeight="1" x14ac:dyDescent="0.2">
      <c r="A101" s="441" t="s">
        <v>1802</v>
      </c>
      <c r="B101" s="58" t="s">
        <v>489</v>
      </c>
      <c r="C101" s="214" t="s">
        <v>339</v>
      </c>
      <c r="D101" s="411">
        <f>IFERROR(VLOOKUP($A101,Filtro!$A$5:$H$256,2,FALSE),0)</f>
        <v>0</v>
      </c>
      <c r="E101" s="77">
        <f>IFERROR(VLOOKUP($A101,Filtro!$A$5:$H$256,3,FALSE),0)</f>
        <v>0</v>
      </c>
      <c r="F101" s="185">
        <f>IFERROR(VLOOKUP($A101,Filtro!$A$5:$H$256,4,FALSE),0)</f>
        <v>0</v>
      </c>
      <c r="G101" s="77">
        <f>IFERROR(VLOOKUP($A101,Filtro!$A$5:$H$256,5,FALSE),0)</f>
        <v>0</v>
      </c>
      <c r="H101" s="209">
        <v>101</v>
      </c>
    </row>
    <row r="102" spans="1:8" ht="15" customHeight="1" x14ac:dyDescent="0.2">
      <c r="A102" s="441" t="s">
        <v>1803</v>
      </c>
      <c r="B102" s="59" t="s">
        <v>644</v>
      </c>
      <c r="C102" s="205" t="s">
        <v>340</v>
      </c>
      <c r="D102" s="409">
        <f>IFERROR(VLOOKUP($A102,Filtro!$A$5:$H$256,2,FALSE),0)</f>
        <v>0</v>
      </c>
      <c r="E102" s="81">
        <f>IFERROR(VLOOKUP($A102,Filtro!$A$5:$H$256,3,FALSE),0)</f>
        <v>0</v>
      </c>
      <c r="F102" s="186">
        <f>IFERROR(VLOOKUP($A102,Filtro!$A$5:$H$256,4,FALSE),0)</f>
        <v>0</v>
      </c>
      <c r="G102" s="81">
        <f>IFERROR(VLOOKUP($A102,Filtro!$A$5:$H$256,5,FALSE),0)</f>
        <v>0</v>
      </c>
      <c r="H102" s="209">
        <v>102</v>
      </c>
    </row>
    <row r="103" spans="1:8" ht="15" customHeight="1" x14ac:dyDescent="0.2">
      <c r="A103" s="441" t="s">
        <v>1804</v>
      </c>
      <c r="B103" s="59" t="s">
        <v>645</v>
      </c>
      <c r="C103" s="205" t="s">
        <v>341</v>
      </c>
      <c r="D103" s="409">
        <f>IFERROR(VLOOKUP($A103,Filtro!$A$5:$H$256,2,FALSE),0)</f>
        <v>0</v>
      </c>
      <c r="E103" s="81">
        <f>IFERROR(VLOOKUP($A103,Filtro!$A$5:$H$256,3,FALSE),0)</f>
        <v>0</v>
      </c>
      <c r="F103" s="186">
        <f>IFERROR(VLOOKUP($A103,Filtro!$A$5:$H$256,4,FALSE),0)</f>
        <v>0</v>
      </c>
      <c r="G103" s="81">
        <f>IFERROR(VLOOKUP($A103,Filtro!$A$5:$H$256,5,FALSE),0)</f>
        <v>0</v>
      </c>
      <c r="H103" s="209">
        <v>103</v>
      </c>
    </row>
    <row r="104" spans="1:8" ht="15" customHeight="1" x14ac:dyDescent="0.2">
      <c r="A104" s="441" t="s">
        <v>1349</v>
      </c>
      <c r="B104" s="59" t="s">
        <v>646</v>
      </c>
      <c r="C104" s="205" t="s">
        <v>1121</v>
      </c>
      <c r="D104" s="409">
        <f>IFERROR(VLOOKUP($A104,Filtro!$A$5:$H$256,2,FALSE),0)</f>
        <v>2435</v>
      </c>
      <c r="E104" s="81">
        <f>IFERROR(VLOOKUP($A104,Filtro!$A$5:$H$256,3,FALSE),0)</f>
        <v>0</v>
      </c>
      <c r="F104" s="186">
        <f>IFERROR(VLOOKUP($A104,Filtro!$A$5:$H$256,4,FALSE),0)</f>
        <v>2435</v>
      </c>
      <c r="G104" s="81">
        <f>IFERROR(VLOOKUP($A104,Filtro!$A$5:$H$256,5,FALSE),0)</f>
        <v>4184</v>
      </c>
      <c r="H104" s="209">
        <v>104</v>
      </c>
    </row>
    <row r="105" spans="1:8" ht="15" customHeight="1" x14ac:dyDescent="0.2">
      <c r="A105" s="445" t="s">
        <v>1805</v>
      </c>
      <c r="B105" s="59" t="s">
        <v>647</v>
      </c>
      <c r="C105" s="205" t="s">
        <v>606</v>
      </c>
      <c r="D105" s="409">
        <f>IFERROR(VLOOKUP($A105,Filtro!$A$5:$H$256,2,FALSE),0)</f>
        <v>0</v>
      </c>
      <c r="E105" s="81">
        <f>IFERROR(VLOOKUP($A105,Filtro!$A$5:$H$256,3,FALSE),0)</f>
        <v>0</v>
      </c>
      <c r="F105" s="186">
        <f>IFERROR(VLOOKUP($A105,Filtro!$A$5:$H$256,4,FALSE),0)</f>
        <v>0</v>
      </c>
      <c r="G105" s="81">
        <f>IFERROR(VLOOKUP($A105,Filtro!$A$5:$H$256,5,FALSE),0)</f>
        <v>0</v>
      </c>
      <c r="H105" s="209">
        <v>105</v>
      </c>
    </row>
    <row r="106" spans="1:8" ht="15" customHeight="1" x14ac:dyDescent="0.2">
      <c r="A106" s="445" t="s">
        <v>1806</v>
      </c>
      <c r="B106" s="59" t="s">
        <v>648</v>
      </c>
      <c r="C106" s="205" t="s">
        <v>342</v>
      </c>
      <c r="D106" s="409">
        <f>IFERROR(VLOOKUP($A106,Filtro!$A$5:$H$256,2,FALSE),0)</f>
        <v>0</v>
      </c>
      <c r="E106" s="81">
        <f>IFERROR(VLOOKUP($A106,Filtro!$A$5:$H$256,3,FALSE),0)</f>
        <v>0</v>
      </c>
      <c r="F106" s="186">
        <f>IFERROR(VLOOKUP($A106,Filtro!$A$5:$H$256,4,FALSE),0)</f>
        <v>0</v>
      </c>
      <c r="G106" s="81">
        <f>IFERROR(VLOOKUP($A106,Filtro!$A$5:$H$256,5,FALSE),0)</f>
        <v>0</v>
      </c>
      <c r="H106" s="209">
        <v>106</v>
      </c>
    </row>
    <row r="107" spans="1:8" ht="15" customHeight="1" x14ac:dyDescent="0.2">
      <c r="A107" s="445" t="s">
        <v>1457</v>
      </c>
      <c r="B107" s="59" t="s">
        <v>649</v>
      </c>
      <c r="C107" s="205" t="s">
        <v>1122</v>
      </c>
      <c r="D107" s="409">
        <f>IFERROR(VLOOKUP($A107,Filtro!$A$5:$H$256,2,FALSE),0)</f>
        <v>0</v>
      </c>
      <c r="E107" s="81">
        <f>IFERROR(VLOOKUP($A107,Filtro!$A$5:$H$256,3,FALSE),0)</f>
        <v>0</v>
      </c>
      <c r="F107" s="186">
        <f>IFERROR(VLOOKUP($A107,Filtro!$A$5:$H$256,4,FALSE),0)</f>
        <v>0</v>
      </c>
      <c r="G107" s="81">
        <f>IFERROR(VLOOKUP($A107,Filtro!$A$5:$H$256,5,FALSE),0)</f>
        <v>4</v>
      </c>
      <c r="H107" s="209">
        <v>107</v>
      </c>
    </row>
    <row r="108" spans="1:8" ht="15" customHeight="1" x14ac:dyDescent="0.2">
      <c r="A108" s="445" t="s">
        <v>1807</v>
      </c>
      <c r="B108" s="59" t="s">
        <v>650</v>
      </c>
      <c r="C108" s="205" t="s">
        <v>1123</v>
      </c>
      <c r="D108" s="409">
        <f>IFERROR(VLOOKUP($A108,Filtro!$A$5:$H$256,2,FALSE),0)</f>
        <v>0</v>
      </c>
      <c r="E108" s="81">
        <f>IFERROR(VLOOKUP($A108,Filtro!$A$5:$H$256,3,FALSE),0)</f>
        <v>0</v>
      </c>
      <c r="F108" s="186">
        <f>IFERROR(VLOOKUP($A108,Filtro!$A$5:$H$256,4,FALSE),0)</f>
        <v>0</v>
      </c>
      <c r="G108" s="81">
        <f>IFERROR(VLOOKUP($A108,Filtro!$A$5:$H$256,5,FALSE),0)</f>
        <v>0</v>
      </c>
      <c r="H108" s="209">
        <v>108</v>
      </c>
    </row>
    <row r="109" spans="1:8" ht="15" customHeight="1" x14ac:dyDescent="0.2">
      <c r="A109" s="445" t="s">
        <v>1808</v>
      </c>
      <c r="B109" s="59" t="s">
        <v>651</v>
      </c>
      <c r="C109" s="205" t="s">
        <v>343</v>
      </c>
      <c r="D109" s="409">
        <f>IFERROR(VLOOKUP($A109,Filtro!$A$5:$H$256,2,FALSE),0)</f>
        <v>0</v>
      </c>
      <c r="E109" s="81">
        <f>IFERROR(VLOOKUP($A109,Filtro!$A$5:$H$256,3,FALSE),0)</f>
        <v>0</v>
      </c>
      <c r="F109" s="186">
        <f>IFERROR(VLOOKUP($A109,Filtro!$A$5:$H$256,4,FALSE),0)</f>
        <v>0</v>
      </c>
      <c r="G109" s="81">
        <f>IFERROR(VLOOKUP($A109,Filtro!$A$5:$H$256,5,FALSE),0)</f>
        <v>0</v>
      </c>
      <c r="H109" s="209">
        <v>109</v>
      </c>
    </row>
    <row r="110" spans="1:8" ht="15" customHeight="1" x14ac:dyDescent="0.2">
      <c r="A110" s="445" t="s">
        <v>1809</v>
      </c>
      <c r="B110" s="59" t="s">
        <v>652</v>
      </c>
      <c r="C110" s="205" t="s">
        <v>344</v>
      </c>
      <c r="D110" s="409">
        <f>IFERROR(VLOOKUP($A110,Filtro!$A$5:$H$256,2,FALSE),0)</f>
        <v>0</v>
      </c>
      <c r="E110" s="81">
        <f>IFERROR(VLOOKUP($A110,Filtro!$A$5:$H$256,3,FALSE),0)</f>
        <v>0</v>
      </c>
      <c r="F110" s="186">
        <f>IFERROR(VLOOKUP($A110,Filtro!$A$5:$H$256,4,FALSE),0)</f>
        <v>0</v>
      </c>
      <c r="G110" s="81">
        <f>IFERROR(VLOOKUP($A110,Filtro!$A$5:$H$256,5,FALSE),0)</f>
        <v>0</v>
      </c>
      <c r="H110" s="209">
        <v>110</v>
      </c>
    </row>
    <row r="111" spans="1:8" ht="15" customHeight="1" x14ac:dyDescent="0.2">
      <c r="A111" s="445" t="s">
        <v>1810</v>
      </c>
      <c r="B111" s="59" t="s">
        <v>653</v>
      </c>
      <c r="C111" s="205" t="s">
        <v>345</v>
      </c>
      <c r="D111" s="409">
        <f>IFERROR(VLOOKUP($A111,Filtro!$A$5:$H$256,2,FALSE),0)</f>
        <v>0</v>
      </c>
      <c r="E111" s="81">
        <f>IFERROR(VLOOKUP($A111,Filtro!$A$5:$H$256,3,FALSE),0)</f>
        <v>0</v>
      </c>
      <c r="F111" s="186">
        <f>IFERROR(VLOOKUP($A111,Filtro!$A$5:$H$256,4,FALSE),0)</f>
        <v>0</v>
      </c>
      <c r="G111" s="81">
        <f>IFERROR(VLOOKUP($A111,Filtro!$A$5:$H$256,5,FALSE),0)</f>
        <v>0</v>
      </c>
      <c r="H111" s="209">
        <v>111</v>
      </c>
    </row>
    <row r="112" spans="1:8" ht="15" customHeight="1" x14ac:dyDescent="0.2">
      <c r="A112" s="445" t="s">
        <v>1409</v>
      </c>
      <c r="B112" s="59" t="s">
        <v>654</v>
      </c>
      <c r="C112" s="205" t="s">
        <v>346</v>
      </c>
      <c r="D112" s="409">
        <f>IFERROR(VLOOKUP($A112,Filtro!$A$5:$H$256,2,FALSE),0)</f>
        <v>61</v>
      </c>
      <c r="E112" s="81">
        <f>IFERROR(VLOOKUP($A112,Filtro!$A$5:$H$256,3,FALSE),0)</f>
        <v>0</v>
      </c>
      <c r="F112" s="186">
        <f>IFERROR(VLOOKUP($A112,Filtro!$A$5:$H$256,4,FALSE),0)</f>
        <v>61</v>
      </c>
      <c r="G112" s="81">
        <f>IFERROR(VLOOKUP($A112,Filtro!$A$5:$H$256,5,FALSE),0)</f>
        <v>4</v>
      </c>
      <c r="H112" s="209">
        <v>112</v>
      </c>
    </row>
    <row r="113" spans="1:8" ht="15" customHeight="1" x14ac:dyDescent="0.2">
      <c r="A113" s="445" t="s">
        <v>1350</v>
      </c>
      <c r="B113" s="59" t="s">
        <v>655</v>
      </c>
      <c r="C113" s="205" t="s">
        <v>347</v>
      </c>
      <c r="D113" s="409">
        <f>IFERROR(VLOOKUP($A113,Filtro!$A$5:$H$256,2,FALSE),0)</f>
        <v>13</v>
      </c>
      <c r="E113" s="81">
        <f>IFERROR(VLOOKUP($A113,Filtro!$A$5:$H$256,3,FALSE),0)</f>
        <v>0</v>
      </c>
      <c r="F113" s="186">
        <f>IFERROR(VLOOKUP($A113,Filtro!$A$5:$H$256,4,FALSE),0)</f>
        <v>13</v>
      </c>
      <c r="G113" s="81">
        <f>IFERROR(VLOOKUP($A113,Filtro!$A$5:$H$256,5,FALSE),0)</f>
        <v>878</v>
      </c>
      <c r="H113" s="209">
        <v>113</v>
      </c>
    </row>
    <row r="114" spans="1:8" ht="15" customHeight="1" x14ac:dyDescent="0.2">
      <c r="A114" s="445" t="s">
        <v>1811</v>
      </c>
      <c r="B114" s="59" t="s">
        <v>656</v>
      </c>
      <c r="C114" s="205" t="s">
        <v>138</v>
      </c>
      <c r="D114" s="409">
        <f>IFERROR(VLOOKUP($A114,Filtro!$A$5:$H$256,2,FALSE),0)</f>
        <v>0</v>
      </c>
      <c r="E114" s="81">
        <f>IFERROR(VLOOKUP($A114,Filtro!$A$5:$H$256,3,FALSE),0)</f>
        <v>0</v>
      </c>
      <c r="F114" s="186">
        <f>IFERROR(VLOOKUP($A114,Filtro!$A$5:$H$256,4,FALSE),0)</f>
        <v>0</v>
      </c>
      <c r="G114" s="81">
        <f>IFERROR(VLOOKUP($A114,Filtro!$A$5:$H$256,5,FALSE),0)</f>
        <v>0</v>
      </c>
      <c r="H114" s="209">
        <v>114</v>
      </c>
    </row>
    <row r="115" spans="1:8" ht="15" customHeight="1" x14ac:dyDescent="0.2">
      <c r="A115" s="445" t="s">
        <v>1423</v>
      </c>
      <c r="B115" s="59" t="s">
        <v>657</v>
      </c>
      <c r="C115" s="205" t="s">
        <v>1124</v>
      </c>
      <c r="D115" s="409">
        <f>IFERROR(VLOOKUP($A115,Filtro!$A$5:$H$256,2,FALSE),0)</f>
        <v>0</v>
      </c>
      <c r="E115" s="81">
        <f>IFERROR(VLOOKUP($A115,Filtro!$A$5:$H$256,3,FALSE),0)</f>
        <v>0</v>
      </c>
      <c r="F115" s="186">
        <f>IFERROR(VLOOKUP($A115,Filtro!$A$5:$H$256,4,FALSE),0)</f>
        <v>0</v>
      </c>
      <c r="G115" s="81">
        <f>IFERROR(VLOOKUP($A115,Filtro!$A$5:$H$256,5,FALSE),0)</f>
        <v>220</v>
      </c>
      <c r="H115" s="209">
        <v>115</v>
      </c>
    </row>
    <row r="116" spans="1:8" ht="15" customHeight="1" x14ac:dyDescent="0.2">
      <c r="A116" s="445" t="s">
        <v>1812</v>
      </c>
      <c r="B116" s="59" t="s">
        <v>658</v>
      </c>
      <c r="C116" s="205" t="s">
        <v>302</v>
      </c>
      <c r="D116" s="409">
        <f>IFERROR(VLOOKUP($A116,Filtro!$A$5:$H$256,2,FALSE),0)</f>
        <v>0</v>
      </c>
      <c r="E116" s="81">
        <f>IFERROR(VLOOKUP($A116,Filtro!$A$5:$H$256,3,FALSE),0)</f>
        <v>0</v>
      </c>
      <c r="F116" s="186">
        <f>IFERROR(VLOOKUP($A116,Filtro!$A$5:$H$256,4,FALSE),0)</f>
        <v>0</v>
      </c>
      <c r="G116" s="81">
        <f>IFERROR(VLOOKUP($A116,Filtro!$A$5:$H$256,5,FALSE),0)</f>
        <v>0</v>
      </c>
      <c r="H116" s="209">
        <v>116</v>
      </c>
    </row>
    <row r="117" spans="1:8" ht="15" customHeight="1" x14ac:dyDescent="0.2">
      <c r="A117" s="445" t="s">
        <v>1813</v>
      </c>
      <c r="B117" s="59" t="s">
        <v>659</v>
      </c>
      <c r="C117" s="205" t="s">
        <v>303</v>
      </c>
      <c r="D117" s="409">
        <f>IFERROR(VLOOKUP($A117,Filtro!$A$5:$H$256,2,FALSE),0)</f>
        <v>0</v>
      </c>
      <c r="E117" s="81">
        <f>IFERROR(VLOOKUP($A117,Filtro!$A$5:$H$256,3,FALSE),0)</f>
        <v>0</v>
      </c>
      <c r="F117" s="186">
        <f>IFERROR(VLOOKUP($A117,Filtro!$A$5:$H$256,4,FALSE),0)</f>
        <v>0</v>
      </c>
      <c r="G117" s="81">
        <f>IFERROR(VLOOKUP($A117,Filtro!$A$5:$H$256,5,FALSE),0)</f>
        <v>0</v>
      </c>
      <c r="H117" s="209">
        <v>117</v>
      </c>
    </row>
    <row r="118" spans="1:8" ht="15" customHeight="1" x14ac:dyDescent="0.2">
      <c r="A118" s="445" t="s">
        <v>1814</v>
      </c>
      <c r="B118" s="59" t="s">
        <v>660</v>
      </c>
      <c r="C118" s="205" t="s">
        <v>240</v>
      </c>
      <c r="D118" s="409">
        <f>IFERROR(VLOOKUP($A118,Filtro!$A$5:$H$256,2,FALSE),0)</f>
        <v>0</v>
      </c>
      <c r="E118" s="81">
        <f>IFERROR(VLOOKUP($A118,Filtro!$A$5:$H$256,3,FALSE),0)</f>
        <v>0</v>
      </c>
      <c r="F118" s="186">
        <f>IFERROR(VLOOKUP($A118,Filtro!$A$5:$H$256,4,FALSE),0)</f>
        <v>0</v>
      </c>
      <c r="G118" s="81">
        <f>IFERROR(VLOOKUP($A118,Filtro!$A$5:$H$256,5,FALSE),0)</f>
        <v>0</v>
      </c>
      <c r="H118" s="209">
        <v>118</v>
      </c>
    </row>
    <row r="119" spans="1:8" ht="15" customHeight="1" x14ac:dyDescent="0.2">
      <c r="A119" s="445" t="s">
        <v>1685</v>
      </c>
      <c r="B119" s="59" t="s">
        <v>661</v>
      </c>
      <c r="C119" s="205" t="s">
        <v>241</v>
      </c>
      <c r="D119" s="409">
        <f>IFERROR(VLOOKUP($A119,Filtro!$A$5:$H$256,2,FALSE),0)</f>
        <v>0</v>
      </c>
      <c r="E119" s="81">
        <f>IFERROR(VLOOKUP($A119,Filtro!$A$5:$H$256,3,FALSE),0)</f>
        <v>0</v>
      </c>
      <c r="F119" s="186">
        <f>IFERROR(VLOOKUP($A119,Filtro!$A$5:$H$256,4,FALSE),0)</f>
        <v>0</v>
      </c>
      <c r="G119" s="81">
        <f>IFERROR(VLOOKUP($A119,Filtro!$A$5:$H$256,5,FALSE),0)</f>
        <v>20</v>
      </c>
      <c r="H119" s="209">
        <v>119</v>
      </c>
    </row>
    <row r="120" spans="1:8" ht="15" customHeight="1" x14ac:dyDescent="0.2">
      <c r="A120" s="445" t="s">
        <v>1815</v>
      </c>
      <c r="B120" s="59" t="s">
        <v>662</v>
      </c>
      <c r="C120" s="205" t="s">
        <v>242</v>
      </c>
      <c r="D120" s="409">
        <f>IFERROR(VLOOKUP($A120,Filtro!$A$5:$H$256,2,FALSE),0)</f>
        <v>0</v>
      </c>
      <c r="E120" s="81">
        <f>IFERROR(VLOOKUP($A120,Filtro!$A$5:$H$256,3,FALSE),0)</f>
        <v>0</v>
      </c>
      <c r="F120" s="186">
        <f>IFERROR(VLOOKUP($A120,Filtro!$A$5:$H$256,4,FALSE),0)</f>
        <v>0</v>
      </c>
      <c r="G120" s="81">
        <f>IFERROR(VLOOKUP($A120,Filtro!$A$5:$H$256,5,FALSE),0)</f>
        <v>0</v>
      </c>
      <c r="H120" s="209">
        <v>120</v>
      </c>
    </row>
    <row r="121" spans="1:8" ht="15" customHeight="1" x14ac:dyDescent="0.2">
      <c r="A121" s="445" t="s">
        <v>1351</v>
      </c>
      <c r="B121" s="59" t="s">
        <v>663</v>
      </c>
      <c r="C121" s="205" t="s">
        <v>243</v>
      </c>
      <c r="D121" s="409">
        <f>IFERROR(VLOOKUP($A121,Filtro!$A$5:$H$256,2,FALSE),0)</f>
        <v>909</v>
      </c>
      <c r="E121" s="81">
        <f>IFERROR(VLOOKUP($A121,Filtro!$A$5:$H$256,3,FALSE),0)</f>
        <v>0</v>
      </c>
      <c r="F121" s="186">
        <f>IFERROR(VLOOKUP($A121,Filtro!$A$5:$H$256,4,FALSE),0)</f>
        <v>909</v>
      </c>
      <c r="G121" s="81">
        <f>IFERROR(VLOOKUP($A121,Filtro!$A$5:$H$256,5,FALSE),0)</f>
        <v>5754</v>
      </c>
      <c r="H121" s="209">
        <v>121</v>
      </c>
    </row>
    <row r="122" spans="1:8" ht="15" customHeight="1" x14ac:dyDescent="0.2">
      <c r="A122" s="445" t="s">
        <v>1352</v>
      </c>
      <c r="B122" s="59" t="s">
        <v>664</v>
      </c>
      <c r="C122" s="205" t="s">
        <v>244</v>
      </c>
      <c r="D122" s="409">
        <f>IFERROR(VLOOKUP($A122,Filtro!$A$5:$H$256,2,FALSE),0)</f>
        <v>6</v>
      </c>
      <c r="E122" s="81">
        <f>IFERROR(VLOOKUP($A122,Filtro!$A$5:$H$256,3,FALSE),0)</f>
        <v>0</v>
      </c>
      <c r="F122" s="186">
        <f>IFERROR(VLOOKUP($A122,Filtro!$A$5:$H$256,4,FALSE),0)</f>
        <v>6</v>
      </c>
      <c r="G122" s="81">
        <f>IFERROR(VLOOKUP($A122,Filtro!$A$5:$H$256,5,FALSE),0)</f>
        <v>5285</v>
      </c>
      <c r="H122" s="209">
        <v>122</v>
      </c>
    </row>
    <row r="123" spans="1:8" ht="15" customHeight="1" x14ac:dyDescent="0.2">
      <c r="A123" s="445" t="s">
        <v>1816</v>
      </c>
      <c r="B123" s="59" t="s">
        <v>665</v>
      </c>
      <c r="C123" s="205" t="s">
        <v>46</v>
      </c>
      <c r="D123" s="409">
        <f>IFERROR(VLOOKUP($A123,Filtro!$A$5:$H$256,2,FALSE),0)</f>
        <v>0</v>
      </c>
      <c r="E123" s="81">
        <f>IFERROR(VLOOKUP($A123,Filtro!$A$5:$H$256,3,FALSE),0)</f>
        <v>0</v>
      </c>
      <c r="F123" s="186">
        <f>IFERROR(VLOOKUP($A123,Filtro!$A$5:$H$256,4,FALSE),0)</f>
        <v>0</v>
      </c>
      <c r="G123" s="81">
        <f>IFERROR(VLOOKUP($A123,Filtro!$A$5:$H$256,5,FALSE),0)</f>
        <v>0</v>
      </c>
      <c r="H123" s="209">
        <v>123</v>
      </c>
    </row>
    <row r="124" spans="1:8" ht="15" customHeight="1" x14ac:dyDescent="0.2">
      <c r="A124" s="445" t="s">
        <v>1817</v>
      </c>
      <c r="B124" s="59" t="s">
        <v>666</v>
      </c>
      <c r="C124" s="205" t="s">
        <v>47</v>
      </c>
      <c r="D124" s="409">
        <f>IFERROR(VLOOKUP($A124,Filtro!$A$5:$H$256,2,FALSE),0)</f>
        <v>0</v>
      </c>
      <c r="E124" s="81">
        <f>IFERROR(VLOOKUP($A124,Filtro!$A$5:$H$256,3,FALSE),0)</f>
        <v>0</v>
      </c>
      <c r="F124" s="186">
        <f>IFERROR(VLOOKUP($A124,Filtro!$A$5:$H$256,4,FALSE),0)</f>
        <v>0</v>
      </c>
      <c r="G124" s="81">
        <f>IFERROR(VLOOKUP($A124,Filtro!$A$5:$H$256,5,FALSE),0)</f>
        <v>0</v>
      </c>
      <c r="H124" s="209">
        <v>124</v>
      </c>
    </row>
    <row r="125" spans="1:8" ht="15" customHeight="1" x14ac:dyDescent="0.2">
      <c r="A125" s="445" t="s">
        <v>1353</v>
      </c>
      <c r="B125" s="59" t="s">
        <v>667</v>
      </c>
      <c r="C125" s="205" t="s">
        <v>1125</v>
      </c>
      <c r="D125" s="409">
        <f>IFERROR(VLOOKUP($A125,Filtro!$A$5:$H$256,2,FALSE),0)</f>
        <v>3917</v>
      </c>
      <c r="E125" s="81">
        <f>IFERROR(VLOOKUP($A125,Filtro!$A$5:$H$256,3,FALSE),0)</f>
        <v>0</v>
      </c>
      <c r="F125" s="186">
        <f>IFERROR(VLOOKUP($A125,Filtro!$A$5:$H$256,4,FALSE),0)</f>
        <v>3917</v>
      </c>
      <c r="G125" s="81">
        <f>IFERROR(VLOOKUP($A125,Filtro!$A$5:$H$256,5,FALSE),0)</f>
        <v>8983</v>
      </c>
      <c r="H125" s="209">
        <v>125</v>
      </c>
    </row>
    <row r="126" spans="1:8" ht="15" customHeight="1" x14ac:dyDescent="0.2">
      <c r="A126" s="445" t="s">
        <v>1424</v>
      </c>
      <c r="B126" s="59" t="s">
        <v>668</v>
      </c>
      <c r="C126" s="205" t="s">
        <v>48</v>
      </c>
      <c r="D126" s="409">
        <f>IFERROR(VLOOKUP($A126,Filtro!$A$5:$H$256,2,FALSE),0)</f>
        <v>6</v>
      </c>
      <c r="E126" s="81">
        <f>IFERROR(VLOOKUP($A126,Filtro!$A$5:$H$256,3,FALSE),0)</f>
        <v>0</v>
      </c>
      <c r="F126" s="186">
        <f>IFERROR(VLOOKUP($A126,Filtro!$A$5:$H$256,4,FALSE),0)</f>
        <v>6</v>
      </c>
      <c r="G126" s="81">
        <f>IFERROR(VLOOKUP($A126,Filtro!$A$5:$H$256,5,FALSE),0)</f>
        <v>31</v>
      </c>
      <c r="H126" s="209">
        <v>126</v>
      </c>
    </row>
    <row r="127" spans="1:8" ht="15" customHeight="1" x14ac:dyDescent="0.2">
      <c r="A127" s="445" t="s">
        <v>1598</v>
      </c>
      <c r="B127" s="59" t="s">
        <v>669</v>
      </c>
      <c r="C127" s="205" t="s">
        <v>49</v>
      </c>
      <c r="D127" s="409">
        <f>IFERROR(VLOOKUP($A127,Filtro!$A$5:$H$256,2,FALSE),0)</f>
        <v>0</v>
      </c>
      <c r="E127" s="81">
        <f>IFERROR(VLOOKUP($A127,Filtro!$A$5:$H$256,3,FALSE),0)</f>
        <v>0</v>
      </c>
      <c r="F127" s="186">
        <f>IFERROR(VLOOKUP($A127,Filtro!$A$5:$H$256,4,FALSE),0)</f>
        <v>0</v>
      </c>
      <c r="G127" s="81">
        <f>IFERROR(VLOOKUP($A127,Filtro!$A$5:$H$256,5,FALSE),0)</f>
        <v>1</v>
      </c>
      <c r="H127" s="209">
        <v>127</v>
      </c>
    </row>
    <row r="128" spans="1:8" ht="15" customHeight="1" x14ac:dyDescent="0.2">
      <c r="A128" s="445" t="s">
        <v>1441</v>
      </c>
      <c r="B128" s="59" t="s">
        <v>670</v>
      </c>
      <c r="C128" s="205" t="s">
        <v>50</v>
      </c>
      <c r="D128" s="409">
        <f>IFERROR(VLOOKUP($A128,Filtro!$A$5:$H$256,2,FALSE),0)</f>
        <v>0</v>
      </c>
      <c r="E128" s="81">
        <f>IFERROR(VLOOKUP($A128,Filtro!$A$5:$H$256,3,FALSE),0)</f>
        <v>0</v>
      </c>
      <c r="F128" s="186">
        <f>IFERROR(VLOOKUP($A128,Filtro!$A$5:$H$256,4,FALSE),0)</f>
        <v>0</v>
      </c>
      <c r="G128" s="81">
        <f>IFERROR(VLOOKUP($A128,Filtro!$A$5:$H$256,5,FALSE),0)</f>
        <v>41</v>
      </c>
      <c r="H128" s="209">
        <v>128</v>
      </c>
    </row>
    <row r="129" spans="1:8" ht="21" x14ac:dyDescent="0.2">
      <c r="A129" s="445" t="s">
        <v>1470</v>
      </c>
      <c r="B129" s="59" t="s">
        <v>671</v>
      </c>
      <c r="C129" s="205" t="s">
        <v>139</v>
      </c>
      <c r="D129" s="409">
        <f>IFERROR(VLOOKUP($A129,Filtro!$A$5:$H$256,2,FALSE),0)</f>
        <v>3</v>
      </c>
      <c r="E129" s="81">
        <f>IFERROR(VLOOKUP($A129,Filtro!$A$5:$H$256,3,FALSE),0)</f>
        <v>0</v>
      </c>
      <c r="F129" s="186">
        <f>IFERROR(VLOOKUP($A129,Filtro!$A$5:$H$256,4,FALSE),0)</f>
        <v>3</v>
      </c>
      <c r="G129" s="81">
        <f>IFERROR(VLOOKUP($A129,Filtro!$A$5:$H$256,5,FALSE),0)</f>
        <v>0</v>
      </c>
      <c r="H129" s="209">
        <v>129</v>
      </c>
    </row>
    <row r="130" spans="1:8" ht="15" customHeight="1" x14ac:dyDescent="0.2">
      <c r="A130" s="445" t="s">
        <v>1818</v>
      </c>
      <c r="B130" s="59" t="s">
        <v>672</v>
      </c>
      <c r="C130" s="205" t="s">
        <v>51</v>
      </c>
      <c r="D130" s="409">
        <f>IFERROR(VLOOKUP($A130,Filtro!$A$5:$H$256,2,FALSE),0)</f>
        <v>0</v>
      </c>
      <c r="E130" s="81">
        <f>IFERROR(VLOOKUP($A130,Filtro!$A$5:$H$256,3,FALSE),0)</f>
        <v>0</v>
      </c>
      <c r="F130" s="186">
        <f>IFERROR(VLOOKUP($A130,Filtro!$A$5:$H$256,4,FALSE),0)</f>
        <v>0</v>
      </c>
      <c r="G130" s="81">
        <f>IFERROR(VLOOKUP($A130,Filtro!$A$5:$H$256,5,FALSE),0)</f>
        <v>0</v>
      </c>
      <c r="H130" s="209">
        <v>130</v>
      </c>
    </row>
    <row r="131" spans="1:8" ht="15" customHeight="1" x14ac:dyDescent="0.2">
      <c r="A131" s="445" t="s">
        <v>1442</v>
      </c>
      <c r="B131" s="59" t="s">
        <v>673</v>
      </c>
      <c r="C131" s="205" t="s">
        <v>52</v>
      </c>
      <c r="D131" s="409">
        <f>IFERROR(VLOOKUP($A131,Filtro!$A$5:$H$256,2,FALSE),0)</f>
        <v>0</v>
      </c>
      <c r="E131" s="81">
        <f>IFERROR(VLOOKUP($A131,Filtro!$A$5:$H$256,3,FALSE),0)</f>
        <v>0</v>
      </c>
      <c r="F131" s="186">
        <f>IFERROR(VLOOKUP($A131,Filtro!$A$5:$H$256,4,FALSE),0)</f>
        <v>0</v>
      </c>
      <c r="G131" s="81">
        <f>IFERROR(VLOOKUP($A131,Filtro!$A$5:$H$256,5,FALSE),0)</f>
        <v>35</v>
      </c>
      <c r="H131" s="209">
        <v>131</v>
      </c>
    </row>
    <row r="132" spans="1:8" ht="15" customHeight="1" x14ac:dyDescent="0.2">
      <c r="A132" s="445" t="s">
        <v>1819</v>
      </c>
      <c r="B132" s="59" t="s">
        <v>674</v>
      </c>
      <c r="C132" s="205" t="s">
        <v>140</v>
      </c>
      <c r="D132" s="409">
        <f>IFERROR(VLOOKUP($A132,Filtro!$A$5:$H$256,2,FALSE),0)</f>
        <v>0</v>
      </c>
      <c r="E132" s="81">
        <f>IFERROR(VLOOKUP($A132,Filtro!$A$5:$H$256,3,FALSE),0)</f>
        <v>0</v>
      </c>
      <c r="F132" s="186">
        <f>IFERROR(VLOOKUP($A132,Filtro!$A$5:$H$256,4,FALSE),0)</f>
        <v>0</v>
      </c>
      <c r="G132" s="81">
        <f>IFERROR(VLOOKUP($A132,Filtro!$A$5:$H$256,5,FALSE),0)</f>
        <v>0</v>
      </c>
      <c r="H132" s="209">
        <v>132</v>
      </c>
    </row>
    <row r="133" spans="1:8" ht="15" customHeight="1" x14ac:dyDescent="0.2">
      <c r="A133" s="445" t="s">
        <v>1354</v>
      </c>
      <c r="B133" s="59" t="s">
        <v>675</v>
      </c>
      <c r="C133" s="205" t="s">
        <v>186</v>
      </c>
      <c r="D133" s="409">
        <f>IFERROR(VLOOKUP($A133,Filtro!$A$5:$H$256,2,FALSE),0)</f>
        <v>6553</v>
      </c>
      <c r="E133" s="81">
        <f>IFERROR(VLOOKUP($A133,Filtro!$A$5:$H$256,3,FALSE),0)</f>
        <v>0</v>
      </c>
      <c r="F133" s="186">
        <f>IFERROR(VLOOKUP($A133,Filtro!$A$5:$H$256,4,FALSE),0)</f>
        <v>6553</v>
      </c>
      <c r="G133" s="81">
        <f>IFERROR(VLOOKUP($A133,Filtro!$A$5:$H$256,5,FALSE),0)</f>
        <v>7878</v>
      </c>
      <c r="H133" s="209">
        <v>133</v>
      </c>
    </row>
    <row r="134" spans="1:8" ht="15" customHeight="1" x14ac:dyDescent="0.2">
      <c r="A134" s="445" t="s">
        <v>1511</v>
      </c>
      <c r="B134" s="59" t="s">
        <v>676</v>
      </c>
      <c r="C134" s="205" t="s">
        <v>187</v>
      </c>
      <c r="D134" s="409">
        <f>IFERROR(VLOOKUP($A134,Filtro!$A$5:$H$256,2,FALSE),0)</f>
        <v>0</v>
      </c>
      <c r="E134" s="81">
        <f>IFERROR(VLOOKUP($A134,Filtro!$A$5:$H$256,3,FALSE),0)</f>
        <v>0</v>
      </c>
      <c r="F134" s="186">
        <f>IFERROR(VLOOKUP($A134,Filtro!$A$5:$H$256,4,FALSE),0)</f>
        <v>0</v>
      </c>
      <c r="G134" s="81">
        <f>IFERROR(VLOOKUP($A134,Filtro!$A$5:$H$256,5,FALSE),0)</f>
        <v>899</v>
      </c>
      <c r="H134" s="209">
        <v>134</v>
      </c>
    </row>
    <row r="135" spans="1:8" ht="15" customHeight="1" x14ac:dyDescent="0.2">
      <c r="A135" s="445" t="s">
        <v>1410</v>
      </c>
      <c r="B135" s="59" t="s">
        <v>677</v>
      </c>
      <c r="C135" s="205" t="s">
        <v>141</v>
      </c>
      <c r="D135" s="409">
        <f>IFERROR(VLOOKUP($A135,Filtro!$A$5:$H$256,2,FALSE),0)</f>
        <v>4692</v>
      </c>
      <c r="E135" s="81">
        <f>IFERROR(VLOOKUP($A135,Filtro!$A$5:$H$256,3,FALSE),0)</f>
        <v>0</v>
      </c>
      <c r="F135" s="186">
        <f>IFERROR(VLOOKUP($A135,Filtro!$A$5:$H$256,4,FALSE),0)</f>
        <v>4692</v>
      </c>
      <c r="G135" s="81">
        <f>IFERROR(VLOOKUP($A135,Filtro!$A$5:$H$256,5,FALSE),0)</f>
        <v>6136</v>
      </c>
      <c r="H135" s="209">
        <v>135</v>
      </c>
    </row>
    <row r="136" spans="1:8" ht="31.5" x14ac:dyDescent="0.2">
      <c r="A136" s="446" t="s">
        <v>1425</v>
      </c>
      <c r="B136" s="59" t="s">
        <v>678</v>
      </c>
      <c r="C136" s="205" t="s">
        <v>142</v>
      </c>
      <c r="D136" s="409">
        <f>IFERROR(VLOOKUP($A136,Filtro!$A$5:$H$256,2,FALSE),0)</f>
        <v>0</v>
      </c>
      <c r="E136" s="81">
        <f>IFERROR(VLOOKUP($A136,Filtro!$A$5:$H$256,3,FALSE),0)</f>
        <v>0</v>
      </c>
      <c r="F136" s="186">
        <f>IFERROR(VLOOKUP($A136,Filtro!$A$5:$H$256,4,FALSE),0)</f>
        <v>0</v>
      </c>
      <c r="G136" s="81">
        <f>IFERROR(VLOOKUP($A136,Filtro!$A$5:$H$256,5,FALSE),0)</f>
        <v>17</v>
      </c>
      <c r="H136" s="209">
        <v>136</v>
      </c>
    </row>
    <row r="137" spans="1:8" ht="15" customHeight="1" x14ac:dyDescent="0.2">
      <c r="A137" s="445" t="s">
        <v>1820</v>
      </c>
      <c r="B137" s="59" t="s">
        <v>679</v>
      </c>
      <c r="C137" s="205" t="s">
        <v>188</v>
      </c>
      <c r="D137" s="409">
        <f>IFERROR(VLOOKUP($A137,Filtro!$A$5:$H$256,2,FALSE),0)</f>
        <v>0</v>
      </c>
      <c r="E137" s="81">
        <f>IFERROR(VLOOKUP($A137,Filtro!$A$5:$H$256,3,FALSE),0)</f>
        <v>0</v>
      </c>
      <c r="F137" s="186">
        <f>IFERROR(VLOOKUP($A137,Filtro!$A$5:$H$256,4,FALSE),0)</f>
        <v>0</v>
      </c>
      <c r="G137" s="81">
        <f>IFERROR(VLOOKUP($A137,Filtro!$A$5:$H$256,5,FALSE),0)</f>
        <v>0</v>
      </c>
      <c r="H137" s="209">
        <v>137</v>
      </c>
    </row>
    <row r="138" spans="1:8" ht="15" customHeight="1" x14ac:dyDescent="0.2">
      <c r="A138" s="445" t="s">
        <v>1821</v>
      </c>
      <c r="B138" s="59" t="s">
        <v>680</v>
      </c>
      <c r="C138" s="205" t="s">
        <v>377</v>
      </c>
      <c r="D138" s="409">
        <f>IFERROR(VLOOKUP($A138,Filtro!$A$5:$H$256,2,FALSE),0)</f>
        <v>0</v>
      </c>
      <c r="E138" s="81">
        <f>IFERROR(VLOOKUP($A138,Filtro!$A$5:$H$256,3,FALSE),0)</f>
        <v>0</v>
      </c>
      <c r="F138" s="186">
        <f>IFERROR(VLOOKUP($A138,Filtro!$A$5:$H$256,4,FALSE),0)</f>
        <v>0</v>
      </c>
      <c r="G138" s="81">
        <f>IFERROR(VLOOKUP($A138,Filtro!$A$5:$H$256,5,FALSE),0)</f>
        <v>0</v>
      </c>
      <c r="H138" s="209">
        <v>138</v>
      </c>
    </row>
    <row r="139" spans="1:8" ht="15" customHeight="1" x14ac:dyDescent="0.2">
      <c r="A139" s="445" t="s">
        <v>1822</v>
      </c>
      <c r="B139" s="59" t="s">
        <v>681</v>
      </c>
      <c r="C139" s="205" t="s">
        <v>190</v>
      </c>
      <c r="D139" s="409">
        <f>IFERROR(VLOOKUP($A139,Filtro!$A$5:$H$256,2,FALSE),0)</f>
        <v>0</v>
      </c>
      <c r="E139" s="81">
        <f>IFERROR(VLOOKUP($A139,Filtro!$A$5:$H$256,3,FALSE),0)</f>
        <v>0</v>
      </c>
      <c r="F139" s="186">
        <f>IFERROR(VLOOKUP($A139,Filtro!$A$5:$H$256,4,FALSE),0)</f>
        <v>0</v>
      </c>
      <c r="G139" s="81">
        <f>IFERROR(VLOOKUP($A139,Filtro!$A$5:$H$256,5,FALSE),0)</f>
        <v>0</v>
      </c>
      <c r="H139" s="209">
        <v>139</v>
      </c>
    </row>
    <row r="140" spans="1:8" ht="15" customHeight="1" x14ac:dyDescent="0.2">
      <c r="A140" s="445" t="s">
        <v>1823</v>
      </c>
      <c r="B140" s="59" t="s">
        <v>682</v>
      </c>
      <c r="C140" s="205" t="s">
        <v>143</v>
      </c>
      <c r="D140" s="409">
        <f>IFERROR(VLOOKUP($A140,Filtro!$A$5:$H$256,2,FALSE),0)</f>
        <v>0</v>
      </c>
      <c r="E140" s="81">
        <f>IFERROR(VLOOKUP($A140,Filtro!$A$5:$H$256,3,FALSE),0)</f>
        <v>0</v>
      </c>
      <c r="F140" s="186">
        <f>IFERROR(VLOOKUP($A140,Filtro!$A$5:$H$256,4,FALSE),0)</f>
        <v>0</v>
      </c>
      <c r="G140" s="81">
        <f>IFERROR(VLOOKUP($A140,Filtro!$A$5:$H$256,5,FALSE),0)</f>
        <v>0</v>
      </c>
      <c r="H140" s="209">
        <v>140</v>
      </c>
    </row>
    <row r="141" spans="1:8" ht="15" customHeight="1" x14ac:dyDescent="0.2">
      <c r="A141" s="445" t="s">
        <v>1355</v>
      </c>
      <c r="B141" s="59" t="s">
        <v>683</v>
      </c>
      <c r="C141" s="205" t="s">
        <v>191</v>
      </c>
      <c r="D141" s="409">
        <f>IFERROR(VLOOKUP($A141,Filtro!$A$5:$H$256,2,FALSE),0)</f>
        <v>66</v>
      </c>
      <c r="E141" s="81">
        <f>IFERROR(VLOOKUP($A141,Filtro!$A$5:$H$256,3,FALSE),0)</f>
        <v>0</v>
      </c>
      <c r="F141" s="186">
        <f>IFERROR(VLOOKUP($A141,Filtro!$A$5:$H$256,4,FALSE),0)</f>
        <v>66</v>
      </c>
      <c r="G141" s="81">
        <f>IFERROR(VLOOKUP($A141,Filtro!$A$5:$H$256,5,FALSE),0)</f>
        <v>701</v>
      </c>
      <c r="H141" s="209">
        <v>141</v>
      </c>
    </row>
    <row r="142" spans="1:8" ht="15" customHeight="1" x14ac:dyDescent="0.2">
      <c r="A142" s="445" t="s">
        <v>1824</v>
      </c>
      <c r="B142" s="59" t="s">
        <v>684</v>
      </c>
      <c r="C142" s="205" t="s">
        <v>192</v>
      </c>
      <c r="D142" s="409">
        <f>IFERROR(VLOOKUP($A142,Filtro!$A$5:$H$256,2,FALSE),0)</f>
        <v>0</v>
      </c>
      <c r="E142" s="81">
        <f>IFERROR(VLOOKUP($A142,Filtro!$A$5:$H$256,3,FALSE),0)</f>
        <v>0</v>
      </c>
      <c r="F142" s="186">
        <f>IFERROR(VLOOKUP($A142,Filtro!$A$5:$H$256,4,FALSE),0)</f>
        <v>0</v>
      </c>
      <c r="G142" s="81">
        <f>IFERROR(VLOOKUP($A142,Filtro!$A$5:$H$256,5,FALSE),0)</f>
        <v>0</v>
      </c>
      <c r="H142" s="209">
        <v>142</v>
      </c>
    </row>
    <row r="143" spans="1:8" ht="15" customHeight="1" x14ac:dyDescent="0.2">
      <c r="A143" s="445" t="s">
        <v>1458</v>
      </c>
      <c r="B143" s="59" t="s">
        <v>685</v>
      </c>
      <c r="C143" s="205" t="s">
        <v>1126</v>
      </c>
      <c r="D143" s="409">
        <f>IFERROR(VLOOKUP($A143,Filtro!$A$5:$H$256,2,FALSE),0)</f>
        <v>0</v>
      </c>
      <c r="E143" s="81">
        <f>IFERROR(VLOOKUP($A143,Filtro!$A$5:$H$256,3,FALSE),0)</f>
        <v>0</v>
      </c>
      <c r="F143" s="186">
        <f>IFERROR(VLOOKUP($A143,Filtro!$A$5:$H$256,4,FALSE),0)</f>
        <v>0</v>
      </c>
      <c r="G143" s="81">
        <f>IFERROR(VLOOKUP($A143,Filtro!$A$5:$H$256,5,FALSE),0)</f>
        <v>40</v>
      </c>
      <c r="H143" s="209">
        <v>143</v>
      </c>
    </row>
    <row r="144" spans="1:8" ht="15" customHeight="1" x14ac:dyDescent="0.2">
      <c r="A144" s="445" t="s">
        <v>1825</v>
      </c>
      <c r="B144" s="59" t="s">
        <v>686</v>
      </c>
      <c r="C144" s="205" t="s">
        <v>193</v>
      </c>
      <c r="D144" s="409">
        <f>IFERROR(VLOOKUP($A144,Filtro!$A$5:$H$256,2,FALSE),0)</f>
        <v>0</v>
      </c>
      <c r="E144" s="81">
        <f>IFERROR(VLOOKUP($A144,Filtro!$A$5:$H$256,3,FALSE),0)</f>
        <v>0</v>
      </c>
      <c r="F144" s="186">
        <f>IFERROR(VLOOKUP($A144,Filtro!$A$5:$H$256,4,FALSE),0)</f>
        <v>0</v>
      </c>
      <c r="G144" s="81">
        <f>IFERROR(VLOOKUP($A144,Filtro!$A$5:$H$256,5,FALSE),0)</f>
        <v>0</v>
      </c>
      <c r="H144" s="209">
        <v>144</v>
      </c>
    </row>
    <row r="145" spans="1:8" ht="31.5" x14ac:dyDescent="0.2">
      <c r="A145" s="445" t="s">
        <v>1854</v>
      </c>
      <c r="B145" s="59" t="s">
        <v>687</v>
      </c>
      <c r="C145" s="205" t="s">
        <v>310</v>
      </c>
      <c r="D145" s="409">
        <f>IFERROR(VLOOKUP($A145,Filtro!$A$5:$H$256,2,FALSE),0)</f>
        <v>0</v>
      </c>
      <c r="E145" s="81">
        <f>IFERROR(VLOOKUP($A145,Filtro!$A$5:$H$256,3,FALSE),0)</f>
        <v>0</v>
      </c>
      <c r="F145" s="186">
        <f>IFERROR(VLOOKUP($A145,Filtro!$A$5:$H$256,4,FALSE),0)</f>
        <v>0</v>
      </c>
      <c r="G145" s="81">
        <f>IFERROR(VLOOKUP($A145,Filtro!$A$5:$H$256,5,FALSE),0)</f>
        <v>0</v>
      </c>
      <c r="H145" s="209">
        <v>145</v>
      </c>
    </row>
    <row r="146" spans="1:8" ht="15" customHeight="1" x14ac:dyDescent="0.2">
      <c r="A146" s="445" t="s">
        <v>1443</v>
      </c>
      <c r="B146" s="59" t="s">
        <v>688</v>
      </c>
      <c r="C146" s="205" t="s">
        <v>53</v>
      </c>
      <c r="D146" s="409">
        <f>IFERROR(VLOOKUP($A146,Filtro!$A$5:$H$256,2,FALSE),0)</f>
        <v>3</v>
      </c>
      <c r="E146" s="81">
        <f>IFERROR(VLOOKUP($A146,Filtro!$A$5:$H$256,3,FALSE),0)</f>
        <v>0</v>
      </c>
      <c r="F146" s="186">
        <f>IFERROR(VLOOKUP($A146,Filtro!$A$5:$H$256,4,FALSE),0)</f>
        <v>3</v>
      </c>
      <c r="G146" s="81">
        <f>IFERROR(VLOOKUP($A146,Filtro!$A$5:$H$256,5,FALSE),0)</f>
        <v>97</v>
      </c>
      <c r="H146" s="209">
        <v>146</v>
      </c>
    </row>
    <row r="147" spans="1:8" ht="21" x14ac:dyDescent="0.2">
      <c r="A147" s="445" t="s">
        <v>1853</v>
      </c>
      <c r="B147" s="59" t="s">
        <v>689</v>
      </c>
      <c r="C147" s="205" t="s">
        <v>311</v>
      </c>
      <c r="D147" s="409">
        <f>IFERROR(VLOOKUP($A147,Filtro!$A$5:$H$256,2,FALSE),0)</f>
        <v>0</v>
      </c>
      <c r="E147" s="81">
        <f>IFERROR(VLOOKUP($A147,Filtro!$A$5:$H$256,3,FALSE),0)</f>
        <v>0</v>
      </c>
      <c r="F147" s="186">
        <f>IFERROR(VLOOKUP($A147,Filtro!$A$5:$H$256,4,FALSE),0)</f>
        <v>0</v>
      </c>
      <c r="G147" s="81">
        <f>IFERROR(VLOOKUP($A147,Filtro!$A$5:$H$256,5,FALSE),0)</f>
        <v>0</v>
      </c>
      <c r="H147" s="209">
        <v>147</v>
      </c>
    </row>
    <row r="148" spans="1:8" ht="15" customHeight="1" x14ac:dyDescent="0.2">
      <c r="A148" s="445" t="s">
        <v>1356</v>
      </c>
      <c r="B148" s="59" t="s">
        <v>690</v>
      </c>
      <c r="C148" s="205" t="s">
        <v>1127</v>
      </c>
      <c r="D148" s="409">
        <f>IFERROR(VLOOKUP($A148,Filtro!$A$5:$H$256,2,FALSE),0)</f>
        <v>5461</v>
      </c>
      <c r="E148" s="81">
        <f>IFERROR(VLOOKUP($A148,Filtro!$A$5:$H$256,3,FALSE),0)</f>
        <v>0</v>
      </c>
      <c r="F148" s="186">
        <f>IFERROR(VLOOKUP($A148,Filtro!$A$5:$H$256,4,FALSE),0)</f>
        <v>5461</v>
      </c>
      <c r="G148" s="81">
        <f>IFERROR(VLOOKUP($A148,Filtro!$A$5:$H$256,5,FALSE),0)</f>
        <v>11698</v>
      </c>
      <c r="H148" s="209">
        <v>148</v>
      </c>
    </row>
    <row r="149" spans="1:8" ht="21" x14ac:dyDescent="0.2">
      <c r="A149" s="445" t="s">
        <v>1357</v>
      </c>
      <c r="B149" s="59" t="s">
        <v>691</v>
      </c>
      <c r="C149" s="205" t="s">
        <v>312</v>
      </c>
      <c r="D149" s="409">
        <f>IFERROR(VLOOKUP($A149,Filtro!$A$5:$H$256,2,FALSE),0)</f>
        <v>430</v>
      </c>
      <c r="E149" s="81">
        <f>IFERROR(VLOOKUP($A149,Filtro!$A$5:$H$256,3,FALSE),0)</f>
        <v>0</v>
      </c>
      <c r="F149" s="186">
        <f>IFERROR(VLOOKUP($A149,Filtro!$A$5:$H$256,4,FALSE),0)</f>
        <v>430</v>
      </c>
      <c r="G149" s="81">
        <f>IFERROR(VLOOKUP($A149,Filtro!$A$5:$H$256,5,FALSE),0)</f>
        <v>905</v>
      </c>
      <c r="H149" s="209">
        <v>149</v>
      </c>
    </row>
    <row r="150" spans="1:8" ht="15" customHeight="1" x14ac:dyDescent="0.2">
      <c r="A150" s="445" t="s">
        <v>1686</v>
      </c>
      <c r="B150" s="59" t="s">
        <v>692</v>
      </c>
      <c r="C150" s="205" t="s">
        <v>89</v>
      </c>
      <c r="D150" s="409">
        <f>IFERROR(VLOOKUP($A150,Filtro!$A$5:$H$256,2,FALSE),0)</f>
        <v>0</v>
      </c>
      <c r="E150" s="81">
        <f>IFERROR(VLOOKUP($A150,Filtro!$A$5:$H$256,3,FALSE),0)</f>
        <v>0</v>
      </c>
      <c r="F150" s="186">
        <f>IFERROR(VLOOKUP($A150,Filtro!$A$5:$H$256,4,FALSE),0)</f>
        <v>0</v>
      </c>
      <c r="G150" s="81">
        <f>IFERROR(VLOOKUP($A150,Filtro!$A$5:$H$256,5,FALSE),0)</f>
        <v>3</v>
      </c>
      <c r="H150" s="209">
        <v>150</v>
      </c>
    </row>
    <row r="151" spans="1:8" ht="21" x14ac:dyDescent="0.2">
      <c r="A151" s="445" t="s">
        <v>1492</v>
      </c>
      <c r="B151" s="59" t="s">
        <v>693</v>
      </c>
      <c r="C151" s="205" t="s">
        <v>313</v>
      </c>
      <c r="D151" s="409">
        <f>IFERROR(VLOOKUP($A151,Filtro!$A$5:$H$256,2,FALSE),0)</f>
        <v>0</v>
      </c>
      <c r="E151" s="81">
        <f>IFERROR(VLOOKUP($A151,Filtro!$A$5:$H$256,3,FALSE),0)</f>
        <v>0</v>
      </c>
      <c r="F151" s="186">
        <f>IFERROR(VLOOKUP($A151,Filtro!$A$5:$H$256,4,FALSE),0)</f>
        <v>0</v>
      </c>
      <c r="G151" s="81">
        <f>IFERROR(VLOOKUP($A151,Filtro!$A$5:$H$256,5,FALSE),0)</f>
        <v>2</v>
      </c>
      <c r="H151" s="209">
        <v>151</v>
      </c>
    </row>
    <row r="152" spans="1:8" ht="15" customHeight="1" x14ac:dyDescent="0.2">
      <c r="A152" s="445" t="s">
        <v>1852</v>
      </c>
      <c r="B152" s="59" t="s">
        <v>694</v>
      </c>
      <c r="C152" s="205" t="s">
        <v>316</v>
      </c>
      <c r="D152" s="409">
        <f>IFERROR(VLOOKUP($A152,Filtro!$A$5:$H$256,2,FALSE),0)</f>
        <v>0</v>
      </c>
      <c r="E152" s="81">
        <f>IFERROR(VLOOKUP($A152,Filtro!$A$5:$H$256,3,FALSE),0)</f>
        <v>0</v>
      </c>
      <c r="F152" s="186">
        <f>IFERROR(VLOOKUP($A152,Filtro!$A$5:$H$256,4,FALSE),0)</f>
        <v>0</v>
      </c>
      <c r="G152" s="81">
        <f>IFERROR(VLOOKUP($A152,Filtro!$A$5:$H$256,5,FALSE),0)</f>
        <v>0</v>
      </c>
      <c r="H152" s="209">
        <v>152</v>
      </c>
    </row>
    <row r="153" spans="1:8" ht="15" customHeight="1" x14ac:dyDescent="0.2">
      <c r="A153" s="445" t="s">
        <v>1851</v>
      </c>
      <c r="B153" s="59" t="s">
        <v>695</v>
      </c>
      <c r="C153" s="205" t="s">
        <v>317</v>
      </c>
      <c r="D153" s="409">
        <f>IFERROR(VLOOKUP($A153,Filtro!$A$5:$H$256,2,FALSE),0)</f>
        <v>0</v>
      </c>
      <c r="E153" s="81">
        <f>IFERROR(VLOOKUP($A153,Filtro!$A$5:$H$256,3,FALSE),0)</f>
        <v>0</v>
      </c>
      <c r="F153" s="186">
        <f>IFERROR(VLOOKUP($A153,Filtro!$A$5:$H$256,4,FALSE),0)</f>
        <v>0</v>
      </c>
      <c r="G153" s="81">
        <f>IFERROR(VLOOKUP($A153,Filtro!$A$5:$H$256,5,FALSE),0)</f>
        <v>0</v>
      </c>
      <c r="H153" s="209">
        <v>153</v>
      </c>
    </row>
    <row r="154" spans="1:8" ht="15" customHeight="1" x14ac:dyDescent="0.2">
      <c r="A154" s="445" t="s">
        <v>1850</v>
      </c>
      <c r="B154" s="59" t="s">
        <v>696</v>
      </c>
      <c r="C154" s="205" t="s">
        <v>318</v>
      </c>
      <c r="D154" s="409">
        <f>IFERROR(VLOOKUP($A154,Filtro!$A$5:$H$256,2,FALSE),0)</f>
        <v>0</v>
      </c>
      <c r="E154" s="81">
        <f>IFERROR(VLOOKUP($A154,Filtro!$A$5:$H$256,3,FALSE),0)</f>
        <v>0</v>
      </c>
      <c r="F154" s="186">
        <f>IFERROR(VLOOKUP($A154,Filtro!$A$5:$H$256,4,FALSE),0)</f>
        <v>0</v>
      </c>
      <c r="G154" s="81">
        <f>IFERROR(VLOOKUP($A154,Filtro!$A$5:$H$256,5,FALSE),0)</f>
        <v>0</v>
      </c>
      <c r="H154" s="209">
        <v>154</v>
      </c>
    </row>
    <row r="155" spans="1:8" ht="15" customHeight="1" x14ac:dyDescent="0.2">
      <c r="A155" s="445" t="s">
        <v>1637</v>
      </c>
      <c r="B155" s="59" t="s">
        <v>697</v>
      </c>
      <c r="C155" s="205" t="s">
        <v>319</v>
      </c>
      <c r="D155" s="409">
        <f>IFERROR(VLOOKUP($A155,Filtro!$A$5:$H$256,2,FALSE),0)</f>
        <v>0</v>
      </c>
      <c r="E155" s="81">
        <f>IFERROR(VLOOKUP($A155,Filtro!$A$5:$H$256,3,FALSE),0)</f>
        <v>0</v>
      </c>
      <c r="F155" s="186">
        <f>IFERROR(VLOOKUP($A155,Filtro!$A$5:$H$256,4,FALSE),0)</f>
        <v>0</v>
      </c>
      <c r="G155" s="81">
        <f>IFERROR(VLOOKUP($A155,Filtro!$A$5:$H$256,5,FALSE),0)</f>
        <v>3</v>
      </c>
      <c r="H155" s="209">
        <v>155</v>
      </c>
    </row>
    <row r="156" spans="1:8" ht="15" customHeight="1" x14ac:dyDescent="0.2">
      <c r="A156" s="445" t="s">
        <v>1849</v>
      </c>
      <c r="B156" s="59" t="s">
        <v>698</v>
      </c>
      <c r="C156" s="205" t="s">
        <v>320</v>
      </c>
      <c r="D156" s="409">
        <f>IFERROR(VLOOKUP($A156,Filtro!$A$5:$H$256,2,FALSE),0)</f>
        <v>0</v>
      </c>
      <c r="E156" s="81">
        <f>IFERROR(VLOOKUP($A156,Filtro!$A$5:$H$256,3,FALSE),0)</f>
        <v>0</v>
      </c>
      <c r="F156" s="186">
        <f>IFERROR(VLOOKUP($A156,Filtro!$A$5:$H$256,4,FALSE),0)</f>
        <v>0</v>
      </c>
      <c r="G156" s="81">
        <f>IFERROR(VLOOKUP($A156,Filtro!$A$5:$H$256,5,FALSE),0)</f>
        <v>0</v>
      </c>
      <c r="H156" s="209">
        <v>156</v>
      </c>
    </row>
    <row r="157" spans="1:8" ht="15" customHeight="1" x14ac:dyDescent="0.2">
      <c r="A157" s="445" t="s">
        <v>1848</v>
      </c>
      <c r="B157" s="59" t="s">
        <v>699</v>
      </c>
      <c r="C157" s="205" t="s">
        <v>321</v>
      </c>
      <c r="D157" s="409">
        <f>IFERROR(VLOOKUP($A157,Filtro!$A$5:$H$256,2,FALSE),0)</f>
        <v>0</v>
      </c>
      <c r="E157" s="81">
        <f>IFERROR(VLOOKUP($A157,Filtro!$A$5:$H$256,3,FALSE),0)</f>
        <v>0</v>
      </c>
      <c r="F157" s="186">
        <f>IFERROR(VLOOKUP($A157,Filtro!$A$5:$H$256,4,FALSE),0)</f>
        <v>0</v>
      </c>
      <c r="G157" s="81">
        <f>IFERROR(VLOOKUP($A157,Filtro!$A$5:$H$256,5,FALSE),0)</f>
        <v>0</v>
      </c>
      <c r="H157" s="209">
        <v>157</v>
      </c>
    </row>
    <row r="158" spans="1:8" ht="15" customHeight="1" x14ac:dyDescent="0.2">
      <c r="A158" s="445" t="s">
        <v>1358</v>
      </c>
      <c r="B158" s="59" t="s">
        <v>700</v>
      </c>
      <c r="C158" s="205" t="s">
        <v>1128</v>
      </c>
      <c r="D158" s="409">
        <f>IFERROR(VLOOKUP($A158,Filtro!$A$5:$H$256,2,FALSE),0)</f>
        <v>2088</v>
      </c>
      <c r="E158" s="81">
        <f>IFERROR(VLOOKUP($A158,Filtro!$A$5:$H$256,3,FALSE),0)</f>
        <v>0</v>
      </c>
      <c r="F158" s="186">
        <f>IFERROR(VLOOKUP($A158,Filtro!$A$5:$H$256,4,FALSE),0)</f>
        <v>2088</v>
      </c>
      <c r="G158" s="81">
        <f>IFERROR(VLOOKUP($A158,Filtro!$A$5:$H$256,5,FALSE),0)</f>
        <v>3789</v>
      </c>
      <c r="H158" s="209">
        <v>158</v>
      </c>
    </row>
    <row r="159" spans="1:8" ht="15" customHeight="1" x14ac:dyDescent="0.2">
      <c r="A159" s="445" t="s">
        <v>1847</v>
      </c>
      <c r="B159" s="59" t="s">
        <v>701</v>
      </c>
      <c r="C159" s="205" t="s">
        <v>1030</v>
      </c>
      <c r="D159" s="409">
        <f>IFERROR(VLOOKUP($A159,Filtro!$A$5:$H$256,2,FALSE),0)</f>
        <v>0</v>
      </c>
      <c r="E159" s="81">
        <f>IFERROR(VLOOKUP($A159,Filtro!$A$5:$H$256,3,FALSE),0)</f>
        <v>0</v>
      </c>
      <c r="F159" s="186">
        <f>IFERROR(VLOOKUP($A159,Filtro!$A$5:$H$256,4,FALSE),0)</f>
        <v>0</v>
      </c>
      <c r="G159" s="81">
        <f>IFERROR(VLOOKUP($A159,Filtro!$A$5:$H$256,5,FALSE),0)</f>
        <v>0</v>
      </c>
      <c r="H159" s="209">
        <v>159</v>
      </c>
    </row>
    <row r="160" spans="1:8" ht="15" customHeight="1" x14ac:dyDescent="0.2">
      <c r="A160" s="445" t="s">
        <v>1359</v>
      </c>
      <c r="B160" s="59" t="s">
        <v>702</v>
      </c>
      <c r="C160" s="205" t="s">
        <v>323</v>
      </c>
      <c r="D160" s="409">
        <f>IFERROR(VLOOKUP($A160,Filtro!$A$5:$H$256,2,FALSE),0)</f>
        <v>4</v>
      </c>
      <c r="E160" s="81">
        <f>IFERROR(VLOOKUP($A160,Filtro!$A$5:$H$256,3,FALSE),0)</f>
        <v>0</v>
      </c>
      <c r="F160" s="186">
        <f>IFERROR(VLOOKUP($A160,Filtro!$A$5:$H$256,4,FALSE),0)</f>
        <v>4</v>
      </c>
      <c r="G160" s="81">
        <f>IFERROR(VLOOKUP($A160,Filtro!$A$5:$H$256,5,FALSE),0)</f>
        <v>117</v>
      </c>
      <c r="H160" s="209">
        <v>160</v>
      </c>
    </row>
    <row r="161" spans="1:8" ht="15" customHeight="1" x14ac:dyDescent="0.2">
      <c r="A161" s="445" t="s">
        <v>1471</v>
      </c>
      <c r="B161" s="59" t="s">
        <v>703</v>
      </c>
      <c r="C161" s="205" t="s">
        <v>324</v>
      </c>
      <c r="D161" s="409">
        <f>IFERROR(VLOOKUP($A161,Filtro!$A$5:$H$256,2,FALSE),0)</f>
        <v>69</v>
      </c>
      <c r="E161" s="81">
        <f>IFERROR(VLOOKUP($A161,Filtro!$A$5:$H$256,3,FALSE),0)</f>
        <v>0</v>
      </c>
      <c r="F161" s="186">
        <f>IFERROR(VLOOKUP($A161,Filtro!$A$5:$H$256,4,FALSE),0)</f>
        <v>69</v>
      </c>
      <c r="G161" s="81">
        <f>IFERROR(VLOOKUP($A161,Filtro!$A$5:$H$256,5,FALSE),0)</f>
        <v>0</v>
      </c>
      <c r="H161" s="209">
        <v>161</v>
      </c>
    </row>
    <row r="162" spans="1:8" ht="15" customHeight="1" x14ac:dyDescent="0.2">
      <c r="A162" s="445" t="s">
        <v>1395</v>
      </c>
      <c r="B162" s="59" t="s">
        <v>704</v>
      </c>
      <c r="C162" s="205" t="s">
        <v>1129</v>
      </c>
      <c r="D162" s="409">
        <f>IFERROR(VLOOKUP($A162,Filtro!$A$5:$H$256,2,FALSE),0)</f>
        <v>76</v>
      </c>
      <c r="E162" s="81">
        <f>IFERROR(VLOOKUP($A162,Filtro!$A$5:$H$256,3,FALSE),0)</f>
        <v>0</v>
      </c>
      <c r="F162" s="186">
        <f>IFERROR(VLOOKUP($A162,Filtro!$A$5:$H$256,4,FALSE),0)</f>
        <v>76</v>
      </c>
      <c r="G162" s="81">
        <f>IFERROR(VLOOKUP($A162,Filtro!$A$5:$H$256,5,FALSE),0)</f>
        <v>309</v>
      </c>
      <c r="H162" s="209">
        <v>162</v>
      </c>
    </row>
    <row r="163" spans="1:8" ht="15" customHeight="1" x14ac:dyDescent="0.2">
      <c r="A163" s="445" t="s">
        <v>1846</v>
      </c>
      <c r="B163" s="59" t="s">
        <v>705</v>
      </c>
      <c r="C163" s="205" t="s">
        <v>325</v>
      </c>
      <c r="D163" s="409">
        <f>IFERROR(VLOOKUP($A163,Filtro!$A$5:$H$256,2,FALSE),0)</f>
        <v>0</v>
      </c>
      <c r="E163" s="81">
        <f>IFERROR(VLOOKUP($A163,Filtro!$A$5:$H$256,3,FALSE),0)</f>
        <v>0</v>
      </c>
      <c r="F163" s="186">
        <f>IFERROR(VLOOKUP($A163,Filtro!$A$5:$H$256,4,FALSE),0)</f>
        <v>0</v>
      </c>
      <c r="G163" s="81">
        <f>IFERROR(VLOOKUP($A163,Filtro!$A$5:$H$256,5,FALSE),0)</f>
        <v>0</v>
      </c>
      <c r="H163" s="209">
        <v>163</v>
      </c>
    </row>
    <row r="164" spans="1:8" ht="15" customHeight="1" x14ac:dyDescent="0.2">
      <c r="A164" s="445" t="s">
        <v>1845</v>
      </c>
      <c r="B164" s="59" t="s">
        <v>706</v>
      </c>
      <c r="C164" s="205" t="s">
        <v>607</v>
      </c>
      <c r="D164" s="409">
        <f>IFERROR(VLOOKUP($A164,Filtro!$A$5:$H$256,2,FALSE),0)</f>
        <v>0</v>
      </c>
      <c r="E164" s="81">
        <f>IFERROR(VLOOKUP($A164,Filtro!$A$5:$H$256,3,FALSE),0)</f>
        <v>0</v>
      </c>
      <c r="F164" s="186">
        <f>IFERROR(VLOOKUP($A164,Filtro!$A$5:$H$256,4,FALSE),0)</f>
        <v>0</v>
      </c>
      <c r="G164" s="81">
        <f>IFERROR(VLOOKUP($A164,Filtro!$A$5:$H$256,5,FALSE),0)</f>
        <v>0</v>
      </c>
      <c r="H164" s="209">
        <v>164</v>
      </c>
    </row>
    <row r="165" spans="1:8" ht="21" x14ac:dyDescent="0.2">
      <c r="A165" s="445" t="s">
        <v>1444</v>
      </c>
      <c r="B165" s="59" t="s">
        <v>707</v>
      </c>
      <c r="C165" s="205" t="s">
        <v>314</v>
      </c>
      <c r="D165" s="409">
        <f>IFERROR(VLOOKUP($A165,Filtro!$A$5:$H$256,2,FALSE),0)</f>
        <v>1976</v>
      </c>
      <c r="E165" s="81">
        <f>IFERROR(VLOOKUP($A165,Filtro!$A$5:$H$256,3,FALSE),0)</f>
        <v>0</v>
      </c>
      <c r="F165" s="186">
        <f>IFERROR(VLOOKUP($A165,Filtro!$A$5:$H$256,4,FALSE),0)</f>
        <v>1976</v>
      </c>
      <c r="G165" s="81">
        <f>IFERROR(VLOOKUP($A165,Filtro!$A$5:$H$256,5,FALSE),0)</f>
        <v>2222</v>
      </c>
      <c r="H165" s="209">
        <v>165</v>
      </c>
    </row>
    <row r="166" spans="1:8" ht="15" customHeight="1" x14ac:dyDescent="0.2">
      <c r="A166" s="445" t="s">
        <v>1396</v>
      </c>
      <c r="B166" s="59" t="s">
        <v>708</v>
      </c>
      <c r="C166" s="205" t="s">
        <v>326</v>
      </c>
      <c r="D166" s="409">
        <f>IFERROR(VLOOKUP($A166,Filtro!$A$5:$H$256,2,FALSE),0)</f>
        <v>21</v>
      </c>
      <c r="E166" s="81">
        <f>IFERROR(VLOOKUP($A166,Filtro!$A$5:$H$256,3,FALSE),0)</f>
        <v>0</v>
      </c>
      <c r="F166" s="186">
        <f>IFERROR(VLOOKUP($A166,Filtro!$A$5:$H$256,4,FALSE),0)</f>
        <v>21</v>
      </c>
      <c r="G166" s="81">
        <f>IFERROR(VLOOKUP($A166,Filtro!$A$5:$H$256,5,FALSE),0)</f>
        <v>1854</v>
      </c>
      <c r="H166" s="209">
        <v>166</v>
      </c>
    </row>
    <row r="167" spans="1:8" ht="15" customHeight="1" x14ac:dyDescent="0.2">
      <c r="A167" s="445" t="s">
        <v>1360</v>
      </c>
      <c r="B167" s="59" t="s">
        <v>709</v>
      </c>
      <c r="C167" s="205" t="s">
        <v>327</v>
      </c>
      <c r="D167" s="409">
        <f>IFERROR(VLOOKUP($A167,Filtro!$A$5:$H$256,2,FALSE),0)</f>
        <v>675</v>
      </c>
      <c r="E167" s="81">
        <f>IFERROR(VLOOKUP($A167,Filtro!$A$5:$H$256,3,FALSE),0)</f>
        <v>0</v>
      </c>
      <c r="F167" s="186">
        <f>IFERROR(VLOOKUP($A167,Filtro!$A$5:$H$256,4,FALSE),0)</f>
        <v>675</v>
      </c>
      <c r="G167" s="81">
        <f>IFERROR(VLOOKUP($A167,Filtro!$A$5:$H$256,5,FALSE),0)</f>
        <v>5249</v>
      </c>
      <c r="H167" s="209">
        <v>167</v>
      </c>
    </row>
    <row r="168" spans="1:8" ht="15" customHeight="1" x14ac:dyDescent="0.2">
      <c r="A168" s="445" t="s">
        <v>1536</v>
      </c>
      <c r="B168" s="59" t="s">
        <v>710</v>
      </c>
      <c r="C168" s="205" t="s">
        <v>328</v>
      </c>
      <c r="D168" s="409">
        <f>IFERROR(VLOOKUP($A168,Filtro!$A$5:$H$256,2,FALSE),0)</f>
        <v>0</v>
      </c>
      <c r="E168" s="81">
        <f>IFERROR(VLOOKUP($A168,Filtro!$A$5:$H$256,3,FALSE),0)</f>
        <v>0</v>
      </c>
      <c r="F168" s="186">
        <f>IFERROR(VLOOKUP($A168,Filtro!$A$5:$H$256,4,FALSE),0)</f>
        <v>0</v>
      </c>
      <c r="G168" s="81">
        <f>IFERROR(VLOOKUP($A168,Filtro!$A$5:$H$256,5,FALSE),0)</f>
        <v>22</v>
      </c>
      <c r="H168" s="209">
        <v>168</v>
      </c>
    </row>
    <row r="169" spans="1:8" ht="15" customHeight="1" thickBot="1" x14ac:dyDescent="0.25">
      <c r="A169" s="445" t="s">
        <v>1844</v>
      </c>
      <c r="B169" s="233" t="s">
        <v>711</v>
      </c>
      <c r="C169" s="234" t="s">
        <v>329</v>
      </c>
      <c r="D169" s="410">
        <f>IFERROR(VLOOKUP($A169,Filtro!$A$5:$H$256,2,FALSE),0)</f>
        <v>0</v>
      </c>
      <c r="E169" s="90">
        <f>IFERROR(VLOOKUP($A169,Filtro!$A$5:$H$256,3,FALSE),0)</f>
        <v>0</v>
      </c>
      <c r="F169" s="187">
        <f>IFERROR(VLOOKUP($A169,Filtro!$A$5:$H$256,4,FALSE),0)</f>
        <v>0</v>
      </c>
      <c r="G169" s="90">
        <f>IFERROR(VLOOKUP($A169,Filtro!$A$5:$H$256,5,FALSE),0)</f>
        <v>0</v>
      </c>
      <c r="H169" s="209">
        <v>169</v>
      </c>
    </row>
    <row r="170" spans="1:8" ht="15" customHeight="1" thickBot="1" x14ac:dyDescent="0.25">
      <c r="A170" s="401"/>
      <c r="B170" s="542" t="s">
        <v>121</v>
      </c>
      <c r="C170" s="575"/>
      <c r="D170" s="241">
        <f>SUM(D101:D169)</f>
        <v>29464</v>
      </c>
      <c r="E170" s="241">
        <f>SUM(E101:E169)</f>
        <v>0</v>
      </c>
      <c r="F170" s="242">
        <f>SUM(F101:F169)</f>
        <v>29464</v>
      </c>
      <c r="G170" s="243">
        <f>SUM(G101:G169)</f>
        <v>67381</v>
      </c>
      <c r="H170" s="209">
        <v>170</v>
      </c>
    </row>
    <row r="171" spans="1:8" ht="15" customHeight="1" x14ac:dyDescent="0.2">
      <c r="B171" s="260"/>
      <c r="C171" s="260"/>
      <c r="D171" s="290"/>
      <c r="E171" s="290"/>
      <c r="F171" s="290"/>
      <c r="G171" s="290"/>
      <c r="H171" s="209">
        <v>171</v>
      </c>
    </row>
    <row r="172" spans="1:8" ht="15" customHeight="1" x14ac:dyDescent="0.2">
      <c r="B172" s="564" t="s">
        <v>1230</v>
      </c>
      <c r="C172" s="565"/>
      <c r="D172" s="549"/>
      <c r="E172" s="549"/>
      <c r="F172" s="549"/>
      <c r="G172" s="550"/>
      <c r="H172" s="209">
        <v>172</v>
      </c>
    </row>
    <row r="173" spans="1:8" ht="15" customHeight="1" x14ac:dyDescent="0.2">
      <c r="A173" s="445" t="s">
        <v>1493</v>
      </c>
      <c r="B173" s="58" t="s">
        <v>1172</v>
      </c>
      <c r="C173" s="214" t="s">
        <v>1173</v>
      </c>
      <c r="D173" s="412">
        <f>IFERROR(VLOOKUP($A173,Filtro!$A$5:$H$256,2,FALSE),0)</f>
        <v>2</v>
      </c>
      <c r="E173" s="77">
        <f>IFERROR(VLOOKUP($A173,Filtro!$A$5:$H$256,3,FALSE),0)</f>
        <v>0</v>
      </c>
      <c r="F173" s="185">
        <f>IFERROR(VLOOKUP($A173,Filtro!$A$5:$H$256,4,FALSE),0)</f>
        <v>2</v>
      </c>
      <c r="G173" s="77">
        <f>IFERROR(VLOOKUP($A173,Filtro!$A$5:$H$256,5,FALSE),0)</f>
        <v>9</v>
      </c>
      <c r="H173" s="209">
        <v>173</v>
      </c>
    </row>
    <row r="174" spans="1:8" ht="15" customHeight="1" x14ac:dyDescent="0.2">
      <c r="A174" s="445" t="s">
        <v>1361</v>
      </c>
      <c r="B174" s="59" t="s">
        <v>712</v>
      </c>
      <c r="C174" s="205" t="s">
        <v>608</v>
      </c>
      <c r="D174" s="409">
        <f>IFERROR(VLOOKUP($A174,Filtro!$A$5:$H$256,2,FALSE),0)</f>
        <v>3153</v>
      </c>
      <c r="E174" s="81">
        <f>IFERROR(VLOOKUP($A174,Filtro!$A$5:$H$256,3,FALSE),0)</f>
        <v>0</v>
      </c>
      <c r="F174" s="186">
        <f>IFERROR(VLOOKUP($A174,Filtro!$A$5:$H$256,4,FALSE),0)</f>
        <v>3153</v>
      </c>
      <c r="G174" s="81">
        <f>IFERROR(VLOOKUP($A174,Filtro!$A$5:$H$256,5,FALSE),0)</f>
        <v>7786</v>
      </c>
      <c r="H174" s="209">
        <v>174</v>
      </c>
    </row>
    <row r="175" spans="1:8" ht="15" customHeight="1" x14ac:dyDescent="0.2">
      <c r="A175" s="445" t="s">
        <v>1843</v>
      </c>
      <c r="B175" s="59" t="s">
        <v>713</v>
      </c>
      <c r="C175" s="205" t="s">
        <v>576</v>
      </c>
      <c r="D175" s="409">
        <f>IFERROR(VLOOKUP($A175,Filtro!$A$5:$H$256,2,FALSE),0)</f>
        <v>0</v>
      </c>
      <c r="E175" s="81">
        <f>IFERROR(VLOOKUP($A175,Filtro!$A$5:$H$256,3,FALSE),0)</f>
        <v>0</v>
      </c>
      <c r="F175" s="186">
        <f>IFERROR(VLOOKUP($A175,Filtro!$A$5:$H$256,4,FALSE),0)</f>
        <v>0</v>
      </c>
      <c r="G175" s="81">
        <f>IFERROR(VLOOKUP($A175,Filtro!$A$5:$H$256,5,FALSE),0)</f>
        <v>0</v>
      </c>
      <c r="H175" s="209">
        <v>175</v>
      </c>
    </row>
    <row r="176" spans="1:8" ht="15" customHeight="1" x14ac:dyDescent="0.2">
      <c r="A176" s="445" t="s">
        <v>1362</v>
      </c>
      <c r="B176" s="59" t="s">
        <v>714</v>
      </c>
      <c r="C176" s="205" t="s">
        <v>609</v>
      </c>
      <c r="D176" s="409">
        <f>IFERROR(VLOOKUP($A176,Filtro!$A$5:$H$256,2,FALSE),0)</f>
        <v>2100</v>
      </c>
      <c r="E176" s="81">
        <f>IFERROR(VLOOKUP($A176,Filtro!$A$5:$H$256,3,FALSE),0)</f>
        <v>0</v>
      </c>
      <c r="F176" s="186">
        <f>IFERROR(VLOOKUP($A176,Filtro!$A$5:$H$256,4,FALSE),0)</f>
        <v>2100</v>
      </c>
      <c r="G176" s="81">
        <f>IFERROR(VLOOKUP($A176,Filtro!$A$5:$H$256,5,FALSE),0)</f>
        <v>2871</v>
      </c>
      <c r="H176" s="209">
        <v>176</v>
      </c>
    </row>
    <row r="177" spans="1:8" ht="15" customHeight="1" x14ac:dyDescent="0.2">
      <c r="A177" s="445" t="s">
        <v>1472</v>
      </c>
      <c r="B177" s="59" t="s">
        <v>715</v>
      </c>
      <c r="C177" s="205" t="s">
        <v>610</v>
      </c>
      <c r="D177" s="409">
        <f>IFERROR(VLOOKUP($A177,Filtro!$A$5:$H$256,2,FALSE),0)</f>
        <v>37</v>
      </c>
      <c r="E177" s="81">
        <f>IFERROR(VLOOKUP($A177,Filtro!$A$5:$H$256,3,FALSE),0)</f>
        <v>0</v>
      </c>
      <c r="F177" s="186">
        <f>IFERROR(VLOOKUP($A177,Filtro!$A$5:$H$256,4,FALSE),0)</f>
        <v>37</v>
      </c>
      <c r="G177" s="81">
        <f>IFERROR(VLOOKUP($A177,Filtro!$A$5:$H$256,5,FALSE),0)</f>
        <v>25</v>
      </c>
      <c r="H177" s="209">
        <v>177</v>
      </c>
    </row>
    <row r="178" spans="1:8" ht="15" customHeight="1" thickBot="1" x14ac:dyDescent="0.25">
      <c r="A178" s="445" t="s">
        <v>1473</v>
      </c>
      <c r="B178" s="313" t="s">
        <v>716</v>
      </c>
      <c r="C178" s="312" t="s">
        <v>611</v>
      </c>
      <c r="D178" s="413">
        <f>IFERROR(VLOOKUP($A178,Filtro!$A$5:$H$256,2,FALSE),0)</f>
        <v>24</v>
      </c>
      <c r="E178" s="339">
        <f>IFERROR(VLOOKUP($A178,Filtro!$A$5:$H$256,3,FALSE),0)</f>
        <v>0</v>
      </c>
      <c r="F178" s="336">
        <f>IFERROR(VLOOKUP($A178,Filtro!$A$5:$H$256,4,FALSE),0)</f>
        <v>24</v>
      </c>
      <c r="G178" s="339">
        <f>IFERROR(VLOOKUP($A178,Filtro!$A$5:$H$256,5,FALSE),0)</f>
        <v>3</v>
      </c>
      <c r="H178" s="209">
        <v>178</v>
      </c>
    </row>
    <row r="179" spans="1:8" ht="15" customHeight="1" thickBot="1" x14ac:dyDescent="0.25">
      <c r="A179" s="402"/>
      <c r="B179" s="542" t="s">
        <v>121</v>
      </c>
      <c r="C179" s="543"/>
      <c r="D179" s="240">
        <f>SUM(D173:D178)</f>
        <v>5316</v>
      </c>
      <c r="E179" s="241">
        <f>SUM(E173:E178)</f>
        <v>0</v>
      </c>
      <c r="F179" s="242">
        <f>SUM(F173:F178)</f>
        <v>5316</v>
      </c>
      <c r="G179" s="244">
        <f>SUM(G173:G178)</f>
        <v>10694</v>
      </c>
      <c r="H179" s="209">
        <v>179</v>
      </c>
    </row>
    <row r="180" spans="1:8" ht="15" customHeight="1" x14ac:dyDescent="0.2">
      <c r="A180" s="358"/>
      <c r="B180" s="260"/>
      <c r="C180" s="260"/>
      <c r="D180" s="290"/>
      <c r="E180" s="290"/>
      <c r="F180" s="290"/>
      <c r="G180" s="290"/>
      <c r="H180" s="209">
        <v>180</v>
      </c>
    </row>
    <row r="181" spans="1:8" ht="15" customHeight="1" x14ac:dyDescent="0.2">
      <c r="A181" s="358"/>
      <c r="B181" s="564" t="s">
        <v>1040</v>
      </c>
      <c r="C181" s="565"/>
      <c r="D181" s="577"/>
      <c r="E181" s="577"/>
      <c r="F181" s="577"/>
      <c r="G181" s="578"/>
      <c r="H181" s="209">
        <v>181</v>
      </c>
    </row>
    <row r="182" spans="1:8" ht="15" customHeight="1" x14ac:dyDescent="0.2">
      <c r="A182" s="445" t="s">
        <v>1855</v>
      </c>
      <c r="B182" s="60" t="s">
        <v>717</v>
      </c>
      <c r="C182" s="214" t="s">
        <v>260</v>
      </c>
      <c r="D182" s="411">
        <f>IFERROR(VLOOKUP($A182,Filtro!$A$5:$H$256,2,FALSE),0)</f>
        <v>0</v>
      </c>
      <c r="E182" s="77">
        <f>IFERROR(VLOOKUP($A182,Filtro!$A$5:$H$256,3,FALSE),0)</f>
        <v>0</v>
      </c>
      <c r="F182" s="185">
        <f>IFERROR(VLOOKUP($A182,Filtro!$A$5:$H$256,4,FALSE),0)</f>
        <v>0</v>
      </c>
      <c r="G182" s="77">
        <f>IFERROR(VLOOKUP($A182,Filtro!$A$5:$H$256,5,FALSE),0)</f>
        <v>0</v>
      </c>
      <c r="H182" s="209">
        <v>182</v>
      </c>
    </row>
    <row r="183" spans="1:8" ht="15" customHeight="1" x14ac:dyDescent="0.2">
      <c r="A183" s="445" t="s">
        <v>1856</v>
      </c>
      <c r="B183" s="62" t="s">
        <v>718</v>
      </c>
      <c r="C183" s="291" t="s">
        <v>261</v>
      </c>
      <c r="D183" s="414">
        <f>IFERROR(VLOOKUP($A183,Filtro!$A$5:$H$256,2,FALSE),0)</f>
        <v>0</v>
      </c>
      <c r="E183" s="415">
        <f>IFERROR(VLOOKUP($A183,Filtro!$A$5:$H$256,3,FALSE),0)</f>
        <v>0</v>
      </c>
      <c r="F183" s="416">
        <f>IFERROR(VLOOKUP($A183,Filtro!$A$5:$H$256,4,FALSE),0)</f>
        <v>0</v>
      </c>
      <c r="G183" s="415">
        <f>IFERROR(VLOOKUP($A183,Filtro!$A$5:$H$256,5,FALSE),0)</f>
        <v>0</v>
      </c>
      <c r="H183" s="209">
        <v>183</v>
      </c>
    </row>
    <row r="184" spans="1:8" ht="15" customHeight="1" x14ac:dyDescent="0.2">
      <c r="A184" s="445" t="s">
        <v>1857</v>
      </c>
      <c r="B184" s="61" t="s">
        <v>719</v>
      </c>
      <c r="C184" s="205" t="s">
        <v>262</v>
      </c>
      <c r="D184" s="409">
        <f>IFERROR(VLOOKUP($A184,Filtro!$A$5:$H$256,2,FALSE),0)</f>
        <v>0</v>
      </c>
      <c r="E184" s="81">
        <f>IFERROR(VLOOKUP($A184,Filtro!$A$5:$H$256,3,FALSE),0)</f>
        <v>0</v>
      </c>
      <c r="F184" s="186">
        <f>IFERROR(VLOOKUP($A184,Filtro!$A$5:$H$256,4,FALSE),0)</f>
        <v>0</v>
      </c>
      <c r="G184" s="81">
        <f>IFERROR(VLOOKUP($A184,Filtro!$A$5:$H$256,5,FALSE),0)</f>
        <v>0</v>
      </c>
      <c r="H184" s="209">
        <v>184</v>
      </c>
    </row>
    <row r="185" spans="1:8" ht="15" customHeight="1" x14ac:dyDescent="0.2">
      <c r="A185" s="445" t="s">
        <v>1858</v>
      </c>
      <c r="B185" s="61" t="s">
        <v>720</v>
      </c>
      <c r="C185" s="205" t="s">
        <v>151</v>
      </c>
      <c r="D185" s="409">
        <f>IFERROR(VLOOKUP($A185,Filtro!$A$5:$H$256,2,FALSE),0)</f>
        <v>0</v>
      </c>
      <c r="E185" s="81">
        <f>IFERROR(VLOOKUP($A185,Filtro!$A$5:$H$256,3,FALSE),0)</f>
        <v>0</v>
      </c>
      <c r="F185" s="186">
        <f>IFERROR(VLOOKUP($A185,Filtro!$A$5:$H$256,4,FALSE),0)</f>
        <v>0</v>
      </c>
      <c r="G185" s="81">
        <f>IFERROR(VLOOKUP($A185,Filtro!$A$5:$H$256,5,FALSE),0)</f>
        <v>0</v>
      </c>
      <c r="H185" s="209">
        <v>185</v>
      </c>
    </row>
    <row r="186" spans="1:8" ht="21" x14ac:dyDescent="0.2">
      <c r="A186" s="445" t="s">
        <v>1494</v>
      </c>
      <c r="B186" s="61" t="s">
        <v>721</v>
      </c>
      <c r="C186" s="205" t="s">
        <v>152</v>
      </c>
      <c r="D186" s="409">
        <f>IFERROR(VLOOKUP($A186,Filtro!$A$5:$H$256,2,FALSE),0)</f>
        <v>0</v>
      </c>
      <c r="E186" s="81">
        <f>IFERROR(VLOOKUP($A186,Filtro!$A$5:$H$256,3,FALSE),0)</f>
        <v>0</v>
      </c>
      <c r="F186" s="186">
        <f>IFERROR(VLOOKUP($A186,Filtro!$A$5:$H$256,4,FALSE),0)</f>
        <v>0</v>
      </c>
      <c r="G186" s="81">
        <f>IFERROR(VLOOKUP($A186,Filtro!$A$5:$H$256,5,FALSE),0)</f>
        <v>2</v>
      </c>
      <c r="H186" s="209">
        <v>186</v>
      </c>
    </row>
    <row r="187" spans="1:8" ht="15" customHeight="1" x14ac:dyDescent="0.2">
      <c r="A187" s="445" t="s">
        <v>1859</v>
      </c>
      <c r="B187" s="61" t="s">
        <v>722</v>
      </c>
      <c r="C187" s="205" t="s">
        <v>125</v>
      </c>
      <c r="D187" s="409">
        <f>IFERROR(VLOOKUP($A187,Filtro!$A$5:$H$256,2,FALSE),0)</f>
        <v>0</v>
      </c>
      <c r="E187" s="81">
        <f>IFERROR(VLOOKUP($A187,Filtro!$A$5:$H$256,3,FALSE),0)</f>
        <v>0</v>
      </c>
      <c r="F187" s="186">
        <f>IFERROR(VLOOKUP($A187,Filtro!$A$5:$H$256,4,FALSE),0)</f>
        <v>0</v>
      </c>
      <c r="G187" s="81">
        <f>IFERROR(VLOOKUP($A187,Filtro!$A$5:$H$256,5,FALSE),0)</f>
        <v>0</v>
      </c>
      <c r="H187" s="209">
        <v>187</v>
      </c>
    </row>
    <row r="188" spans="1:8" ht="21.75" customHeight="1" x14ac:dyDescent="0.2">
      <c r="A188" s="445" t="s">
        <v>1860</v>
      </c>
      <c r="B188" s="61" t="s">
        <v>723</v>
      </c>
      <c r="C188" s="205" t="s">
        <v>153</v>
      </c>
      <c r="D188" s="409">
        <f>IFERROR(VLOOKUP($A188,Filtro!$A$5:$H$256,2,FALSE),0)</f>
        <v>0</v>
      </c>
      <c r="E188" s="81">
        <f>IFERROR(VLOOKUP($A188,Filtro!$A$5:$H$256,3,FALSE),0)</f>
        <v>0</v>
      </c>
      <c r="F188" s="186">
        <f>IFERROR(VLOOKUP($A188,Filtro!$A$5:$H$256,4,FALSE),0)</f>
        <v>0</v>
      </c>
      <c r="G188" s="81">
        <f>IFERROR(VLOOKUP($A188,Filtro!$A$5:$H$256,5,FALSE),0)</f>
        <v>0</v>
      </c>
      <c r="H188" s="209">
        <v>188</v>
      </c>
    </row>
    <row r="189" spans="1:8" ht="15" customHeight="1" x14ac:dyDescent="0.2">
      <c r="A189" s="445" t="s">
        <v>1861</v>
      </c>
      <c r="B189" s="61" t="s">
        <v>724</v>
      </c>
      <c r="C189" s="205" t="s">
        <v>147</v>
      </c>
      <c r="D189" s="409">
        <f>IFERROR(VLOOKUP($A189,Filtro!$A$5:$H$256,2,FALSE),0)</f>
        <v>0</v>
      </c>
      <c r="E189" s="81">
        <f>IFERROR(VLOOKUP($A189,Filtro!$A$5:$H$256,3,FALSE),0)</f>
        <v>0</v>
      </c>
      <c r="F189" s="186">
        <f>IFERROR(VLOOKUP($A189,Filtro!$A$5:$H$256,4,FALSE),0)</f>
        <v>0</v>
      </c>
      <c r="G189" s="81">
        <f>IFERROR(VLOOKUP($A189,Filtro!$A$5:$H$256,5,FALSE),0)</f>
        <v>0</v>
      </c>
      <c r="H189" s="209">
        <v>189</v>
      </c>
    </row>
    <row r="190" spans="1:8" ht="15" customHeight="1" x14ac:dyDescent="0.2">
      <c r="A190" s="445" t="s">
        <v>1862</v>
      </c>
      <c r="B190" s="61" t="s">
        <v>725</v>
      </c>
      <c r="C190" s="205" t="s">
        <v>148</v>
      </c>
      <c r="D190" s="409">
        <f>IFERROR(VLOOKUP($A190,Filtro!$A$5:$H$256,2,FALSE),0)</f>
        <v>0</v>
      </c>
      <c r="E190" s="81">
        <f>IFERROR(VLOOKUP($A190,Filtro!$A$5:$H$256,3,FALSE),0)</f>
        <v>0</v>
      </c>
      <c r="F190" s="186">
        <f>IFERROR(VLOOKUP($A190,Filtro!$A$5:$H$256,4,FALSE),0)</f>
        <v>0</v>
      </c>
      <c r="G190" s="81">
        <f>IFERROR(VLOOKUP($A190,Filtro!$A$5:$H$256,5,FALSE),0)</f>
        <v>0</v>
      </c>
      <c r="H190" s="209">
        <v>190</v>
      </c>
    </row>
    <row r="191" spans="1:8" ht="15" customHeight="1" x14ac:dyDescent="0.2">
      <c r="A191" s="445" t="s">
        <v>1426</v>
      </c>
      <c r="B191" s="61" t="s">
        <v>726</v>
      </c>
      <c r="C191" s="205" t="s">
        <v>149</v>
      </c>
      <c r="D191" s="409">
        <f>IFERROR(VLOOKUP($A191,Filtro!$A$5:$H$256,2,FALSE),0)</f>
        <v>155</v>
      </c>
      <c r="E191" s="81">
        <f>IFERROR(VLOOKUP($A191,Filtro!$A$5:$H$256,3,FALSE),0)</f>
        <v>0</v>
      </c>
      <c r="F191" s="186">
        <f>IFERROR(VLOOKUP($A191,Filtro!$A$5:$H$256,4,FALSE),0)</f>
        <v>155</v>
      </c>
      <c r="G191" s="81">
        <f>IFERROR(VLOOKUP($A191,Filtro!$A$5:$H$256,5,FALSE),0)</f>
        <v>608</v>
      </c>
      <c r="H191" s="209">
        <v>191</v>
      </c>
    </row>
    <row r="192" spans="1:8" ht="15" customHeight="1" x14ac:dyDescent="0.2">
      <c r="A192" s="445" t="s">
        <v>1863</v>
      </c>
      <c r="B192" s="61" t="s">
        <v>727</v>
      </c>
      <c r="C192" s="205" t="s">
        <v>150</v>
      </c>
      <c r="D192" s="409">
        <f>IFERROR(VLOOKUP($A192,Filtro!$A$5:$H$256,2,FALSE),0)</f>
        <v>0</v>
      </c>
      <c r="E192" s="81">
        <f>IFERROR(VLOOKUP($A192,Filtro!$A$5:$H$256,3,FALSE),0)</f>
        <v>0</v>
      </c>
      <c r="F192" s="186">
        <f>IFERROR(VLOOKUP($A192,Filtro!$A$5:$H$256,4,FALSE),0)</f>
        <v>0</v>
      </c>
      <c r="G192" s="81">
        <f>IFERROR(VLOOKUP($A192,Filtro!$A$5:$H$256,5,FALSE),0)</f>
        <v>0</v>
      </c>
      <c r="H192" s="209">
        <v>192</v>
      </c>
    </row>
    <row r="193" spans="1:8" ht="15" customHeight="1" x14ac:dyDescent="0.2">
      <c r="A193" s="445" t="s">
        <v>1864</v>
      </c>
      <c r="B193" s="61" t="s">
        <v>728</v>
      </c>
      <c r="C193" s="205" t="s">
        <v>234</v>
      </c>
      <c r="D193" s="409">
        <f>IFERROR(VLOOKUP($A193,Filtro!$A$5:$H$256,2,FALSE),0)</f>
        <v>0</v>
      </c>
      <c r="E193" s="81">
        <f>IFERROR(VLOOKUP($A193,Filtro!$A$5:$H$256,3,FALSE),0)</f>
        <v>0</v>
      </c>
      <c r="F193" s="186">
        <f>IFERROR(VLOOKUP($A193,Filtro!$A$5:$H$256,4,FALSE),0)</f>
        <v>0</v>
      </c>
      <c r="G193" s="81">
        <f>IFERROR(VLOOKUP($A193,Filtro!$A$5:$H$256,5,FALSE),0)</f>
        <v>0</v>
      </c>
      <c r="H193" s="209">
        <v>193</v>
      </c>
    </row>
    <row r="194" spans="1:8" ht="15" customHeight="1" x14ac:dyDescent="0.2">
      <c r="A194" s="445" t="s">
        <v>1865</v>
      </c>
      <c r="B194" s="61" t="s">
        <v>729</v>
      </c>
      <c r="C194" s="205" t="s">
        <v>235</v>
      </c>
      <c r="D194" s="409">
        <f>IFERROR(VLOOKUP($A194,Filtro!$A$5:$H$256,2,FALSE),0)</f>
        <v>0</v>
      </c>
      <c r="E194" s="81">
        <f>IFERROR(VLOOKUP($A194,Filtro!$A$5:$H$256,3,FALSE),0)</f>
        <v>0</v>
      </c>
      <c r="F194" s="186">
        <f>IFERROR(VLOOKUP($A194,Filtro!$A$5:$H$256,4,FALSE),0)</f>
        <v>0</v>
      </c>
      <c r="G194" s="81">
        <f>IFERROR(VLOOKUP($A194,Filtro!$A$5:$H$256,5,FALSE),0)</f>
        <v>0</v>
      </c>
      <c r="H194" s="209">
        <v>194</v>
      </c>
    </row>
    <row r="195" spans="1:8" ht="15" customHeight="1" x14ac:dyDescent="0.2">
      <c r="A195" s="445" t="s">
        <v>1495</v>
      </c>
      <c r="B195" s="61" t="s">
        <v>730</v>
      </c>
      <c r="C195" s="205" t="s">
        <v>27</v>
      </c>
      <c r="D195" s="409">
        <f>IFERROR(VLOOKUP($A195,Filtro!$A$5:$H$256,2,FALSE),0)</f>
        <v>0</v>
      </c>
      <c r="E195" s="81">
        <f>IFERROR(VLOOKUP($A195,Filtro!$A$5:$H$256,3,FALSE),0)</f>
        <v>0</v>
      </c>
      <c r="F195" s="186">
        <f>IFERROR(VLOOKUP($A195,Filtro!$A$5:$H$256,4,FALSE),0)</f>
        <v>0</v>
      </c>
      <c r="G195" s="81">
        <f>IFERROR(VLOOKUP($A195,Filtro!$A$5:$H$256,5,FALSE),0)</f>
        <v>1</v>
      </c>
      <c r="H195" s="209">
        <v>195</v>
      </c>
    </row>
    <row r="196" spans="1:8" ht="15" customHeight="1" x14ac:dyDescent="0.2">
      <c r="A196" s="445" t="s">
        <v>1866</v>
      </c>
      <c r="B196" s="61" t="s">
        <v>731</v>
      </c>
      <c r="C196" s="205" t="s">
        <v>28</v>
      </c>
      <c r="D196" s="409">
        <f>IFERROR(VLOOKUP($A196,Filtro!$A$5:$H$256,2,FALSE),0)</f>
        <v>0</v>
      </c>
      <c r="E196" s="81">
        <f>IFERROR(VLOOKUP($A196,Filtro!$A$5:$H$256,3,FALSE),0)</f>
        <v>0</v>
      </c>
      <c r="F196" s="186">
        <f>IFERROR(VLOOKUP($A196,Filtro!$A$5:$H$256,4,FALSE),0)</f>
        <v>0</v>
      </c>
      <c r="G196" s="81">
        <f>IFERROR(VLOOKUP($A196,Filtro!$A$5:$H$256,5,FALSE),0)</f>
        <v>0</v>
      </c>
      <c r="H196" s="209">
        <v>196</v>
      </c>
    </row>
    <row r="197" spans="1:8" ht="15" customHeight="1" x14ac:dyDescent="0.2">
      <c r="A197" s="445" t="s">
        <v>1867</v>
      </c>
      <c r="B197" s="61" t="s">
        <v>732</v>
      </c>
      <c r="C197" s="205" t="s">
        <v>29</v>
      </c>
      <c r="D197" s="409">
        <f>IFERROR(VLOOKUP($A197,Filtro!$A$5:$H$256,2,FALSE),0)</f>
        <v>0</v>
      </c>
      <c r="E197" s="81">
        <f>IFERROR(VLOOKUP($A197,Filtro!$A$5:$H$256,3,FALSE),0)</f>
        <v>0</v>
      </c>
      <c r="F197" s="186">
        <f>IFERROR(VLOOKUP($A197,Filtro!$A$5:$H$256,4,FALSE),0)</f>
        <v>0</v>
      </c>
      <c r="G197" s="81">
        <f>IFERROR(VLOOKUP($A197,Filtro!$A$5:$H$256,5,FALSE),0)</f>
        <v>0</v>
      </c>
      <c r="H197" s="209">
        <v>197</v>
      </c>
    </row>
    <row r="198" spans="1:8" ht="15" customHeight="1" x14ac:dyDescent="0.2">
      <c r="A198" s="445" t="s">
        <v>1868</v>
      </c>
      <c r="B198" s="61" t="s">
        <v>733</v>
      </c>
      <c r="C198" s="205" t="s">
        <v>363</v>
      </c>
      <c r="D198" s="409">
        <f>IFERROR(VLOOKUP($A198,Filtro!$A$5:$H$256,2,FALSE),0)</f>
        <v>0</v>
      </c>
      <c r="E198" s="81">
        <f>IFERROR(VLOOKUP($A198,Filtro!$A$5:$H$256,3,FALSE),0)</f>
        <v>0</v>
      </c>
      <c r="F198" s="186">
        <f>IFERROR(VLOOKUP($A198,Filtro!$A$5:$H$256,4,FALSE),0)</f>
        <v>0</v>
      </c>
      <c r="G198" s="81">
        <f>IFERROR(VLOOKUP($A198,Filtro!$A$5:$H$256,5,FALSE),0)</f>
        <v>0</v>
      </c>
      <c r="H198" s="209">
        <v>198</v>
      </c>
    </row>
    <row r="199" spans="1:8" ht="15" customHeight="1" x14ac:dyDescent="0.2">
      <c r="A199" s="445" t="s">
        <v>1869</v>
      </c>
      <c r="B199" s="61" t="s">
        <v>734</v>
      </c>
      <c r="C199" s="205" t="s">
        <v>364</v>
      </c>
      <c r="D199" s="409">
        <f>IFERROR(VLOOKUP($A199,Filtro!$A$5:$H$256,2,FALSE),0)</f>
        <v>0</v>
      </c>
      <c r="E199" s="81">
        <f>IFERROR(VLOOKUP($A199,Filtro!$A$5:$H$256,3,FALSE),0)</f>
        <v>0</v>
      </c>
      <c r="F199" s="186">
        <f>IFERROR(VLOOKUP($A199,Filtro!$A$5:$H$256,4,FALSE),0)</f>
        <v>0</v>
      </c>
      <c r="G199" s="81">
        <f>IFERROR(VLOOKUP($A199,Filtro!$A$5:$H$256,5,FALSE),0)</f>
        <v>0</v>
      </c>
      <c r="H199" s="209">
        <v>199</v>
      </c>
    </row>
    <row r="200" spans="1:8" ht="15" customHeight="1" x14ac:dyDescent="0.2">
      <c r="A200" s="445" t="s">
        <v>1870</v>
      </c>
      <c r="B200" s="61" t="s">
        <v>735</v>
      </c>
      <c r="C200" s="205" t="s">
        <v>365</v>
      </c>
      <c r="D200" s="409">
        <f>IFERROR(VLOOKUP($A200,Filtro!$A$5:$H$256,2,FALSE),0)</f>
        <v>0</v>
      </c>
      <c r="E200" s="81">
        <f>IFERROR(VLOOKUP($A200,Filtro!$A$5:$H$256,3,FALSE),0)</f>
        <v>0</v>
      </c>
      <c r="F200" s="186">
        <f>IFERROR(VLOOKUP($A200,Filtro!$A$5:$H$256,4,FALSE),0)</f>
        <v>0</v>
      </c>
      <c r="G200" s="81">
        <f>IFERROR(VLOOKUP($A200,Filtro!$A$5:$H$256,5,FALSE),0)</f>
        <v>0</v>
      </c>
      <c r="H200" s="209">
        <v>200</v>
      </c>
    </row>
    <row r="201" spans="1:8" ht="15" customHeight="1" x14ac:dyDescent="0.2">
      <c r="A201" s="445" t="s">
        <v>1871</v>
      </c>
      <c r="B201" s="61" t="s">
        <v>736</v>
      </c>
      <c r="C201" s="205" t="s">
        <v>154</v>
      </c>
      <c r="D201" s="409">
        <f>IFERROR(VLOOKUP($A201,Filtro!$A$5:$H$256,2,FALSE),0)</f>
        <v>0</v>
      </c>
      <c r="E201" s="81">
        <f>IFERROR(VLOOKUP($A201,Filtro!$A$5:$H$256,3,FALSE),0)</f>
        <v>0</v>
      </c>
      <c r="F201" s="186">
        <f>IFERROR(VLOOKUP($A201,Filtro!$A$5:$H$256,4,FALSE),0)</f>
        <v>0</v>
      </c>
      <c r="G201" s="81">
        <f>IFERROR(VLOOKUP($A201,Filtro!$A$5:$H$256,5,FALSE),0)</f>
        <v>0</v>
      </c>
      <c r="H201" s="209">
        <v>201</v>
      </c>
    </row>
    <row r="202" spans="1:8" ht="15" customHeight="1" x14ac:dyDescent="0.2">
      <c r="A202" s="445" t="s">
        <v>1363</v>
      </c>
      <c r="B202" s="61" t="s">
        <v>737</v>
      </c>
      <c r="C202" s="205" t="s">
        <v>60</v>
      </c>
      <c r="D202" s="409">
        <f>IFERROR(VLOOKUP($A202,Filtro!$A$5:$H$256,2,FALSE),0)</f>
        <v>118</v>
      </c>
      <c r="E202" s="81">
        <f>IFERROR(VLOOKUP($A202,Filtro!$A$5:$H$256,3,FALSE),0)</f>
        <v>0</v>
      </c>
      <c r="F202" s="186">
        <f>IFERROR(VLOOKUP($A202,Filtro!$A$5:$H$256,4,FALSE),0)</f>
        <v>118</v>
      </c>
      <c r="G202" s="81">
        <f>IFERROR(VLOOKUP($A202,Filtro!$A$5:$H$256,5,FALSE),0)</f>
        <v>239</v>
      </c>
      <c r="H202" s="209">
        <v>202</v>
      </c>
    </row>
    <row r="203" spans="1:8" ht="15" customHeight="1" x14ac:dyDescent="0.2">
      <c r="A203" s="445" t="s">
        <v>1397</v>
      </c>
      <c r="B203" s="61" t="s">
        <v>738</v>
      </c>
      <c r="C203" s="205" t="s">
        <v>155</v>
      </c>
      <c r="D203" s="409">
        <f>IFERROR(VLOOKUP($A203,Filtro!$A$5:$H$256,2,FALSE),0)</f>
        <v>0</v>
      </c>
      <c r="E203" s="81">
        <f>IFERROR(VLOOKUP($A203,Filtro!$A$5:$H$256,3,FALSE),0)</f>
        <v>0</v>
      </c>
      <c r="F203" s="186">
        <f>IFERROR(VLOOKUP($A203,Filtro!$A$5:$H$256,4,FALSE),0)</f>
        <v>0</v>
      </c>
      <c r="G203" s="81">
        <f>IFERROR(VLOOKUP($A203,Filtro!$A$5:$H$256,5,FALSE),0)</f>
        <v>28</v>
      </c>
      <c r="H203" s="209">
        <v>203</v>
      </c>
    </row>
    <row r="204" spans="1:8" ht="15" customHeight="1" x14ac:dyDescent="0.2">
      <c r="A204" s="445" t="s">
        <v>1872</v>
      </c>
      <c r="B204" s="61" t="s">
        <v>739</v>
      </c>
      <c r="C204" s="205" t="s">
        <v>215</v>
      </c>
      <c r="D204" s="409">
        <f>IFERROR(VLOOKUP($A204,Filtro!$A$5:$H$256,2,FALSE),0)</f>
        <v>0</v>
      </c>
      <c r="E204" s="81">
        <f>IFERROR(VLOOKUP($A204,Filtro!$A$5:$H$256,3,FALSE),0)</f>
        <v>0</v>
      </c>
      <c r="F204" s="186">
        <f>IFERROR(VLOOKUP($A204,Filtro!$A$5:$H$256,4,FALSE),0)</f>
        <v>0</v>
      </c>
      <c r="G204" s="81">
        <f>IFERROR(VLOOKUP($A204,Filtro!$A$5:$H$256,5,FALSE),0)</f>
        <v>0</v>
      </c>
      <c r="H204" s="209">
        <v>204</v>
      </c>
    </row>
    <row r="205" spans="1:8" ht="15" customHeight="1" x14ac:dyDescent="0.2">
      <c r="A205" s="445" t="s">
        <v>1873</v>
      </c>
      <c r="B205" s="61" t="s">
        <v>740</v>
      </c>
      <c r="C205" s="205" t="s">
        <v>2</v>
      </c>
      <c r="D205" s="409">
        <f>IFERROR(VLOOKUP($A205,Filtro!$A$5:$H$256,2,FALSE),0)</f>
        <v>0</v>
      </c>
      <c r="E205" s="81">
        <f>IFERROR(VLOOKUP($A205,Filtro!$A$5:$H$256,3,FALSE),0)</f>
        <v>0</v>
      </c>
      <c r="F205" s="186">
        <f>IFERROR(VLOOKUP($A205,Filtro!$A$5:$H$256,4,FALSE),0)</f>
        <v>0</v>
      </c>
      <c r="G205" s="81">
        <f>IFERROR(VLOOKUP($A205,Filtro!$A$5:$H$256,5,FALSE),0)</f>
        <v>0</v>
      </c>
      <c r="H205" s="209">
        <v>205</v>
      </c>
    </row>
    <row r="206" spans="1:8" ht="15" customHeight="1" x14ac:dyDescent="0.2">
      <c r="A206" s="445" t="s">
        <v>1874</v>
      </c>
      <c r="B206" s="61" t="s">
        <v>741</v>
      </c>
      <c r="C206" s="205" t="s">
        <v>3</v>
      </c>
      <c r="D206" s="409">
        <f>IFERROR(VLOOKUP($A206,Filtro!$A$5:$H$256,2,FALSE),0)</f>
        <v>0</v>
      </c>
      <c r="E206" s="81">
        <f>IFERROR(VLOOKUP($A206,Filtro!$A$5:$H$256,3,FALSE),0)</f>
        <v>0</v>
      </c>
      <c r="F206" s="186">
        <f>IFERROR(VLOOKUP($A206,Filtro!$A$5:$H$256,4,FALSE),0)</f>
        <v>0</v>
      </c>
      <c r="G206" s="81">
        <f>IFERROR(VLOOKUP($A206,Filtro!$A$5:$H$256,5,FALSE),0)</f>
        <v>0</v>
      </c>
      <c r="H206" s="209">
        <v>206</v>
      </c>
    </row>
    <row r="207" spans="1:8" ht="15" customHeight="1" x14ac:dyDescent="0.2">
      <c r="A207" s="445" t="s">
        <v>1496</v>
      </c>
      <c r="B207" s="61" t="s">
        <v>742</v>
      </c>
      <c r="C207" s="205" t="s">
        <v>4</v>
      </c>
      <c r="D207" s="409">
        <f>IFERROR(VLOOKUP($A207,Filtro!$A$5:$H$256,2,FALSE),0)</f>
        <v>0</v>
      </c>
      <c r="E207" s="81">
        <f>IFERROR(VLOOKUP($A207,Filtro!$A$5:$H$256,3,FALSE),0)</f>
        <v>0</v>
      </c>
      <c r="F207" s="186">
        <f>IFERROR(VLOOKUP($A207,Filtro!$A$5:$H$256,4,FALSE),0)</f>
        <v>0</v>
      </c>
      <c r="G207" s="81">
        <f>IFERROR(VLOOKUP($A207,Filtro!$A$5:$H$256,5,FALSE),0)</f>
        <v>1</v>
      </c>
      <c r="H207" s="209">
        <v>207</v>
      </c>
    </row>
    <row r="208" spans="1:8" ht="15" customHeight="1" x14ac:dyDescent="0.2">
      <c r="A208" s="445" t="s">
        <v>1875</v>
      </c>
      <c r="B208" s="61" t="s">
        <v>743</v>
      </c>
      <c r="C208" s="205" t="s">
        <v>5</v>
      </c>
      <c r="D208" s="409">
        <f>IFERROR(VLOOKUP($A208,Filtro!$A$5:$H$256,2,FALSE),0)</f>
        <v>0</v>
      </c>
      <c r="E208" s="81">
        <f>IFERROR(VLOOKUP($A208,Filtro!$A$5:$H$256,3,FALSE),0)</f>
        <v>0</v>
      </c>
      <c r="F208" s="186">
        <f>IFERROR(VLOOKUP($A208,Filtro!$A$5:$H$256,4,FALSE),0)</f>
        <v>0</v>
      </c>
      <c r="G208" s="81">
        <f>IFERROR(VLOOKUP($A208,Filtro!$A$5:$H$256,5,FALSE),0)</f>
        <v>0</v>
      </c>
      <c r="H208" s="209">
        <v>208</v>
      </c>
    </row>
    <row r="209" spans="1:8" ht="15" customHeight="1" x14ac:dyDescent="0.2">
      <c r="A209" s="445" t="s">
        <v>1876</v>
      </c>
      <c r="B209" s="61" t="s">
        <v>744</v>
      </c>
      <c r="C209" s="205" t="s">
        <v>6</v>
      </c>
      <c r="D209" s="409">
        <f>IFERROR(VLOOKUP($A209,Filtro!$A$5:$H$256,2,FALSE),0)</f>
        <v>0</v>
      </c>
      <c r="E209" s="81">
        <f>IFERROR(VLOOKUP($A209,Filtro!$A$5:$H$256,3,FALSE),0)</f>
        <v>0</v>
      </c>
      <c r="F209" s="186">
        <f>IFERROR(VLOOKUP($A209,Filtro!$A$5:$H$256,4,FALSE),0)</f>
        <v>0</v>
      </c>
      <c r="G209" s="81">
        <f>IFERROR(VLOOKUP($A209,Filtro!$A$5:$H$256,5,FALSE),0)</f>
        <v>0</v>
      </c>
      <c r="H209" s="209">
        <v>209</v>
      </c>
    </row>
    <row r="210" spans="1:8" ht="15" customHeight="1" x14ac:dyDescent="0.2">
      <c r="A210" s="445" t="s">
        <v>1459</v>
      </c>
      <c r="B210" s="61" t="s">
        <v>745</v>
      </c>
      <c r="C210" s="205" t="s">
        <v>7</v>
      </c>
      <c r="D210" s="409">
        <f>IFERROR(VLOOKUP($A210,Filtro!$A$5:$H$256,2,FALSE),0)</f>
        <v>1</v>
      </c>
      <c r="E210" s="81">
        <f>IFERROR(VLOOKUP($A210,Filtro!$A$5:$H$256,3,FALSE),0)</f>
        <v>0</v>
      </c>
      <c r="F210" s="186">
        <f>IFERROR(VLOOKUP($A210,Filtro!$A$5:$H$256,4,FALSE),0)</f>
        <v>1</v>
      </c>
      <c r="G210" s="81">
        <f>IFERROR(VLOOKUP($A210,Filtro!$A$5:$H$256,5,FALSE),0)</f>
        <v>68</v>
      </c>
      <c r="H210" s="209">
        <v>210</v>
      </c>
    </row>
    <row r="211" spans="1:8" ht="15" customHeight="1" x14ac:dyDescent="0.2">
      <c r="A211" s="445" t="s">
        <v>1877</v>
      </c>
      <c r="B211" s="61" t="s">
        <v>746</v>
      </c>
      <c r="C211" s="205" t="s">
        <v>8</v>
      </c>
      <c r="D211" s="409">
        <f>IFERROR(VLOOKUP($A211,Filtro!$A$5:$H$256,2,FALSE),0)</f>
        <v>0</v>
      </c>
      <c r="E211" s="81">
        <f>IFERROR(VLOOKUP($A211,Filtro!$A$5:$H$256,3,FALSE),0)</f>
        <v>0</v>
      </c>
      <c r="F211" s="186">
        <f>IFERROR(VLOOKUP($A211,Filtro!$A$5:$H$256,4,FALSE),0)</f>
        <v>0</v>
      </c>
      <c r="G211" s="81">
        <f>IFERROR(VLOOKUP($A211,Filtro!$A$5:$H$256,5,FALSE),0)</f>
        <v>0</v>
      </c>
      <c r="H211" s="209">
        <v>211</v>
      </c>
    </row>
    <row r="212" spans="1:8" ht="15" customHeight="1" x14ac:dyDescent="0.2">
      <c r="A212" s="445" t="s">
        <v>1878</v>
      </c>
      <c r="B212" s="61" t="s">
        <v>747</v>
      </c>
      <c r="C212" s="205" t="s">
        <v>9</v>
      </c>
      <c r="D212" s="409">
        <f>IFERROR(VLOOKUP($A212,Filtro!$A$5:$H$256,2,FALSE),0)</f>
        <v>0</v>
      </c>
      <c r="E212" s="81">
        <f>IFERROR(VLOOKUP($A212,Filtro!$A$5:$H$256,3,FALSE),0)</f>
        <v>0</v>
      </c>
      <c r="F212" s="186">
        <f>IFERROR(VLOOKUP($A212,Filtro!$A$5:$H$256,4,FALSE),0)</f>
        <v>0</v>
      </c>
      <c r="G212" s="81">
        <f>IFERROR(VLOOKUP($A212,Filtro!$A$5:$H$256,5,FALSE),0)</f>
        <v>0</v>
      </c>
      <c r="H212" s="209">
        <v>212</v>
      </c>
    </row>
    <row r="213" spans="1:8" ht="15" customHeight="1" x14ac:dyDescent="0.2">
      <c r="A213" s="445" t="s">
        <v>1879</v>
      </c>
      <c r="B213" s="61" t="s">
        <v>748</v>
      </c>
      <c r="C213" s="205" t="s">
        <v>10</v>
      </c>
      <c r="D213" s="409">
        <f>IFERROR(VLOOKUP($A213,Filtro!$A$5:$H$256,2,FALSE),0)</f>
        <v>0</v>
      </c>
      <c r="E213" s="81">
        <f>IFERROR(VLOOKUP($A213,Filtro!$A$5:$H$256,3,FALSE),0)</f>
        <v>0</v>
      </c>
      <c r="F213" s="186">
        <f>IFERROR(VLOOKUP($A213,Filtro!$A$5:$H$256,4,FALSE),0)</f>
        <v>0</v>
      </c>
      <c r="G213" s="81">
        <f>IFERROR(VLOOKUP($A213,Filtro!$A$5:$H$256,5,FALSE),0)</f>
        <v>0</v>
      </c>
      <c r="H213" s="209">
        <v>213</v>
      </c>
    </row>
    <row r="214" spans="1:8" ht="15" customHeight="1" x14ac:dyDescent="0.2">
      <c r="A214" s="445" t="s">
        <v>1880</v>
      </c>
      <c r="B214" s="61" t="s">
        <v>749</v>
      </c>
      <c r="C214" s="205" t="s">
        <v>11</v>
      </c>
      <c r="D214" s="409">
        <f>IFERROR(VLOOKUP($A214,Filtro!$A$5:$H$256,2,FALSE),0)</f>
        <v>0</v>
      </c>
      <c r="E214" s="81">
        <f>IFERROR(VLOOKUP($A214,Filtro!$A$5:$H$256,3,FALSE),0)</f>
        <v>0</v>
      </c>
      <c r="F214" s="186">
        <f>IFERROR(VLOOKUP($A214,Filtro!$A$5:$H$256,4,FALSE),0)</f>
        <v>0</v>
      </c>
      <c r="G214" s="81">
        <f>IFERROR(VLOOKUP($A214,Filtro!$A$5:$H$256,5,FALSE),0)</f>
        <v>0</v>
      </c>
      <c r="H214" s="209">
        <v>214</v>
      </c>
    </row>
    <row r="215" spans="1:8" ht="15" customHeight="1" x14ac:dyDescent="0.2">
      <c r="A215" s="445" t="s">
        <v>1881</v>
      </c>
      <c r="B215" s="61" t="s">
        <v>750</v>
      </c>
      <c r="C215" s="205" t="s">
        <v>12</v>
      </c>
      <c r="D215" s="409">
        <f>IFERROR(VLOOKUP($A215,Filtro!$A$5:$H$256,2,FALSE),0)</f>
        <v>0</v>
      </c>
      <c r="E215" s="81">
        <f>IFERROR(VLOOKUP($A215,Filtro!$A$5:$H$256,3,FALSE),0)</f>
        <v>0</v>
      </c>
      <c r="F215" s="186">
        <f>IFERROR(VLOOKUP($A215,Filtro!$A$5:$H$256,4,FALSE),0)</f>
        <v>0</v>
      </c>
      <c r="G215" s="81">
        <f>IFERROR(VLOOKUP($A215,Filtro!$A$5:$H$256,5,FALSE),0)</f>
        <v>0</v>
      </c>
      <c r="H215" s="209">
        <v>215</v>
      </c>
    </row>
    <row r="216" spans="1:8" ht="15" customHeight="1" x14ac:dyDescent="0.2">
      <c r="A216" s="445" t="s">
        <v>1882</v>
      </c>
      <c r="B216" s="61" t="s">
        <v>751</v>
      </c>
      <c r="C216" s="205" t="s">
        <v>391</v>
      </c>
      <c r="D216" s="409">
        <f>IFERROR(VLOOKUP($A216,Filtro!$A$5:$H$256,2,FALSE),0)</f>
        <v>0</v>
      </c>
      <c r="E216" s="81">
        <f>IFERROR(VLOOKUP($A216,Filtro!$A$5:$H$256,3,FALSE),0)</f>
        <v>0</v>
      </c>
      <c r="F216" s="186">
        <f>IFERROR(VLOOKUP($A216,Filtro!$A$5:$H$256,4,FALSE),0)</f>
        <v>0</v>
      </c>
      <c r="G216" s="81">
        <f>IFERROR(VLOOKUP($A216,Filtro!$A$5:$H$256,5,FALSE),0)</f>
        <v>0</v>
      </c>
      <c r="H216" s="209">
        <v>216</v>
      </c>
    </row>
    <row r="217" spans="1:8" ht="15" customHeight="1" x14ac:dyDescent="0.2">
      <c r="A217" s="445" t="s">
        <v>1883</v>
      </c>
      <c r="B217" s="61" t="s">
        <v>752</v>
      </c>
      <c r="C217" s="205" t="s">
        <v>392</v>
      </c>
      <c r="D217" s="409">
        <f>IFERROR(VLOOKUP($A217,Filtro!$A$5:$H$256,2,FALSE),0)</f>
        <v>0</v>
      </c>
      <c r="E217" s="81">
        <f>IFERROR(VLOOKUP($A217,Filtro!$A$5:$H$256,3,FALSE),0)</f>
        <v>0</v>
      </c>
      <c r="F217" s="186">
        <f>IFERROR(VLOOKUP($A217,Filtro!$A$5:$H$256,4,FALSE),0)</f>
        <v>0</v>
      </c>
      <c r="G217" s="81">
        <f>IFERROR(VLOOKUP($A217,Filtro!$A$5:$H$256,5,FALSE),0)</f>
        <v>0</v>
      </c>
      <c r="H217" s="209">
        <v>217</v>
      </c>
    </row>
    <row r="218" spans="1:8" ht="15" customHeight="1" x14ac:dyDescent="0.2">
      <c r="A218" s="445" t="s">
        <v>1884</v>
      </c>
      <c r="B218" s="61" t="s">
        <v>753</v>
      </c>
      <c r="C218" s="205" t="s">
        <v>410</v>
      </c>
      <c r="D218" s="409">
        <f>IFERROR(VLOOKUP($A218,Filtro!$A$5:$H$256,2,FALSE),0)</f>
        <v>0</v>
      </c>
      <c r="E218" s="81">
        <f>IFERROR(VLOOKUP($A218,Filtro!$A$5:$H$256,3,FALSE),0)</f>
        <v>0</v>
      </c>
      <c r="F218" s="186">
        <f>IFERROR(VLOOKUP($A218,Filtro!$A$5:$H$256,4,FALSE),0)</f>
        <v>0</v>
      </c>
      <c r="G218" s="81">
        <f>IFERROR(VLOOKUP($A218,Filtro!$A$5:$H$256,5,FALSE),0)</f>
        <v>0</v>
      </c>
      <c r="H218" s="209">
        <v>218</v>
      </c>
    </row>
    <row r="219" spans="1:8" ht="21" x14ac:dyDescent="0.2">
      <c r="A219" s="445" t="s">
        <v>1885</v>
      </c>
      <c r="B219" s="61" t="s">
        <v>754</v>
      </c>
      <c r="C219" s="205" t="s">
        <v>393</v>
      </c>
      <c r="D219" s="409">
        <f>IFERROR(VLOOKUP($A219,Filtro!$A$5:$H$256,2,FALSE),0)</f>
        <v>0</v>
      </c>
      <c r="E219" s="81">
        <f>IFERROR(VLOOKUP($A219,Filtro!$A$5:$H$256,3,FALSE),0)</f>
        <v>0</v>
      </c>
      <c r="F219" s="186">
        <f>IFERROR(VLOOKUP($A219,Filtro!$A$5:$H$256,4,FALSE),0)</f>
        <v>0</v>
      </c>
      <c r="G219" s="81">
        <f>IFERROR(VLOOKUP($A219,Filtro!$A$5:$H$256,5,FALSE),0)</f>
        <v>0</v>
      </c>
      <c r="H219" s="209">
        <v>219</v>
      </c>
    </row>
    <row r="220" spans="1:8" ht="15" customHeight="1" x14ac:dyDescent="0.2">
      <c r="A220" s="445" t="s">
        <v>1886</v>
      </c>
      <c r="B220" s="61" t="s">
        <v>755</v>
      </c>
      <c r="C220" s="205" t="s">
        <v>411</v>
      </c>
      <c r="D220" s="409">
        <f>IFERROR(VLOOKUP($A220,Filtro!$A$5:$H$256,2,FALSE),0)</f>
        <v>0</v>
      </c>
      <c r="E220" s="81">
        <f>IFERROR(VLOOKUP($A220,Filtro!$A$5:$H$256,3,FALSE),0)</f>
        <v>0</v>
      </c>
      <c r="F220" s="186">
        <f>IFERROR(VLOOKUP($A220,Filtro!$A$5:$H$256,4,FALSE),0)</f>
        <v>0</v>
      </c>
      <c r="G220" s="81">
        <f>IFERROR(VLOOKUP($A220,Filtro!$A$5:$H$256,5,FALSE),0)</f>
        <v>0</v>
      </c>
      <c r="H220" s="209">
        <v>220</v>
      </c>
    </row>
    <row r="221" spans="1:8" ht="15" customHeight="1" x14ac:dyDescent="0.2">
      <c r="A221" s="445" t="s">
        <v>1887</v>
      </c>
      <c r="B221" s="61" t="s">
        <v>756</v>
      </c>
      <c r="C221" s="205" t="s">
        <v>412</v>
      </c>
      <c r="D221" s="409">
        <f>IFERROR(VLOOKUP($A221,Filtro!$A$5:$H$256,2,FALSE),0)</f>
        <v>0</v>
      </c>
      <c r="E221" s="81">
        <f>IFERROR(VLOOKUP($A221,Filtro!$A$5:$H$256,3,FALSE),0)</f>
        <v>0</v>
      </c>
      <c r="F221" s="186">
        <f>IFERROR(VLOOKUP($A221,Filtro!$A$5:$H$256,4,FALSE),0)</f>
        <v>0</v>
      </c>
      <c r="G221" s="81">
        <f>IFERROR(VLOOKUP($A221,Filtro!$A$5:$H$256,5,FALSE),0)</f>
        <v>0</v>
      </c>
      <c r="H221" s="209">
        <v>221</v>
      </c>
    </row>
    <row r="222" spans="1:8" ht="15" customHeight="1" x14ac:dyDescent="0.2">
      <c r="A222" s="445" t="s">
        <v>1888</v>
      </c>
      <c r="B222" s="61" t="s">
        <v>757</v>
      </c>
      <c r="C222" s="205" t="s">
        <v>248</v>
      </c>
      <c r="D222" s="409">
        <f>IFERROR(VLOOKUP($A222,Filtro!$A$5:$H$256,2,FALSE),0)</f>
        <v>0</v>
      </c>
      <c r="E222" s="81">
        <f>IFERROR(VLOOKUP($A222,Filtro!$A$5:$H$256,3,FALSE),0)</f>
        <v>0</v>
      </c>
      <c r="F222" s="186">
        <f>IFERROR(VLOOKUP($A222,Filtro!$A$5:$H$256,4,FALSE),0)</f>
        <v>0</v>
      </c>
      <c r="G222" s="81">
        <f>IFERROR(VLOOKUP($A222,Filtro!$A$5:$H$256,5,FALSE),0)</f>
        <v>0</v>
      </c>
      <c r="H222" s="209">
        <v>222</v>
      </c>
    </row>
    <row r="223" spans="1:8" ht="15" customHeight="1" x14ac:dyDescent="0.2">
      <c r="A223" s="445" t="s">
        <v>1889</v>
      </c>
      <c r="B223" s="61" t="s">
        <v>758</v>
      </c>
      <c r="C223" s="205" t="s">
        <v>394</v>
      </c>
      <c r="D223" s="409">
        <f>IFERROR(VLOOKUP($A223,Filtro!$A$5:$H$256,2,FALSE),0)</f>
        <v>0</v>
      </c>
      <c r="E223" s="81">
        <f>IFERROR(VLOOKUP($A223,Filtro!$A$5:$H$256,3,FALSE),0)</f>
        <v>0</v>
      </c>
      <c r="F223" s="186">
        <f>IFERROR(VLOOKUP($A223,Filtro!$A$5:$H$256,4,FALSE),0)</f>
        <v>0</v>
      </c>
      <c r="G223" s="81">
        <f>IFERROR(VLOOKUP($A223,Filtro!$A$5:$H$256,5,FALSE),0)</f>
        <v>0</v>
      </c>
      <c r="H223" s="209">
        <v>223</v>
      </c>
    </row>
    <row r="224" spans="1:8" ht="15" customHeight="1" x14ac:dyDescent="0.2">
      <c r="A224" s="445" t="s">
        <v>1890</v>
      </c>
      <c r="B224" s="61" t="s">
        <v>759</v>
      </c>
      <c r="C224" s="205" t="s">
        <v>270</v>
      </c>
      <c r="D224" s="409">
        <f>IFERROR(VLOOKUP($A224,Filtro!$A$5:$H$256,2,FALSE),0)</f>
        <v>0</v>
      </c>
      <c r="E224" s="81">
        <f>IFERROR(VLOOKUP($A224,Filtro!$A$5:$H$256,3,FALSE),0)</f>
        <v>0</v>
      </c>
      <c r="F224" s="186">
        <f>IFERROR(VLOOKUP($A224,Filtro!$A$5:$H$256,4,FALSE),0)</f>
        <v>0</v>
      </c>
      <c r="G224" s="81">
        <f>IFERROR(VLOOKUP($A224,Filtro!$A$5:$H$256,5,FALSE),0)</f>
        <v>0</v>
      </c>
      <c r="H224" s="209">
        <v>224</v>
      </c>
    </row>
    <row r="225" spans="1:8" ht="15" customHeight="1" x14ac:dyDescent="0.2">
      <c r="A225" s="445" t="s">
        <v>1891</v>
      </c>
      <c r="B225" s="61" t="s">
        <v>760</v>
      </c>
      <c r="C225" s="205" t="s">
        <v>395</v>
      </c>
      <c r="D225" s="409">
        <f>IFERROR(VLOOKUP($A225,Filtro!$A$5:$H$256,2,FALSE),0)</f>
        <v>0</v>
      </c>
      <c r="E225" s="81">
        <f>IFERROR(VLOOKUP($A225,Filtro!$A$5:$H$256,3,FALSE),0)</f>
        <v>0</v>
      </c>
      <c r="F225" s="186">
        <f>IFERROR(VLOOKUP($A225,Filtro!$A$5:$H$256,4,FALSE),0)</f>
        <v>0</v>
      </c>
      <c r="G225" s="81">
        <f>IFERROR(VLOOKUP($A225,Filtro!$A$5:$H$256,5,FALSE),0)</f>
        <v>0</v>
      </c>
      <c r="H225" s="209">
        <v>225</v>
      </c>
    </row>
    <row r="226" spans="1:8" ht="21" x14ac:dyDescent="0.2">
      <c r="A226" s="445" t="s">
        <v>1892</v>
      </c>
      <c r="B226" s="61" t="s">
        <v>761</v>
      </c>
      <c r="C226" s="205" t="s">
        <v>396</v>
      </c>
      <c r="D226" s="409">
        <f>IFERROR(VLOOKUP($A226,Filtro!$A$5:$H$256,2,FALSE),0)</f>
        <v>0</v>
      </c>
      <c r="E226" s="81">
        <f>IFERROR(VLOOKUP($A226,Filtro!$A$5:$H$256,3,FALSE),0)</f>
        <v>0</v>
      </c>
      <c r="F226" s="186">
        <f>IFERROR(VLOOKUP($A226,Filtro!$A$5:$H$256,4,FALSE),0)</f>
        <v>0</v>
      </c>
      <c r="G226" s="81">
        <f>IFERROR(VLOOKUP($A226,Filtro!$A$5:$H$256,5,FALSE),0)</f>
        <v>0</v>
      </c>
      <c r="H226" s="209">
        <v>226</v>
      </c>
    </row>
    <row r="227" spans="1:8" ht="15" customHeight="1" x14ac:dyDescent="0.2">
      <c r="A227" s="445" t="s">
        <v>1893</v>
      </c>
      <c r="B227" s="61" t="s">
        <v>762</v>
      </c>
      <c r="C227" s="205" t="s">
        <v>373</v>
      </c>
      <c r="D227" s="409">
        <f>IFERROR(VLOOKUP($A227,Filtro!$A$5:$H$256,2,FALSE),0)</f>
        <v>0</v>
      </c>
      <c r="E227" s="81">
        <f>IFERROR(VLOOKUP($A227,Filtro!$A$5:$H$256,3,FALSE),0)</f>
        <v>0</v>
      </c>
      <c r="F227" s="186">
        <f>IFERROR(VLOOKUP($A227,Filtro!$A$5:$H$256,4,FALSE),0)</f>
        <v>0</v>
      </c>
      <c r="G227" s="81">
        <f>IFERROR(VLOOKUP($A227,Filtro!$A$5:$H$256,5,FALSE),0)</f>
        <v>0</v>
      </c>
      <c r="H227" s="209">
        <v>227</v>
      </c>
    </row>
    <row r="228" spans="1:8" ht="15" customHeight="1" x14ac:dyDescent="0.2">
      <c r="A228" s="445" t="s">
        <v>1894</v>
      </c>
      <c r="B228" s="61" t="s">
        <v>763</v>
      </c>
      <c r="C228" s="205" t="s">
        <v>250</v>
      </c>
      <c r="D228" s="409">
        <f>IFERROR(VLOOKUP($A228,Filtro!$A$5:$H$256,2,FALSE),0)</f>
        <v>0</v>
      </c>
      <c r="E228" s="81">
        <f>IFERROR(VLOOKUP($A228,Filtro!$A$5:$H$256,3,FALSE),0)</f>
        <v>0</v>
      </c>
      <c r="F228" s="186">
        <f>IFERROR(VLOOKUP($A228,Filtro!$A$5:$H$256,4,FALSE),0)</f>
        <v>0</v>
      </c>
      <c r="G228" s="81">
        <f>IFERROR(VLOOKUP($A228,Filtro!$A$5:$H$256,5,FALSE),0)</f>
        <v>0</v>
      </c>
      <c r="H228" s="209">
        <v>228</v>
      </c>
    </row>
    <row r="229" spans="1:8" ht="15" customHeight="1" x14ac:dyDescent="0.2">
      <c r="A229" s="445" t="s">
        <v>1895</v>
      </c>
      <c r="B229" s="61" t="s">
        <v>764</v>
      </c>
      <c r="C229" s="205" t="s">
        <v>251</v>
      </c>
      <c r="D229" s="409">
        <f>IFERROR(VLOOKUP($A229,Filtro!$A$5:$H$256,2,FALSE),0)</f>
        <v>0</v>
      </c>
      <c r="E229" s="81">
        <f>IFERROR(VLOOKUP($A229,Filtro!$A$5:$H$256,3,FALSE),0)</f>
        <v>0</v>
      </c>
      <c r="F229" s="186">
        <f>IFERROR(VLOOKUP($A229,Filtro!$A$5:$H$256,4,FALSE),0)</f>
        <v>0</v>
      </c>
      <c r="G229" s="81">
        <f>IFERROR(VLOOKUP($A229,Filtro!$A$5:$H$256,5,FALSE),0)</f>
        <v>0</v>
      </c>
      <c r="H229" s="209">
        <v>229</v>
      </c>
    </row>
    <row r="230" spans="1:8" ht="15" customHeight="1" x14ac:dyDescent="0.2">
      <c r="A230" s="445" t="s">
        <v>1896</v>
      </c>
      <c r="B230" s="61" t="s">
        <v>765</v>
      </c>
      <c r="C230" s="205" t="s">
        <v>252</v>
      </c>
      <c r="D230" s="409">
        <f>IFERROR(VLOOKUP($A230,Filtro!$A$5:$H$256,2,FALSE),0)</f>
        <v>0</v>
      </c>
      <c r="E230" s="81">
        <f>IFERROR(VLOOKUP($A230,Filtro!$A$5:$H$256,3,FALSE),0)</f>
        <v>0</v>
      </c>
      <c r="F230" s="186">
        <f>IFERROR(VLOOKUP($A230,Filtro!$A$5:$H$256,4,FALSE),0)</f>
        <v>0</v>
      </c>
      <c r="G230" s="81">
        <f>IFERROR(VLOOKUP($A230,Filtro!$A$5:$H$256,5,FALSE),0)</f>
        <v>0</v>
      </c>
      <c r="H230" s="209">
        <v>230</v>
      </c>
    </row>
    <row r="231" spans="1:8" ht="15" customHeight="1" x14ac:dyDescent="0.2">
      <c r="A231" s="445" t="s">
        <v>1897</v>
      </c>
      <c r="B231" s="61" t="s">
        <v>766</v>
      </c>
      <c r="C231" s="205" t="s">
        <v>253</v>
      </c>
      <c r="D231" s="409">
        <f>IFERROR(VLOOKUP($A231,Filtro!$A$5:$H$256,2,FALSE),0)</f>
        <v>0</v>
      </c>
      <c r="E231" s="81">
        <f>IFERROR(VLOOKUP($A231,Filtro!$A$5:$H$256,3,FALSE),0)</f>
        <v>0</v>
      </c>
      <c r="F231" s="186">
        <f>IFERROR(VLOOKUP($A231,Filtro!$A$5:$H$256,4,FALSE),0)</f>
        <v>0</v>
      </c>
      <c r="G231" s="81">
        <f>IFERROR(VLOOKUP($A231,Filtro!$A$5:$H$256,5,FALSE),0)</f>
        <v>0</v>
      </c>
      <c r="H231" s="209">
        <v>231</v>
      </c>
    </row>
    <row r="232" spans="1:8" ht="15" customHeight="1" x14ac:dyDescent="0.2">
      <c r="A232" s="445" t="s">
        <v>1898</v>
      </c>
      <c r="B232" s="61" t="s">
        <v>767</v>
      </c>
      <c r="C232" s="205" t="s">
        <v>254</v>
      </c>
      <c r="D232" s="409">
        <f>IFERROR(VLOOKUP($A232,Filtro!$A$5:$H$256,2,FALSE),0)</f>
        <v>0</v>
      </c>
      <c r="E232" s="81">
        <f>IFERROR(VLOOKUP($A232,Filtro!$A$5:$H$256,3,FALSE),0)</f>
        <v>0</v>
      </c>
      <c r="F232" s="186">
        <f>IFERROR(VLOOKUP($A232,Filtro!$A$5:$H$256,4,FALSE),0)</f>
        <v>0</v>
      </c>
      <c r="G232" s="81">
        <f>IFERROR(VLOOKUP($A232,Filtro!$A$5:$H$256,5,FALSE),0)</f>
        <v>0</v>
      </c>
      <c r="H232" s="209">
        <v>232</v>
      </c>
    </row>
    <row r="233" spans="1:8" ht="15" customHeight="1" x14ac:dyDescent="0.2">
      <c r="A233" s="445" t="s">
        <v>1899</v>
      </c>
      <c r="B233" s="61" t="s">
        <v>768</v>
      </c>
      <c r="C233" s="205" t="s">
        <v>255</v>
      </c>
      <c r="D233" s="409">
        <f>IFERROR(VLOOKUP($A233,Filtro!$A$5:$H$256,2,FALSE),0)</f>
        <v>0</v>
      </c>
      <c r="E233" s="81">
        <f>IFERROR(VLOOKUP($A233,Filtro!$A$5:$H$256,3,FALSE),0)</f>
        <v>0</v>
      </c>
      <c r="F233" s="186">
        <f>IFERROR(VLOOKUP($A233,Filtro!$A$5:$H$256,4,FALSE),0)</f>
        <v>0</v>
      </c>
      <c r="G233" s="81">
        <f>IFERROR(VLOOKUP($A233,Filtro!$A$5:$H$256,5,FALSE),0)</f>
        <v>0</v>
      </c>
      <c r="H233" s="209">
        <v>233</v>
      </c>
    </row>
    <row r="234" spans="1:8" ht="15" customHeight="1" x14ac:dyDescent="0.2">
      <c r="A234" s="445" t="s">
        <v>1900</v>
      </c>
      <c r="B234" s="61" t="s">
        <v>769</v>
      </c>
      <c r="C234" s="205" t="s">
        <v>397</v>
      </c>
      <c r="D234" s="409">
        <f>IFERROR(VLOOKUP($A234,Filtro!$A$5:$H$256,2,FALSE),0)</f>
        <v>0</v>
      </c>
      <c r="E234" s="81">
        <f>IFERROR(VLOOKUP($A234,Filtro!$A$5:$H$256,3,FALSE),0)</f>
        <v>0</v>
      </c>
      <c r="F234" s="186">
        <f>IFERROR(VLOOKUP($A234,Filtro!$A$5:$H$256,4,FALSE),0)</f>
        <v>0</v>
      </c>
      <c r="G234" s="81">
        <f>IFERROR(VLOOKUP($A234,Filtro!$A$5:$H$256,5,FALSE),0)</f>
        <v>0</v>
      </c>
      <c r="H234" s="209">
        <v>234</v>
      </c>
    </row>
    <row r="235" spans="1:8" ht="15" customHeight="1" x14ac:dyDescent="0.2">
      <c r="A235" s="445" t="s">
        <v>1901</v>
      </c>
      <c r="B235" s="61" t="s">
        <v>770</v>
      </c>
      <c r="C235" s="205" t="s">
        <v>174</v>
      </c>
      <c r="D235" s="409">
        <f>IFERROR(VLOOKUP($A235,Filtro!$A$5:$H$256,2,FALSE),0)</f>
        <v>0</v>
      </c>
      <c r="E235" s="81">
        <f>IFERROR(VLOOKUP($A235,Filtro!$A$5:$H$256,3,FALSE),0)</f>
        <v>0</v>
      </c>
      <c r="F235" s="186">
        <f>IFERROR(VLOOKUP($A235,Filtro!$A$5:$H$256,4,FALSE),0)</f>
        <v>0</v>
      </c>
      <c r="G235" s="81">
        <f>IFERROR(VLOOKUP($A235,Filtro!$A$5:$H$256,5,FALSE),0)</f>
        <v>0</v>
      </c>
      <c r="H235" s="209">
        <v>235</v>
      </c>
    </row>
    <row r="236" spans="1:8" ht="15" customHeight="1" x14ac:dyDescent="0.2">
      <c r="A236" s="445" t="s">
        <v>1902</v>
      </c>
      <c r="B236" s="61" t="s">
        <v>771</v>
      </c>
      <c r="C236" s="205" t="s">
        <v>175</v>
      </c>
      <c r="D236" s="409">
        <f>IFERROR(VLOOKUP($A236,Filtro!$A$5:$H$256,2,FALSE),0)</f>
        <v>0</v>
      </c>
      <c r="E236" s="81">
        <f>IFERROR(VLOOKUP($A236,Filtro!$A$5:$H$256,3,FALSE),0)</f>
        <v>0</v>
      </c>
      <c r="F236" s="186">
        <f>IFERROR(VLOOKUP($A236,Filtro!$A$5:$H$256,4,FALSE),0)</f>
        <v>0</v>
      </c>
      <c r="G236" s="81">
        <f>IFERROR(VLOOKUP($A236,Filtro!$A$5:$H$256,5,FALSE),0)</f>
        <v>0</v>
      </c>
      <c r="H236" s="209">
        <v>236</v>
      </c>
    </row>
    <row r="237" spans="1:8" ht="15" customHeight="1" x14ac:dyDescent="0.2">
      <c r="A237" s="445" t="s">
        <v>1903</v>
      </c>
      <c r="B237" s="61" t="s">
        <v>772</v>
      </c>
      <c r="C237" s="205" t="s">
        <v>176</v>
      </c>
      <c r="D237" s="409">
        <f>IFERROR(VLOOKUP($A237,Filtro!$A$5:$H$256,2,FALSE),0)</f>
        <v>0</v>
      </c>
      <c r="E237" s="81">
        <f>IFERROR(VLOOKUP($A237,Filtro!$A$5:$H$256,3,FALSE),0)</f>
        <v>0</v>
      </c>
      <c r="F237" s="186">
        <f>IFERROR(VLOOKUP($A237,Filtro!$A$5:$H$256,4,FALSE),0)</f>
        <v>0</v>
      </c>
      <c r="G237" s="81">
        <f>IFERROR(VLOOKUP($A237,Filtro!$A$5:$H$256,5,FALSE),0)</f>
        <v>0</v>
      </c>
      <c r="H237" s="209">
        <v>237</v>
      </c>
    </row>
    <row r="238" spans="1:8" ht="15" customHeight="1" thickBot="1" x14ac:dyDescent="0.25">
      <c r="A238" s="445" t="s">
        <v>1904</v>
      </c>
      <c r="B238" s="63" t="s">
        <v>773</v>
      </c>
      <c r="C238" s="234" t="s">
        <v>177</v>
      </c>
      <c r="D238" s="410">
        <f>IFERROR(VLOOKUP($A238,Filtro!$A$5:$H$256,2,FALSE),0)</f>
        <v>0</v>
      </c>
      <c r="E238" s="90">
        <f>IFERROR(VLOOKUP($A238,Filtro!$A$5:$H$256,3,FALSE),0)</f>
        <v>0</v>
      </c>
      <c r="F238" s="187">
        <f>IFERROR(VLOOKUP($A238,Filtro!$A$5:$H$256,4,FALSE),0)</f>
        <v>0</v>
      </c>
      <c r="G238" s="90">
        <f>IFERROR(VLOOKUP($A238,Filtro!$A$5:$H$256,5,FALSE),0)</f>
        <v>0</v>
      </c>
      <c r="H238" s="209">
        <v>238</v>
      </c>
    </row>
    <row r="239" spans="1:8" ht="15" customHeight="1" thickBot="1" x14ac:dyDescent="0.25">
      <c r="A239" s="402"/>
      <c r="B239" s="542" t="s">
        <v>121</v>
      </c>
      <c r="C239" s="543"/>
      <c r="D239" s="240">
        <f>SUM(D182:D238)</f>
        <v>274</v>
      </c>
      <c r="E239" s="241">
        <f>SUM(E182:E238)</f>
        <v>0</v>
      </c>
      <c r="F239" s="242">
        <f>SUM(F182:F238)</f>
        <v>274</v>
      </c>
      <c r="G239" s="244">
        <f>SUM(G182:G238)</f>
        <v>947</v>
      </c>
      <c r="H239" s="209">
        <v>239</v>
      </c>
    </row>
    <row r="240" spans="1:8" ht="15" customHeight="1" x14ac:dyDescent="0.2">
      <c r="A240" s="358"/>
      <c r="B240" s="260"/>
      <c r="C240" s="260"/>
      <c r="D240" s="290"/>
      <c r="E240" s="290"/>
      <c r="F240" s="290"/>
      <c r="G240" s="290"/>
      <c r="H240" s="209">
        <v>240</v>
      </c>
    </row>
    <row r="241" spans="1:8" ht="15" customHeight="1" x14ac:dyDescent="0.2">
      <c r="A241" s="358"/>
      <c r="B241" s="544" t="s">
        <v>1041</v>
      </c>
      <c r="C241" s="545"/>
      <c r="D241" s="579"/>
      <c r="E241" s="577"/>
      <c r="F241" s="577"/>
      <c r="G241" s="578"/>
      <c r="H241" s="209">
        <v>241</v>
      </c>
    </row>
    <row r="242" spans="1:8" ht="15" customHeight="1" x14ac:dyDescent="0.2">
      <c r="A242" s="445" t="s">
        <v>1398</v>
      </c>
      <c r="B242" s="60" t="s">
        <v>774</v>
      </c>
      <c r="C242" s="205" t="s">
        <v>398</v>
      </c>
      <c r="D242" s="411">
        <f>IFERROR(VLOOKUP($A242,Filtro!$A$5:$H$256,2,FALSE),0)</f>
        <v>13</v>
      </c>
      <c r="E242" s="77">
        <f>IFERROR(VLOOKUP($A242,Filtro!$A$5:$H$256,3,FALSE),0)</f>
        <v>0</v>
      </c>
      <c r="F242" s="185">
        <f>IFERROR(VLOOKUP($A242,Filtro!$A$5:$H$256,4,FALSE),0)</f>
        <v>13</v>
      </c>
      <c r="G242" s="77">
        <f>IFERROR(VLOOKUP($A242,Filtro!$A$5:$H$256,5,FALSE),0)</f>
        <v>9</v>
      </c>
      <c r="H242" s="209">
        <v>242</v>
      </c>
    </row>
    <row r="243" spans="1:8" ht="15" customHeight="1" x14ac:dyDescent="0.2">
      <c r="A243" s="445" t="s">
        <v>1366</v>
      </c>
      <c r="B243" s="61" t="s">
        <v>775</v>
      </c>
      <c r="C243" s="205" t="s">
        <v>178</v>
      </c>
      <c r="D243" s="409">
        <f>IFERROR(VLOOKUP($A243,Filtro!$A$5:$H$256,2,FALSE),0)</f>
        <v>3</v>
      </c>
      <c r="E243" s="81">
        <f>IFERROR(VLOOKUP($A243,Filtro!$A$5:$H$256,3,FALSE),0)</f>
        <v>0</v>
      </c>
      <c r="F243" s="186">
        <f>IFERROR(VLOOKUP($A243,Filtro!$A$5:$H$256,4,FALSE),0)</f>
        <v>3</v>
      </c>
      <c r="G243" s="81">
        <f>IFERROR(VLOOKUP($A243,Filtro!$A$5:$H$256,5,FALSE),0)</f>
        <v>164</v>
      </c>
      <c r="H243" s="209">
        <v>243</v>
      </c>
    </row>
    <row r="244" spans="1:8" ht="15" customHeight="1" x14ac:dyDescent="0.2">
      <c r="A244" s="445" t="s">
        <v>1525</v>
      </c>
      <c r="B244" s="61" t="s">
        <v>776</v>
      </c>
      <c r="C244" s="205" t="s">
        <v>179</v>
      </c>
      <c r="D244" s="409">
        <f>IFERROR(VLOOKUP($A244,Filtro!$A$5:$H$256,2,FALSE),0)</f>
        <v>1</v>
      </c>
      <c r="E244" s="81">
        <f>IFERROR(VLOOKUP($A244,Filtro!$A$5:$H$256,3,FALSE),0)</f>
        <v>0</v>
      </c>
      <c r="F244" s="186">
        <f>IFERROR(VLOOKUP($A244,Filtro!$A$5:$H$256,4,FALSE),0)</f>
        <v>1</v>
      </c>
      <c r="G244" s="81">
        <f>IFERROR(VLOOKUP($A244,Filtro!$A$5:$H$256,5,FALSE),0)</f>
        <v>0</v>
      </c>
      <c r="H244" s="209">
        <v>244</v>
      </c>
    </row>
    <row r="245" spans="1:8" ht="15" customHeight="1" x14ac:dyDescent="0.2">
      <c r="A245" s="445" t="s">
        <v>1445</v>
      </c>
      <c r="B245" s="61" t="s">
        <v>777</v>
      </c>
      <c r="C245" s="205" t="s">
        <v>180</v>
      </c>
      <c r="D245" s="409">
        <f>IFERROR(VLOOKUP($A245,Filtro!$A$5:$H$256,2,FALSE),0)</f>
        <v>34</v>
      </c>
      <c r="E245" s="81">
        <f>IFERROR(VLOOKUP($A245,Filtro!$A$5:$H$256,3,FALSE),0)</f>
        <v>0</v>
      </c>
      <c r="F245" s="186">
        <f>IFERROR(VLOOKUP($A245,Filtro!$A$5:$H$256,4,FALSE),0)</f>
        <v>34</v>
      </c>
      <c r="G245" s="81">
        <f>IFERROR(VLOOKUP($A245,Filtro!$A$5:$H$256,5,FALSE),0)</f>
        <v>1</v>
      </c>
      <c r="H245" s="209">
        <v>245</v>
      </c>
    </row>
    <row r="246" spans="1:8" ht="15" customHeight="1" x14ac:dyDescent="0.2">
      <c r="A246" s="445" t="s">
        <v>1905</v>
      </c>
      <c r="B246" s="61" t="s">
        <v>778</v>
      </c>
      <c r="C246" s="205" t="s">
        <v>181</v>
      </c>
      <c r="D246" s="409">
        <f>IFERROR(VLOOKUP($A246,Filtro!$A$5:$H$256,2,FALSE),0)</f>
        <v>0</v>
      </c>
      <c r="E246" s="81">
        <f>IFERROR(VLOOKUP($A246,Filtro!$A$5:$H$256,3,FALSE),0)</f>
        <v>0</v>
      </c>
      <c r="F246" s="186">
        <f>IFERROR(VLOOKUP($A246,Filtro!$A$5:$H$256,4,FALSE),0)</f>
        <v>0</v>
      </c>
      <c r="G246" s="81">
        <f>IFERROR(VLOOKUP($A246,Filtro!$A$5:$H$256,5,FALSE),0)</f>
        <v>0</v>
      </c>
      <c r="H246" s="209">
        <v>246</v>
      </c>
    </row>
    <row r="247" spans="1:8" ht="15" customHeight="1" x14ac:dyDescent="0.2">
      <c r="A247" s="445" t="s">
        <v>1460</v>
      </c>
      <c r="B247" s="61" t="s">
        <v>779</v>
      </c>
      <c r="C247" s="205" t="s">
        <v>182</v>
      </c>
      <c r="D247" s="409">
        <f>IFERROR(VLOOKUP($A247,Filtro!$A$5:$H$256,2,FALSE),0)</f>
        <v>27</v>
      </c>
      <c r="E247" s="81">
        <f>IFERROR(VLOOKUP($A247,Filtro!$A$5:$H$256,3,FALSE),0)</f>
        <v>0</v>
      </c>
      <c r="F247" s="186">
        <f>IFERROR(VLOOKUP($A247,Filtro!$A$5:$H$256,4,FALSE),0)</f>
        <v>27</v>
      </c>
      <c r="G247" s="81">
        <f>IFERROR(VLOOKUP($A247,Filtro!$A$5:$H$256,5,FALSE),0)</f>
        <v>24</v>
      </c>
      <c r="H247" s="209">
        <v>247</v>
      </c>
    </row>
    <row r="248" spans="1:8" ht="15" customHeight="1" x14ac:dyDescent="0.2">
      <c r="A248" s="445" t="s">
        <v>1498</v>
      </c>
      <c r="B248" s="61" t="s">
        <v>780</v>
      </c>
      <c r="C248" s="205" t="s">
        <v>183</v>
      </c>
      <c r="D248" s="409">
        <f>IFERROR(VLOOKUP($A248,Filtro!$A$5:$H$256,2,FALSE),0)</f>
        <v>21</v>
      </c>
      <c r="E248" s="81">
        <f>IFERROR(VLOOKUP($A248,Filtro!$A$5:$H$256,3,FALSE),0)</f>
        <v>0</v>
      </c>
      <c r="F248" s="186">
        <f>IFERROR(VLOOKUP($A248,Filtro!$A$5:$H$256,4,FALSE),0)</f>
        <v>21</v>
      </c>
      <c r="G248" s="81">
        <f>IFERROR(VLOOKUP($A248,Filtro!$A$5:$H$256,5,FALSE),0)</f>
        <v>10</v>
      </c>
      <c r="H248" s="209">
        <v>248</v>
      </c>
    </row>
    <row r="249" spans="1:8" ht="15" customHeight="1" x14ac:dyDescent="0.2">
      <c r="A249" s="445" t="s">
        <v>1906</v>
      </c>
      <c r="B249" s="61" t="s">
        <v>781</v>
      </c>
      <c r="C249" s="205" t="s">
        <v>184</v>
      </c>
      <c r="D249" s="409">
        <f>IFERROR(VLOOKUP($A249,Filtro!$A$5:$H$256,2,FALSE),0)</f>
        <v>0</v>
      </c>
      <c r="E249" s="81">
        <f>IFERROR(VLOOKUP($A249,Filtro!$A$5:$H$256,3,FALSE),0)</f>
        <v>0</v>
      </c>
      <c r="F249" s="186">
        <f>IFERROR(VLOOKUP($A249,Filtro!$A$5:$H$256,4,FALSE),0)</f>
        <v>0</v>
      </c>
      <c r="G249" s="81">
        <f>IFERROR(VLOOKUP($A249,Filtro!$A$5:$H$256,5,FALSE),0)</f>
        <v>0</v>
      </c>
      <c r="H249" s="209">
        <v>249</v>
      </c>
    </row>
    <row r="250" spans="1:8" ht="15" customHeight="1" x14ac:dyDescent="0.2">
      <c r="A250" s="445" t="s">
        <v>1907</v>
      </c>
      <c r="B250" s="61" t="s">
        <v>782</v>
      </c>
      <c r="C250" s="205" t="s">
        <v>185</v>
      </c>
      <c r="D250" s="409">
        <f>IFERROR(VLOOKUP($A250,Filtro!$A$5:$H$256,2,FALSE),0)</f>
        <v>0</v>
      </c>
      <c r="E250" s="81">
        <f>IFERROR(VLOOKUP($A250,Filtro!$A$5:$H$256,3,FALSE),0)</f>
        <v>0</v>
      </c>
      <c r="F250" s="186">
        <f>IFERROR(VLOOKUP($A250,Filtro!$A$5:$H$256,4,FALSE),0)</f>
        <v>0</v>
      </c>
      <c r="G250" s="81">
        <f>IFERROR(VLOOKUP($A250,Filtro!$A$5:$H$256,5,FALSE),0)</f>
        <v>0</v>
      </c>
      <c r="H250" s="209">
        <v>250</v>
      </c>
    </row>
    <row r="251" spans="1:8" ht="21" x14ac:dyDescent="0.2">
      <c r="A251" s="445" t="s">
        <v>1367</v>
      </c>
      <c r="B251" s="61" t="s">
        <v>783</v>
      </c>
      <c r="C251" s="205" t="s">
        <v>399</v>
      </c>
      <c r="D251" s="409">
        <f>IFERROR(VLOOKUP($A251,Filtro!$A$5:$H$256,2,FALSE),0)</f>
        <v>1091</v>
      </c>
      <c r="E251" s="81">
        <f>IFERROR(VLOOKUP($A251,Filtro!$A$5:$H$256,3,FALSE),0)</f>
        <v>0</v>
      </c>
      <c r="F251" s="186">
        <f>IFERROR(VLOOKUP($A251,Filtro!$A$5:$H$256,4,FALSE),0)</f>
        <v>1091</v>
      </c>
      <c r="G251" s="81">
        <f>IFERROR(VLOOKUP($A251,Filtro!$A$5:$H$256,5,FALSE),0)</f>
        <v>1557</v>
      </c>
      <c r="H251" s="209">
        <v>251</v>
      </c>
    </row>
    <row r="252" spans="1:8" ht="15" customHeight="1" x14ac:dyDescent="0.2">
      <c r="A252" s="445" t="s">
        <v>1908</v>
      </c>
      <c r="B252" s="61" t="s">
        <v>784</v>
      </c>
      <c r="C252" s="205" t="s">
        <v>368</v>
      </c>
      <c r="D252" s="409">
        <f>IFERROR(VLOOKUP($A252,Filtro!$A$5:$H$256,2,FALSE),0)</f>
        <v>0</v>
      </c>
      <c r="E252" s="81">
        <f>IFERROR(VLOOKUP($A252,Filtro!$A$5:$H$256,3,FALSE),0)</f>
        <v>0</v>
      </c>
      <c r="F252" s="186">
        <f>IFERROR(VLOOKUP($A252,Filtro!$A$5:$H$256,4,FALSE),0)</f>
        <v>0</v>
      </c>
      <c r="G252" s="81">
        <f>IFERROR(VLOOKUP($A252,Filtro!$A$5:$H$256,5,FALSE),0)</f>
        <v>0</v>
      </c>
      <c r="H252" s="209">
        <v>252</v>
      </c>
    </row>
    <row r="253" spans="1:8" ht="15" customHeight="1" x14ac:dyDescent="0.2">
      <c r="A253" s="445" t="s">
        <v>1909</v>
      </c>
      <c r="B253" s="61" t="s">
        <v>785</v>
      </c>
      <c r="C253" s="205" t="s">
        <v>205</v>
      </c>
      <c r="D253" s="409">
        <f>IFERROR(VLOOKUP($A253,Filtro!$A$5:$H$256,2,FALSE),0)</f>
        <v>0</v>
      </c>
      <c r="E253" s="81">
        <f>IFERROR(VLOOKUP($A253,Filtro!$A$5:$H$256,3,FALSE),0)</f>
        <v>0</v>
      </c>
      <c r="F253" s="186">
        <f>IFERROR(VLOOKUP($A253,Filtro!$A$5:$H$256,4,FALSE),0)</f>
        <v>0</v>
      </c>
      <c r="G253" s="81">
        <f>IFERROR(VLOOKUP($A253,Filtro!$A$5:$H$256,5,FALSE),0)</f>
        <v>0</v>
      </c>
      <c r="H253" s="209">
        <v>253</v>
      </c>
    </row>
    <row r="254" spans="1:8" ht="15" customHeight="1" x14ac:dyDescent="0.2">
      <c r="A254" s="445" t="s">
        <v>1910</v>
      </c>
      <c r="B254" s="61" t="s">
        <v>786</v>
      </c>
      <c r="C254" s="205" t="s">
        <v>1130</v>
      </c>
      <c r="D254" s="409">
        <f>IFERROR(VLOOKUP($A254,Filtro!$A$5:$H$256,2,FALSE),0)</f>
        <v>0</v>
      </c>
      <c r="E254" s="81">
        <f>IFERROR(VLOOKUP($A254,Filtro!$A$5:$H$256,3,FALSE),0)</f>
        <v>0</v>
      </c>
      <c r="F254" s="186">
        <f>IFERROR(VLOOKUP($A254,Filtro!$A$5:$H$256,4,FALSE),0)</f>
        <v>0</v>
      </c>
      <c r="G254" s="81">
        <f>IFERROR(VLOOKUP($A254,Filtro!$A$5:$H$256,5,FALSE),0)</f>
        <v>0</v>
      </c>
      <c r="H254" s="209">
        <v>254</v>
      </c>
    </row>
    <row r="255" spans="1:8" ht="15" customHeight="1" x14ac:dyDescent="0.2">
      <c r="A255" s="445" t="s">
        <v>1911</v>
      </c>
      <c r="B255" s="61" t="s">
        <v>787</v>
      </c>
      <c r="C255" s="205" t="s">
        <v>206</v>
      </c>
      <c r="D255" s="409">
        <f>IFERROR(VLOOKUP($A255,Filtro!$A$5:$H$256,2,FALSE),0)</f>
        <v>0</v>
      </c>
      <c r="E255" s="81">
        <f>IFERROR(VLOOKUP($A255,Filtro!$A$5:$H$256,3,FALSE),0)</f>
        <v>0</v>
      </c>
      <c r="F255" s="186">
        <f>IFERROR(VLOOKUP($A255,Filtro!$A$5:$H$256,4,FALSE),0)</f>
        <v>0</v>
      </c>
      <c r="G255" s="81">
        <f>IFERROR(VLOOKUP($A255,Filtro!$A$5:$H$256,5,FALSE),0)</f>
        <v>0</v>
      </c>
      <c r="H255" s="209">
        <v>255</v>
      </c>
    </row>
    <row r="256" spans="1:8" ht="15" customHeight="1" x14ac:dyDescent="0.2">
      <c r="A256" s="445" t="s">
        <v>1912</v>
      </c>
      <c r="B256" s="61" t="s">
        <v>788</v>
      </c>
      <c r="C256" s="205" t="s">
        <v>207</v>
      </c>
      <c r="D256" s="409">
        <f>IFERROR(VLOOKUP($A256,Filtro!$A$5:$H$256,2,FALSE),0)</f>
        <v>0</v>
      </c>
      <c r="E256" s="81">
        <f>IFERROR(VLOOKUP($A256,Filtro!$A$5:$H$256,3,FALSE),0)</f>
        <v>0</v>
      </c>
      <c r="F256" s="186">
        <f>IFERROR(VLOOKUP($A256,Filtro!$A$5:$H$256,4,FALSE),0)</f>
        <v>0</v>
      </c>
      <c r="G256" s="81">
        <f>IFERROR(VLOOKUP($A256,Filtro!$A$5:$H$256,5,FALSE),0)</f>
        <v>0</v>
      </c>
      <c r="H256" s="209">
        <v>256</v>
      </c>
    </row>
    <row r="257" spans="1:8" ht="15" customHeight="1" x14ac:dyDescent="0.2">
      <c r="A257" s="445" t="s">
        <v>1913</v>
      </c>
      <c r="B257" s="61" t="s">
        <v>789</v>
      </c>
      <c r="C257" s="205" t="s">
        <v>1131</v>
      </c>
      <c r="D257" s="409">
        <f>IFERROR(VLOOKUP($A257,Filtro!$A$5:$H$256,2,FALSE),0)</f>
        <v>0</v>
      </c>
      <c r="E257" s="81">
        <f>IFERROR(VLOOKUP($A257,Filtro!$A$5:$H$256,3,FALSE),0)</f>
        <v>0</v>
      </c>
      <c r="F257" s="186">
        <f>IFERROR(VLOOKUP($A257,Filtro!$A$5:$H$256,4,FALSE),0)</f>
        <v>0</v>
      </c>
      <c r="G257" s="81">
        <f>IFERROR(VLOOKUP($A257,Filtro!$A$5:$H$256,5,FALSE),0)</f>
        <v>0</v>
      </c>
      <c r="H257" s="209">
        <v>257</v>
      </c>
    </row>
    <row r="258" spans="1:8" ht="15" customHeight="1" x14ac:dyDescent="0.2">
      <c r="A258" s="445" t="s">
        <v>1526</v>
      </c>
      <c r="B258" s="61" t="s">
        <v>790</v>
      </c>
      <c r="C258" s="205" t="s">
        <v>400</v>
      </c>
      <c r="D258" s="409">
        <f>IFERROR(VLOOKUP($A258,Filtro!$A$5:$H$256,2,FALSE),0)</f>
        <v>1</v>
      </c>
      <c r="E258" s="81">
        <f>IFERROR(VLOOKUP($A258,Filtro!$A$5:$H$256,3,FALSE),0)</f>
        <v>0</v>
      </c>
      <c r="F258" s="186">
        <f>IFERROR(VLOOKUP($A258,Filtro!$A$5:$H$256,4,FALSE),0)</f>
        <v>1</v>
      </c>
      <c r="G258" s="81">
        <f>IFERROR(VLOOKUP($A258,Filtro!$A$5:$H$256,5,FALSE),0)</f>
        <v>0</v>
      </c>
      <c r="H258" s="209">
        <v>258</v>
      </c>
    </row>
    <row r="259" spans="1:8" ht="15" customHeight="1" x14ac:dyDescent="0.2">
      <c r="A259" s="445" t="s">
        <v>1485</v>
      </c>
      <c r="B259" s="61" t="s">
        <v>791</v>
      </c>
      <c r="C259" s="205" t="s">
        <v>208</v>
      </c>
      <c r="D259" s="409">
        <f>IFERROR(VLOOKUP($A259,Filtro!$A$5:$H$256,2,FALSE),0)</f>
        <v>0</v>
      </c>
      <c r="E259" s="81">
        <f>IFERROR(VLOOKUP($A259,Filtro!$A$5:$H$256,3,FALSE),0)</f>
        <v>0</v>
      </c>
      <c r="F259" s="186">
        <f>IFERROR(VLOOKUP($A259,Filtro!$A$5:$H$256,4,FALSE),0)</f>
        <v>0</v>
      </c>
      <c r="G259" s="81">
        <f>IFERROR(VLOOKUP($A259,Filtro!$A$5:$H$256,5,FALSE),0)</f>
        <v>20</v>
      </c>
      <c r="H259" s="209">
        <v>259</v>
      </c>
    </row>
    <row r="260" spans="1:8" ht="15" customHeight="1" x14ac:dyDescent="0.2">
      <c r="A260" s="445" t="s">
        <v>1914</v>
      </c>
      <c r="B260" s="61" t="s">
        <v>792</v>
      </c>
      <c r="C260" s="205" t="s">
        <v>1132</v>
      </c>
      <c r="D260" s="409">
        <f>IFERROR(VLOOKUP($A260,Filtro!$A$5:$H$256,2,FALSE),0)</f>
        <v>0</v>
      </c>
      <c r="E260" s="81">
        <f>IFERROR(VLOOKUP($A260,Filtro!$A$5:$H$256,3,FALSE),0)</f>
        <v>0</v>
      </c>
      <c r="F260" s="186">
        <f>IFERROR(VLOOKUP($A260,Filtro!$A$5:$H$256,4,FALSE),0)</f>
        <v>0</v>
      </c>
      <c r="G260" s="81">
        <f>IFERROR(VLOOKUP($A260,Filtro!$A$5:$H$256,5,FALSE),0)</f>
        <v>0</v>
      </c>
      <c r="H260" s="209">
        <v>260</v>
      </c>
    </row>
    <row r="261" spans="1:8" ht="15" customHeight="1" x14ac:dyDescent="0.2">
      <c r="A261" s="445" t="s">
        <v>1915</v>
      </c>
      <c r="B261" s="61" t="s">
        <v>793</v>
      </c>
      <c r="C261" s="205" t="s">
        <v>209</v>
      </c>
      <c r="D261" s="409">
        <f>IFERROR(VLOOKUP($A261,Filtro!$A$5:$H$256,2,FALSE),0)</f>
        <v>0</v>
      </c>
      <c r="E261" s="81">
        <f>IFERROR(VLOOKUP($A261,Filtro!$A$5:$H$256,3,FALSE),0)</f>
        <v>0</v>
      </c>
      <c r="F261" s="186">
        <f>IFERROR(VLOOKUP($A261,Filtro!$A$5:$H$256,4,FALSE),0)</f>
        <v>0</v>
      </c>
      <c r="G261" s="81">
        <f>IFERROR(VLOOKUP($A261,Filtro!$A$5:$H$256,5,FALSE),0)</f>
        <v>0</v>
      </c>
      <c r="H261" s="209">
        <v>261</v>
      </c>
    </row>
    <row r="262" spans="1:8" ht="15" customHeight="1" x14ac:dyDescent="0.2">
      <c r="A262" s="445" t="s">
        <v>1916</v>
      </c>
      <c r="B262" s="61" t="s">
        <v>794</v>
      </c>
      <c r="C262" s="205" t="s">
        <v>210</v>
      </c>
      <c r="D262" s="409">
        <f>IFERROR(VLOOKUP($A262,Filtro!$A$5:$H$256,2,FALSE),0)</f>
        <v>0</v>
      </c>
      <c r="E262" s="81">
        <f>IFERROR(VLOOKUP($A262,Filtro!$A$5:$H$256,3,FALSE),0)</f>
        <v>0</v>
      </c>
      <c r="F262" s="186">
        <f>IFERROR(VLOOKUP($A262,Filtro!$A$5:$H$256,4,FALSE),0)</f>
        <v>0</v>
      </c>
      <c r="G262" s="81">
        <f>IFERROR(VLOOKUP($A262,Filtro!$A$5:$H$256,5,FALSE),0)</f>
        <v>0</v>
      </c>
      <c r="H262" s="209">
        <v>262</v>
      </c>
    </row>
    <row r="263" spans="1:8" ht="15" customHeight="1" x14ac:dyDescent="0.2">
      <c r="A263" s="445" t="s">
        <v>1917</v>
      </c>
      <c r="B263" s="61" t="s">
        <v>795</v>
      </c>
      <c r="C263" s="205" t="s">
        <v>211</v>
      </c>
      <c r="D263" s="409">
        <f>IFERROR(VLOOKUP($A263,Filtro!$A$5:$H$256,2,FALSE),0)</f>
        <v>0</v>
      </c>
      <c r="E263" s="81">
        <f>IFERROR(VLOOKUP($A263,Filtro!$A$5:$H$256,3,FALSE),0)</f>
        <v>0</v>
      </c>
      <c r="F263" s="186">
        <f>IFERROR(VLOOKUP($A263,Filtro!$A$5:$H$256,4,FALSE),0)</f>
        <v>0</v>
      </c>
      <c r="G263" s="81">
        <f>IFERROR(VLOOKUP($A263,Filtro!$A$5:$H$256,5,FALSE),0)</f>
        <v>0</v>
      </c>
      <c r="H263" s="209">
        <v>263</v>
      </c>
    </row>
    <row r="264" spans="1:8" ht="15" customHeight="1" x14ac:dyDescent="0.2">
      <c r="A264" s="445" t="s">
        <v>1918</v>
      </c>
      <c r="B264" s="61" t="s">
        <v>796</v>
      </c>
      <c r="C264" s="205" t="s">
        <v>212</v>
      </c>
      <c r="D264" s="409">
        <f>IFERROR(VLOOKUP($A264,Filtro!$A$5:$H$256,2,FALSE),0)</f>
        <v>0</v>
      </c>
      <c r="E264" s="81">
        <f>IFERROR(VLOOKUP($A264,Filtro!$A$5:$H$256,3,FALSE),0)</f>
        <v>0</v>
      </c>
      <c r="F264" s="186">
        <f>IFERROR(VLOOKUP($A264,Filtro!$A$5:$H$256,4,FALSE),0)</f>
        <v>0</v>
      </c>
      <c r="G264" s="81">
        <f>IFERROR(VLOOKUP($A264,Filtro!$A$5:$H$256,5,FALSE),0)</f>
        <v>0</v>
      </c>
      <c r="H264" s="209">
        <v>264</v>
      </c>
    </row>
    <row r="265" spans="1:8" ht="15" customHeight="1" x14ac:dyDescent="0.2">
      <c r="A265" s="445" t="s">
        <v>1919</v>
      </c>
      <c r="B265" s="61" t="s">
        <v>797</v>
      </c>
      <c r="C265" s="205" t="s">
        <v>213</v>
      </c>
      <c r="D265" s="409">
        <f>IFERROR(VLOOKUP($A265,Filtro!$A$5:$H$256,2,FALSE),0)</f>
        <v>0</v>
      </c>
      <c r="E265" s="81">
        <f>IFERROR(VLOOKUP($A265,Filtro!$A$5:$H$256,3,FALSE),0)</f>
        <v>0</v>
      </c>
      <c r="F265" s="186">
        <f>IFERROR(VLOOKUP($A265,Filtro!$A$5:$H$256,4,FALSE),0)</f>
        <v>0</v>
      </c>
      <c r="G265" s="81">
        <f>IFERROR(VLOOKUP($A265,Filtro!$A$5:$H$256,5,FALSE),0)</f>
        <v>0</v>
      </c>
      <c r="H265" s="209">
        <v>265</v>
      </c>
    </row>
    <row r="266" spans="1:8" ht="15" customHeight="1" x14ac:dyDescent="0.2">
      <c r="A266" s="445" t="s">
        <v>1920</v>
      </c>
      <c r="B266" s="61" t="s">
        <v>798</v>
      </c>
      <c r="C266" s="205" t="s">
        <v>214</v>
      </c>
      <c r="D266" s="409">
        <f>IFERROR(VLOOKUP($A266,Filtro!$A$5:$H$256,2,FALSE),0)</f>
        <v>0</v>
      </c>
      <c r="E266" s="81">
        <f>IFERROR(VLOOKUP($A266,Filtro!$A$5:$H$256,3,FALSE),0)</f>
        <v>0</v>
      </c>
      <c r="F266" s="186">
        <f>IFERROR(VLOOKUP($A266,Filtro!$A$5:$H$256,4,FALSE),0)</f>
        <v>0</v>
      </c>
      <c r="G266" s="81">
        <f>IFERROR(VLOOKUP($A266,Filtro!$A$5:$H$256,5,FALSE),0)</f>
        <v>0</v>
      </c>
      <c r="H266" s="209">
        <v>266</v>
      </c>
    </row>
    <row r="267" spans="1:8" ht="21" x14ac:dyDescent="0.2">
      <c r="A267" s="445" t="s">
        <v>1527</v>
      </c>
      <c r="B267" s="61" t="s">
        <v>799</v>
      </c>
      <c r="C267" s="205" t="s">
        <v>401</v>
      </c>
      <c r="D267" s="409">
        <f>IFERROR(VLOOKUP($A267,Filtro!$A$5:$H$256,2,FALSE),0)</f>
        <v>161</v>
      </c>
      <c r="E267" s="81">
        <f>IFERROR(VLOOKUP($A267,Filtro!$A$5:$H$256,3,FALSE),0)</f>
        <v>0</v>
      </c>
      <c r="F267" s="186">
        <f>IFERROR(VLOOKUP($A267,Filtro!$A$5:$H$256,4,FALSE),0)</f>
        <v>161</v>
      </c>
      <c r="G267" s="81">
        <f>IFERROR(VLOOKUP($A267,Filtro!$A$5:$H$256,5,FALSE),0)</f>
        <v>0</v>
      </c>
      <c r="H267" s="209">
        <v>267</v>
      </c>
    </row>
    <row r="268" spans="1:8" ht="21" x14ac:dyDescent="0.2">
      <c r="A268" s="445" t="s">
        <v>1921</v>
      </c>
      <c r="B268" s="61" t="s">
        <v>800</v>
      </c>
      <c r="C268" s="205" t="s">
        <v>402</v>
      </c>
      <c r="D268" s="409">
        <f>IFERROR(VLOOKUP($A268,Filtro!$A$5:$H$256,2,FALSE),0)</f>
        <v>0</v>
      </c>
      <c r="E268" s="81">
        <f>IFERROR(VLOOKUP($A268,Filtro!$A$5:$H$256,3,FALSE),0)</f>
        <v>0</v>
      </c>
      <c r="F268" s="186">
        <f>IFERROR(VLOOKUP($A268,Filtro!$A$5:$H$256,4,FALSE),0)</f>
        <v>0</v>
      </c>
      <c r="G268" s="81">
        <f>IFERROR(VLOOKUP($A268,Filtro!$A$5:$H$256,5,FALSE),0)</f>
        <v>0</v>
      </c>
      <c r="H268" s="209">
        <v>268</v>
      </c>
    </row>
    <row r="269" spans="1:8" ht="15" customHeight="1" x14ac:dyDescent="0.2">
      <c r="A269" s="445" t="s">
        <v>1922</v>
      </c>
      <c r="B269" s="61" t="s">
        <v>801</v>
      </c>
      <c r="C269" s="205" t="s">
        <v>263</v>
      </c>
      <c r="D269" s="409">
        <f>IFERROR(VLOOKUP($A269,Filtro!$A$5:$H$256,2,FALSE),0)</f>
        <v>0</v>
      </c>
      <c r="E269" s="81">
        <f>IFERROR(VLOOKUP($A269,Filtro!$A$5:$H$256,3,FALSE),0)</f>
        <v>0</v>
      </c>
      <c r="F269" s="186">
        <f>IFERROR(VLOOKUP($A269,Filtro!$A$5:$H$256,4,FALSE),0)</f>
        <v>0</v>
      </c>
      <c r="G269" s="81">
        <f>IFERROR(VLOOKUP($A269,Filtro!$A$5:$H$256,5,FALSE),0)</f>
        <v>0</v>
      </c>
      <c r="H269" s="209">
        <v>269</v>
      </c>
    </row>
    <row r="270" spans="1:8" ht="15" customHeight="1" x14ac:dyDescent="0.2">
      <c r="A270" s="445" t="s">
        <v>1923</v>
      </c>
      <c r="B270" s="61" t="s">
        <v>802</v>
      </c>
      <c r="C270" s="205" t="s">
        <v>264</v>
      </c>
      <c r="D270" s="409">
        <f>IFERROR(VLOOKUP($A270,Filtro!$A$5:$H$256,2,FALSE),0)</f>
        <v>0</v>
      </c>
      <c r="E270" s="81">
        <f>IFERROR(VLOOKUP($A270,Filtro!$A$5:$H$256,3,FALSE),0)</f>
        <v>0</v>
      </c>
      <c r="F270" s="186">
        <f>IFERROR(VLOOKUP($A270,Filtro!$A$5:$H$256,4,FALSE),0)</f>
        <v>0</v>
      </c>
      <c r="G270" s="81">
        <f>IFERROR(VLOOKUP($A270,Filtro!$A$5:$H$256,5,FALSE),0)</f>
        <v>0</v>
      </c>
      <c r="H270" s="209">
        <v>270</v>
      </c>
    </row>
    <row r="271" spans="1:8" ht="15" customHeight="1" x14ac:dyDescent="0.2">
      <c r="A271" s="445" t="s">
        <v>1924</v>
      </c>
      <c r="B271" s="61" t="s">
        <v>803</v>
      </c>
      <c r="C271" s="205" t="s">
        <v>265</v>
      </c>
      <c r="D271" s="409">
        <f>IFERROR(VLOOKUP($A271,Filtro!$A$5:$H$256,2,FALSE),0)</f>
        <v>0</v>
      </c>
      <c r="E271" s="81">
        <f>IFERROR(VLOOKUP($A271,Filtro!$A$5:$H$256,3,FALSE),0)</f>
        <v>0</v>
      </c>
      <c r="F271" s="186">
        <f>IFERROR(VLOOKUP($A271,Filtro!$A$5:$H$256,4,FALSE),0)</f>
        <v>0</v>
      </c>
      <c r="G271" s="81">
        <f>IFERROR(VLOOKUP($A271,Filtro!$A$5:$H$256,5,FALSE),0)</f>
        <v>0</v>
      </c>
      <c r="H271" s="209">
        <v>271</v>
      </c>
    </row>
    <row r="272" spans="1:8" ht="15" customHeight="1" x14ac:dyDescent="0.2">
      <c r="A272" s="445" t="s">
        <v>1925</v>
      </c>
      <c r="B272" s="61" t="s">
        <v>804</v>
      </c>
      <c r="C272" s="205" t="s">
        <v>403</v>
      </c>
      <c r="D272" s="409">
        <f>IFERROR(VLOOKUP($A272,Filtro!$A$5:$H$256,2,FALSE),0)</f>
        <v>0</v>
      </c>
      <c r="E272" s="81">
        <f>IFERROR(VLOOKUP($A272,Filtro!$A$5:$H$256,3,FALSE),0)</f>
        <v>0</v>
      </c>
      <c r="F272" s="186">
        <f>IFERROR(VLOOKUP($A272,Filtro!$A$5:$H$256,4,FALSE),0)</f>
        <v>0</v>
      </c>
      <c r="G272" s="81">
        <f>IFERROR(VLOOKUP($A272,Filtro!$A$5:$H$256,5,FALSE),0)</f>
        <v>0</v>
      </c>
      <c r="H272" s="209">
        <v>272</v>
      </c>
    </row>
    <row r="273" spans="1:8" ht="15" customHeight="1" x14ac:dyDescent="0.2">
      <c r="A273" s="445" t="s">
        <v>1926</v>
      </c>
      <c r="B273" s="61" t="s">
        <v>805</v>
      </c>
      <c r="C273" s="205" t="s">
        <v>404</v>
      </c>
      <c r="D273" s="409">
        <f>IFERROR(VLOOKUP($A273,Filtro!$A$5:$H$256,2,FALSE),0)</f>
        <v>0</v>
      </c>
      <c r="E273" s="81">
        <f>IFERROR(VLOOKUP($A273,Filtro!$A$5:$H$256,3,FALSE),0)</f>
        <v>0</v>
      </c>
      <c r="F273" s="186">
        <f>IFERROR(VLOOKUP($A273,Filtro!$A$5:$H$256,4,FALSE),0)</f>
        <v>0</v>
      </c>
      <c r="G273" s="81">
        <f>IFERROR(VLOOKUP($A273,Filtro!$A$5:$H$256,5,FALSE),0)</f>
        <v>0</v>
      </c>
      <c r="H273" s="209">
        <v>273</v>
      </c>
    </row>
    <row r="274" spans="1:8" ht="15" customHeight="1" x14ac:dyDescent="0.2">
      <c r="A274" s="445" t="s">
        <v>1927</v>
      </c>
      <c r="B274" s="61" t="s">
        <v>806</v>
      </c>
      <c r="C274" s="205" t="s">
        <v>266</v>
      </c>
      <c r="D274" s="409">
        <f>IFERROR(VLOOKUP($A274,Filtro!$A$5:$H$256,2,FALSE),0)</f>
        <v>0</v>
      </c>
      <c r="E274" s="81">
        <f>IFERROR(VLOOKUP($A274,Filtro!$A$5:$H$256,3,FALSE),0)</f>
        <v>0</v>
      </c>
      <c r="F274" s="186">
        <f>IFERROR(VLOOKUP($A274,Filtro!$A$5:$H$256,4,FALSE),0)</f>
        <v>0</v>
      </c>
      <c r="G274" s="81">
        <f>IFERROR(VLOOKUP($A274,Filtro!$A$5:$H$256,5,FALSE),0)</f>
        <v>0</v>
      </c>
      <c r="H274" s="209">
        <v>274</v>
      </c>
    </row>
    <row r="275" spans="1:8" ht="15" customHeight="1" x14ac:dyDescent="0.2">
      <c r="A275" s="445" t="s">
        <v>1928</v>
      </c>
      <c r="B275" s="61" t="s">
        <v>807</v>
      </c>
      <c r="C275" s="205" t="s">
        <v>267</v>
      </c>
      <c r="D275" s="409">
        <f>IFERROR(VLOOKUP($A275,Filtro!$A$5:$H$256,2,FALSE),0)</f>
        <v>0</v>
      </c>
      <c r="E275" s="81">
        <f>IFERROR(VLOOKUP($A275,Filtro!$A$5:$H$256,3,FALSE),0)</f>
        <v>0</v>
      </c>
      <c r="F275" s="186">
        <f>IFERROR(VLOOKUP($A275,Filtro!$A$5:$H$256,4,FALSE),0)</f>
        <v>0</v>
      </c>
      <c r="G275" s="81">
        <f>IFERROR(VLOOKUP($A275,Filtro!$A$5:$H$256,5,FALSE),0)</f>
        <v>0</v>
      </c>
      <c r="H275" s="209">
        <v>275</v>
      </c>
    </row>
    <row r="276" spans="1:8" ht="15" customHeight="1" x14ac:dyDescent="0.2">
      <c r="A276" s="445" t="s">
        <v>1929</v>
      </c>
      <c r="B276" s="61" t="s">
        <v>808</v>
      </c>
      <c r="C276" s="205" t="s">
        <v>405</v>
      </c>
      <c r="D276" s="409">
        <f>IFERROR(VLOOKUP($A276,Filtro!$A$5:$H$256,2,FALSE),0)</f>
        <v>0</v>
      </c>
      <c r="E276" s="81">
        <f>IFERROR(VLOOKUP($A276,Filtro!$A$5:$H$256,3,FALSE),0)</f>
        <v>0</v>
      </c>
      <c r="F276" s="186">
        <f>IFERROR(VLOOKUP($A276,Filtro!$A$5:$H$256,4,FALSE),0)</f>
        <v>0</v>
      </c>
      <c r="G276" s="81">
        <f>IFERROR(VLOOKUP($A276,Filtro!$A$5:$H$256,5,FALSE),0)</f>
        <v>0</v>
      </c>
      <c r="H276" s="209">
        <v>276</v>
      </c>
    </row>
    <row r="277" spans="1:8" ht="15" customHeight="1" x14ac:dyDescent="0.2">
      <c r="A277" s="445" t="s">
        <v>1930</v>
      </c>
      <c r="B277" s="61" t="s">
        <v>809</v>
      </c>
      <c r="C277" s="205" t="s">
        <v>168</v>
      </c>
      <c r="D277" s="409">
        <f>IFERROR(VLOOKUP($A277,Filtro!$A$5:$H$256,2,FALSE),0)</f>
        <v>0</v>
      </c>
      <c r="E277" s="81">
        <f>IFERROR(VLOOKUP($A277,Filtro!$A$5:$H$256,3,FALSE),0)</f>
        <v>0</v>
      </c>
      <c r="F277" s="186">
        <f>IFERROR(VLOOKUP($A277,Filtro!$A$5:$H$256,4,FALSE),0)</f>
        <v>0</v>
      </c>
      <c r="G277" s="81">
        <f>IFERROR(VLOOKUP($A277,Filtro!$A$5:$H$256,5,FALSE),0)</f>
        <v>0</v>
      </c>
      <c r="H277" s="209">
        <v>277</v>
      </c>
    </row>
    <row r="278" spans="1:8" ht="15" customHeight="1" x14ac:dyDescent="0.2">
      <c r="A278" s="445" t="s">
        <v>1461</v>
      </c>
      <c r="B278" s="59" t="s">
        <v>1029</v>
      </c>
      <c r="C278" s="205" t="s">
        <v>169</v>
      </c>
      <c r="D278" s="409">
        <f>IFERROR(VLOOKUP($A278,Filtro!$A$5:$H$256,2,FALSE),0)</f>
        <v>595</v>
      </c>
      <c r="E278" s="81">
        <f>IFERROR(VLOOKUP($A278,Filtro!$A$5:$H$256,3,FALSE),0)</f>
        <v>0</v>
      </c>
      <c r="F278" s="186">
        <f>IFERROR(VLOOKUP($A278,Filtro!$A$5:$H$256,4,FALSE),0)</f>
        <v>595</v>
      </c>
      <c r="G278" s="81">
        <f>IFERROR(VLOOKUP($A278,Filtro!$A$5:$H$256,5,FALSE),0)</f>
        <v>247</v>
      </c>
      <c r="H278" s="209">
        <v>278</v>
      </c>
    </row>
    <row r="279" spans="1:8" ht="15" customHeight="1" x14ac:dyDescent="0.2">
      <c r="A279" s="445" t="s">
        <v>1931</v>
      </c>
      <c r="B279" s="61" t="s">
        <v>810</v>
      </c>
      <c r="C279" s="205" t="s">
        <v>406</v>
      </c>
      <c r="D279" s="409">
        <f>IFERROR(VLOOKUP($A279,Filtro!$A$5:$H$256,2,FALSE),0)</f>
        <v>0</v>
      </c>
      <c r="E279" s="81">
        <f>IFERROR(VLOOKUP($A279,Filtro!$A$5:$H$256,3,FALSE),0)</f>
        <v>0</v>
      </c>
      <c r="F279" s="186">
        <f>IFERROR(VLOOKUP($A279,Filtro!$A$5:$H$256,4,FALSE),0)</f>
        <v>0</v>
      </c>
      <c r="G279" s="81">
        <f>IFERROR(VLOOKUP($A279,Filtro!$A$5:$H$256,5,FALSE),0)</f>
        <v>0</v>
      </c>
      <c r="H279" s="209">
        <v>279</v>
      </c>
    </row>
    <row r="280" spans="1:8" ht="15" customHeight="1" x14ac:dyDescent="0.2">
      <c r="A280" s="445" t="s">
        <v>1932</v>
      </c>
      <c r="B280" s="61" t="s">
        <v>811</v>
      </c>
      <c r="C280" s="205" t="s">
        <v>413</v>
      </c>
      <c r="D280" s="409">
        <f>IFERROR(VLOOKUP($A280,Filtro!$A$5:$H$256,2,FALSE),0)</f>
        <v>0</v>
      </c>
      <c r="E280" s="81">
        <f>IFERROR(VLOOKUP($A280,Filtro!$A$5:$H$256,3,FALSE),0)</f>
        <v>0</v>
      </c>
      <c r="F280" s="186">
        <f>IFERROR(VLOOKUP($A280,Filtro!$A$5:$H$256,4,FALSE),0)</f>
        <v>0</v>
      </c>
      <c r="G280" s="81">
        <f>IFERROR(VLOOKUP($A280,Filtro!$A$5:$H$256,5,FALSE),0)</f>
        <v>0</v>
      </c>
      <c r="H280" s="209">
        <v>280</v>
      </c>
    </row>
    <row r="281" spans="1:8" ht="15" customHeight="1" x14ac:dyDescent="0.2">
      <c r="A281" s="445" t="s">
        <v>1368</v>
      </c>
      <c r="B281" s="61" t="s">
        <v>812</v>
      </c>
      <c r="C281" s="205" t="s">
        <v>414</v>
      </c>
      <c r="D281" s="409">
        <f>IFERROR(VLOOKUP($A281,Filtro!$A$5:$H$256,2,FALSE),0)</f>
        <v>192</v>
      </c>
      <c r="E281" s="81">
        <f>IFERROR(VLOOKUP($A281,Filtro!$A$5:$H$256,3,FALSE),0)</f>
        <v>0</v>
      </c>
      <c r="F281" s="186">
        <f>IFERROR(VLOOKUP($A281,Filtro!$A$5:$H$256,4,FALSE),0)</f>
        <v>192</v>
      </c>
      <c r="G281" s="81">
        <f>IFERROR(VLOOKUP($A281,Filtro!$A$5:$H$256,5,FALSE),0)</f>
        <v>1881</v>
      </c>
      <c r="H281" s="209">
        <v>281</v>
      </c>
    </row>
    <row r="282" spans="1:8" ht="15" customHeight="1" x14ac:dyDescent="0.2">
      <c r="A282" s="445" t="s">
        <v>1933</v>
      </c>
      <c r="B282" s="62" t="s">
        <v>813</v>
      </c>
      <c r="C282" s="205" t="s">
        <v>407</v>
      </c>
      <c r="D282" s="409">
        <f>IFERROR(VLOOKUP($A282,Filtro!$A$5:$H$256,2,FALSE),0)</f>
        <v>0</v>
      </c>
      <c r="E282" s="81">
        <f>IFERROR(VLOOKUP($A282,Filtro!$A$5:$H$256,3,FALSE),0)</f>
        <v>0</v>
      </c>
      <c r="F282" s="186">
        <f>IFERROR(VLOOKUP($A282,Filtro!$A$5:$H$256,4,FALSE),0)</f>
        <v>0</v>
      </c>
      <c r="G282" s="81">
        <f>IFERROR(VLOOKUP($A282,Filtro!$A$5:$H$256,5,FALSE),0)</f>
        <v>0</v>
      </c>
      <c r="H282" s="209">
        <v>282</v>
      </c>
    </row>
    <row r="283" spans="1:8" ht="42" x14ac:dyDescent="0.2">
      <c r="A283" s="451" t="s">
        <v>1934</v>
      </c>
      <c r="B283" s="61" t="s">
        <v>814</v>
      </c>
      <c r="C283" s="205" t="s">
        <v>408</v>
      </c>
      <c r="D283" s="409">
        <f>IFERROR(VLOOKUP($A283,Filtro!$A$5:$H$256,2,FALSE),0)</f>
        <v>0</v>
      </c>
      <c r="E283" s="81">
        <f>IFERROR(VLOOKUP($A283,Filtro!$A$5:$H$256,3,FALSE),0)</f>
        <v>0</v>
      </c>
      <c r="F283" s="186">
        <f>IFERROR(VLOOKUP($A283,Filtro!$A$5:$H$256,4,FALSE),0)</f>
        <v>0</v>
      </c>
      <c r="G283" s="81">
        <f>IFERROR(VLOOKUP($A283,Filtro!$A$5:$H$256,5,FALSE),0)</f>
        <v>0</v>
      </c>
      <c r="H283" s="209">
        <v>283</v>
      </c>
    </row>
    <row r="284" spans="1:8" ht="42" x14ac:dyDescent="0.2">
      <c r="A284" s="451" t="s">
        <v>1935</v>
      </c>
      <c r="B284" s="61" t="s">
        <v>815</v>
      </c>
      <c r="C284" s="205" t="s">
        <v>218</v>
      </c>
      <c r="D284" s="409">
        <f>IFERROR(VLOOKUP($A284,Filtro!$A$5:$H$256,2,FALSE),0)</f>
        <v>0</v>
      </c>
      <c r="E284" s="81">
        <f>IFERROR(VLOOKUP($A284,Filtro!$A$5:$H$256,3,FALSE),0)</f>
        <v>0</v>
      </c>
      <c r="F284" s="186">
        <f>IFERROR(VLOOKUP($A284,Filtro!$A$5:$H$256,4,FALSE),0)</f>
        <v>0</v>
      </c>
      <c r="G284" s="81">
        <f>IFERROR(VLOOKUP($A284,Filtro!$A$5:$H$256,5,FALSE),0)</f>
        <v>0</v>
      </c>
      <c r="H284" s="209">
        <v>284</v>
      </c>
    </row>
    <row r="285" spans="1:8" ht="21" x14ac:dyDescent="0.2">
      <c r="A285" s="451" t="s">
        <v>1936</v>
      </c>
      <c r="B285" s="61" t="s">
        <v>816</v>
      </c>
      <c r="C285" s="205" t="s">
        <v>409</v>
      </c>
      <c r="D285" s="409">
        <f>IFERROR(VLOOKUP($A285,Filtro!$A$5:$H$256,2,FALSE),0)</f>
        <v>0</v>
      </c>
      <c r="E285" s="81">
        <f>IFERROR(VLOOKUP($A285,Filtro!$A$5:$H$256,3,FALSE),0)</f>
        <v>0</v>
      </c>
      <c r="F285" s="186">
        <f>IFERROR(VLOOKUP($A285,Filtro!$A$5:$H$256,4,FALSE),0)</f>
        <v>0</v>
      </c>
      <c r="G285" s="81">
        <f>IFERROR(VLOOKUP($A285,Filtro!$A$5:$H$256,5,FALSE),0)</f>
        <v>0</v>
      </c>
      <c r="H285" s="209">
        <v>285</v>
      </c>
    </row>
    <row r="286" spans="1:8" ht="31.5" x14ac:dyDescent="0.2">
      <c r="A286" s="451" t="s">
        <v>1369</v>
      </c>
      <c r="B286" s="61" t="s">
        <v>817</v>
      </c>
      <c r="C286" s="205" t="s">
        <v>245</v>
      </c>
      <c r="D286" s="409">
        <f>IFERROR(VLOOKUP($A286,Filtro!$A$5:$H$256,2,FALSE),0)</f>
        <v>53</v>
      </c>
      <c r="E286" s="81">
        <f>IFERROR(VLOOKUP($A286,Filtro!$A$5:$H$256,3,FALSE),0)</f>
        <v>0</v>
      </c>
      <c r="F286" s="186">
        <f>IFERROR(VLOOKUP($A286,Filtro!$A$5:$H$256,4,FALSE),0)</f>
        <v>53</v>
      </c>
      <c r="G286" s="81">
        <f>IFERROR(VLOOKUP($A286,Filtro!$A$5:$H$256,5,FALSE),0)</f>
        <v>123</v>
      </c>
      <c r="H286" s="209">
        <v>286</v>
      </c>
    </row>
    <row r="287" spans="1:8" ht="21" x14ac:dyDescent="0.2">
      <c r="A287" s="451" t="s">
        <v>1937</v>
      </c>
      <c r="B287" s="61" t="s">
        <v>818</v>
      </c>
      <c r="C287" s="205" t="s">
        <v>219</v>
      </c>
      <c r="D287" s="409">
        <f>IFERROR(VLOOKUP($A287,Filtro!$A$5:$H$256,2,FALSE),0)</f>
        <v>0</v>
      </c>
      <c r="E287" s="81">
        <f>IFERROR(VLOOKUP($A287,Filtro!$A$5:$H$256,3,FALSE),0)</f>
        <v>0</v>
      </c>
      <c r="F287" s="186">
        <f>IFERROR(VLOOKUP($A287,Filtro!$A$5:$H$256,4,FALSE),0)</f>
        <v>0</v>
      </c>
      <c r="G287" s="81">
        <f>IFERROR(VLOOKUP($A287,Filtro!$A$5:$H$256,5,FALSE),0)</f>
        <v>0</v>
      </c>
      <c r="H287" s="209">
        <v>287</v>
      </c>
    </row>
    <row r="288" spans="1:8" ht="31.5" x14ac:dyDescent="0.2">
      <c r="A288" s="451" t="s">
        <v>1938</v>
      </c>
      <c r="B288" s="61" t="s">
        <v>819</v>
      </c>
      <c r="C288" s="205" t="s">
        <v>220</v>
      </c>
      <c r="D288" s="409">
        <f>IFERROR(VLOOKUP($A288,Filtro!$A$5:$H$256,2,FALSE),0)</f>
        <v>0</v>
      </c>
      <c r="E288" s="81">
        <f>IFERROR(VLOOKUP($A288,Filtro!$A$5:$H$256,3,FALSE),0)</f>
        <v>0</v>
      </c>
      <c r="F288" s="186">
        <f>IFERROR(VLOOKUP($A288,Filtro!$A$5:$H$256,4,FALSE),0)</f>
        <v>0</v>
      </c>
      <c r="G288" s="81">
        <f>IFERROR(VLOOKUP($A288,Filtro!$A$5:$H$256,5,FALSE),0)</f>
        <v>0</v>
      </c>
      <c r="H288" s="209">
        <v>288</v>
      </c>
    </row>
    <row r="289" spans="1:8" ht="21" x14ac:dyDescent="0.2">
      <c r="A289" s="451" t="s">
        <v>1370</v>
      </c>
      <c r="B289" s="61" t="s">
        <v>820</v>
      </c>
      <c r="C289" s="205" t="s">
        <v>221</v>
      </c>
      <c r="D289" s="409">
        <f>IFERROR(VLOOKUP($A289,Filtro!$A$5:$H$256,2,FALSE),0)</f>
        <v>14</v>
      </c>
      <c r="E289" s="81">
        <f>IFERROR(VLOOKUP($A289,Filtro!$A$5:$H$256,3,FALSE),0)</f>
        <v>0</v>
      </c>
      <c r="F289" s="186">
        <f>IFERROR(VLOOKUP($A289,Filtro!$A$5:$H$256,4,FALSE),0)</f>
        <v>14</v>
      </c>
      <c r="G289" s="81">
        <f>IFERROR(VLOOKUP($A289,Filtro!$A$5:$H$256,5,FALSE),0)</f>
        <v>24</v>
      </c>
      <c r="H289" s="209">
        <v>289</v>
      </c>
    </row>
    <row r="290" spans="1:8" ht="15" customHeight="1" x14ac:dyDescent="0.2">
      <c r="A290" s="445" t="s">
        <v>1446</v>
      </c>
      <c r="B290" s="61" t="s">
        <v>821</v>
      </c>
      <c r="C290" s="205" t="s">
        <v>146</v>
      </c>
      <c r="D290" s="409">
        <f>IFERROR(VLOOKUP($A290,Filtro!$A$5:$H$256,2,FALSE),0)</f>
        <v>0</v>
      </c>
      <c r="E290" s="81">
        <f>IFERROR(VLOOKUP($A290,Filtro!$A$5:$H$256,3,FALSE),0)</f>
        <v>0</v>
      </c>
      <c r="F290" s="186">
        <f>IFERROR(VLOOKUP($A290,Filtro!$A$5:$H$256,4,FALSE),0)</f>
        <v>0</v>
      </c>
      <c r="G290" s="81">
        <f>IFERROR(VLOOKUP($A290,Filtro!$A$5:$H$256,5,FALSE),0)</f>
        <v>6</v>
      </c>
      <c r="H290" s="209">
        <v>290</v>
      </c>
    </row>
    <row r="291" spans="1:8" ht="21" x14ac:dyDescent="0.2">
      <c r="A291" s="445" t="s">
        <v>1939</v>
      </c>
      <c r="B291" s="61" t="s">
        <v>822</v>
      </c>
      <c r="C291" s="205" t="s">
        <v>222</v>
      </c>
      <c r="D291" s="409">
        <f>IFERROR(VLOOKUP($A291,Filtro!$A$5:$H$256,2,FALSE),0)</f>
        <v>0</v>
      </c>
      <c r="E291" s="81">
        <f>IFERROR(VLOOKUP($A291,Filtro!$A$5:$H$256,3,FALSE),0)</f>
        <v>0</v>
      </c>
      <c r="F291" s="186">
        <f>IFERROR(VLOOKUP($A291,Filtro!$A$5:$H$256,4,FALSE),0)</f>
        <v>0</v>
      </c>
      <c r="G291" s="81">
        <f>IFERROR(VLOOKUP($A291,Filtro!$A$5:$H$256,5,FALSE),0)</f>
        <v>0</v>
      </c>
      <c r="H291" s="209">
        <v>291</v>
      </c>
    </row>
    <row r="292" spans="1:8" ht="15" customHeight="1" x14ac:dyDescent="0.2">
      <c r="A292" s="445" t="s">
        <v>1940</v>
      </c>
      <c r="B292" s="61" t="s">
        <v>823</v>
      </c>
      <c r="C292" s="205" t="s">
        <v>223</v>
      </c>
      <c r="D292" s="409">
        <f>IFERROR(VLOOKUP($A292,Filtro!$A$5:$H$256,2,FALSE),0)</f>
        <v>0</v>
      </c>
      <c r="E292" s="81">
        <f>IFERROR(VLOOKUP($A292,Filtro!$A$5:$H$256,3,FALSE),0)</f>
        <v>0</v>
      </c>
      <c r="F292" s="186">
        <f>IFERROR(VLOOKUP($A292,Filtro!$A$5:$H$256,4,FALSE),0)</f>
        <v>0</v>
      </c>
      <c r="G292" s="81">
        <f>IFERROR(VLOOKUP($A292,Filtro!$A$5:$H$256,5,FALSE),0)</f>
        <v>0</v>
      </c>
      <c r="H292" s="209">
        <v>292</v>
      </c>
    </row>
    <row r="293" spans="1:8" ht="15" customHeight="1" x14ac:dyDescent="0.2">
      <c r="A293" s="445" t="s">
        <v>1941</v>
      </c>
      <c r="B293" s="61" t="s">
        <v>824</v>
      </c>
      <c r="C293" s="205" t="s">
        <v>224</v>
      </c>
      <c r="D293" s="409">
        <f>IFERROR(VLOOKUP($A293,Filtro!$A$5:$H$256,2,FALSE),0)</f>
        <v>0</v>
      </c>
      <c r="E293" s="81">
        <f>IFERROR(VLOOKUP($A293,Filtro!$A$5:$H$256,3,FALSE),0)</f>
        <v>0</v>
      </c>
      <c r="F293" s="186">
        <f>IFERROR(VLOOKUP($A293,Filtro!$A$5:$H$256,4,FALSE),0)</f>
        <v>0</v>
      </c>
      <c r="G293" s="81">
        <f>IFERROR(VLOOKUP($A293,Filtro!$A$5:$H$256,5,FALSE),0)</f>
        <v>0</v>
      </c>
      <c r="H293" s="209">
        <v>293</v>
      </c>
    </row>
    <row r="294" spans="1:8" ht="15" customHeight="1" x14ac:dyDescent="0.2">
      <c r="A294" s="445" t="s">
        <v>1942</v>
      </c>
      <c r="B294" s="61" t="s">
        <v>825</v>
      </c>
      <c r="C294" s="205" t="s">
        <v>249</v>
      </c>
      <c r="D294" s="409">
        <f>IFERROR(VLOOKUP($A294,Filtro!$A$5:$H$256,2,FALSE),0)</f>
        <v>0</v>
      </c>
      <c r="E294" s="81">
        <f>IFERROR(VLOOKUP($A294,Filtro!$A$5:$H$256,3,FALSE),0)</f>
        <v>0</v>
      </c>
      <c r="F294" s="186">
        <f>IFERROR(VLOOKUP($A294,Filtro!$A$5:$H$256,4,FALSE),0)</f>
        <v>0</v>
      </c>
      <c r="G294" s="81">
        <f>IFERROR(VLOOKUP($A294,Filtro!$A$5:$H$256,5,FALSE),0)</f>
        <v>0</v>
      </c>
      <c r="H294" s="209">
        <v>294</v>
      </c>
    </row>
    <row r="295" spans="1:8" ht="21" x14ac:dyDescent="0.2">
      <c r="A295" s="445" t="s">
        <v>1943</v>
      </c>
      <c r="B295" s="61" t="s">
        <v>826</v>
      </c>
      <c r="C295" s="205" t="s">
        <v>225</v>
      </c>
      <c r="D295" s="409">
        <f>IFERROR(VLOOKUP($A295,Filtro!$A$5:$H$256,2,FALSE),0)</f>
        <v>0</v>
      </c>
      <c r="E295" s="81">
        <f>IFERROR(VLOOKUP($A295,Filtro!$A$5:$H$256,3,FALSE),0)</f>
        <v>0</v>
      </c>
      <c r="F295" s="186">
        <f>IFERROR(VLOOKUP($A295,Filtro!$A$5:$H$256,4,FALSE),0)</f>
        <v>0</v>
      </c>
      <c r="G295" s="81">
        <f>IFERROR(VLOOKUP($A295,Filtro!$A$5:$H$256,5,FALSE),0)</f>
        <v>0</v>
      </c>
      <c r="H295" s="209">
        <v>295</v>
      </c>
    </row>
    <row r="296" spans="1:8" ht="31.5" x14ac:dyDescent="0.2">
      <c r="A296" s="445" t="s">
        <v>1486</v>
      </c>
      <c r="B296" s="61" t="s">
        <v>827</v>
      </c>
      <c r="C296" s="205" t="s">
        <v>226</v>
      </c>
      <c r="D296" s="409">
        <f>IFERROR(VLOOKUP($A296,Filtro!$A$5:$H$256,2,FALSE),0)</f>
        <v>1</v>
      </c>
      <c r="E296" s="81">
        <f>IFERROR(VLOOKUP($A296,Filtro!$A$5:$H$256,3,FALSE),0)</f>
        <v>0</v>
      </c>
      <c r="F296" s="186">
        <f>IFERROR(VLOOKUP($A296,Filtro!$A$5:$H$256,4,FALSE),0)</f>
        <v>1</v>
      </c>
      <c r="G296" s="81">
        <f>IFERROR(VLOOKUP($A296,Filtro!$A$5:$H$256,5,FALSE),0)</f>
        <v>27</v>
      </c>
      <c r="H296" s="209">
        <v>296</v>
      </c>
    </row>
    <row r="297" spans="1:8" ht="15" customHeight="1" x14ac:dyDescent="0.2">
      <c r="A297" s="445" t="s">
        <v>1371</v>
      </c>
      <c r="B297" s="61" t="s">
        <v>828</v>
      </c>
      <c r="C297" s="205" t="s">
        <v>217</v>
      </c>
      <c r="D297" s="409">
        <f>IFERROR(VLOOKUP($A297,Filtro!$A$5:$H$256,2,FALSE),0)</f>
        <v>76</v>
      </c>
      <c r="E297" s="81">
        <f>IFERROR(VLOOKUP($A297,Filtro!$A$5:$H$256,3,FALSE),0)</f>
        <v>0</v>
      </c>
      <c r="F297" s="186">
        <f>IFERROR(VLOOKUP($A297,Filtro!$A$5:$H$256,4,FALSE),0)</f>
        <v>76</v>
      </c>
      <c r="G297" s="81">
        <f>IFERROR(VLOOKUP($A297,Filtro!$A$5:$H$256,5,FALSE),0)</f>
        <v>434</v>
      </c>
      <c r="H297" s="209">
        <v>297</v>
      </c>
    </row>
    <row r="298" spans="1:8" ht="15" customHeight="1" x14ac:dyDescent="0.2">
      <c r="A298" s="445" t="s">
        <v>1944</v>
      </c>
      <c r="B298" s="61" t="s">
        <v>829</v>
      </c>
      <c r="C298" s="205" t="s">
        <v>227</v>
      </c>
      <c r="D298" s="409">
        <f>IFERROR(VLOOKUP($A298,Filtro!$A$5:$H$256,2,FALSE),0)</f>
        <v>0</v>
      </c>
      <c r="E298" s="81">
        <f>IFERROR(VLOOKUP($A298,Filtro!$A$5:$H$256,3,FALSE),0)</f>
        <v>0</v>
      </c>
      <c r="F298" s="186">
        <f>IFERROR(VLOOKUP($A298,Filtro!$A$5:$H$256,4,FALSE),0)</f>
        <v>0</v>
      </c>
      <c r="G298" s="81">
        <f>IFERROR(VLOOKUP($A298,Filtro!$A$5:$H$256,5,FALSE),0)</f>
        <v>0</v>
      </c>
      <c r="H298" s="209">
        <v>298</v>
      </c>
    </row>
    <row r="299" spans="1:8" ht="15" customHeight="1" x14ac:dyDescent="0.2">
      <c r="A299" s="445" t="s">
        <v>1945</v>
      </c>
      <c r="B299" s="61" t="s">
        <v>830</v>
      </c>
      <c r="C299" s="205" t="s">
        <v>228</v>
      </c>
      <c r="D299" s="409">
        <f>IFERROR(VLOOKUP($A299,Filtro!$A$5:$H$256,2,FALSE),0)</f>
        <v>0</v>
      </c>
      <c r="E299" s="81">
        <f>IFERROR(VLOOKUP($A299,Filtro!$A$5:$H$256,3,FALSE),0)</f>
        <v>0</v>
      </c>
      <c r="F299" s="186">
        <f>IFERROR(VLOOKUP($A299,Filtro!$A$5:$H$256,4,FALSE),0)</f>
        <v>0</v>
      </c>
      <c r="G299" s="81">
        <f>IFERROR(VLOOKUP($A299,Filtro!$A$5:$H$256,5,FALSE),0)</f>
        <v>0</v>
      </c>
      <c r="H299" s="209">
        <v>299</v>
      </c>
    </row>
    <row r="300" spans="1:8" ht="15" customHeight="1" x14ac:dyDescent="0.2">
      <c r="A300" s="445" t="s">
        <v>1946</v>
      </c>
      <c r="B300" s="61" t="s">
        <v>831</v>
      </c>
      <c r="C300" s="205" t="s">
        <v>307</v>
      </c>
      <c r="D300" s="409">
        <f>IFERROR(VLOOKUP($A300,Filtro!$A$5:$H$256,2,FALSE),0)</f>
        <v>0</v>
      </c>
      <c r="E300" s="81">
        <f>IFERROR(VLOOKUP($A300,Filtro!$A$5:$H$256,3,FALSE),0)</f>
        <v>0</v>
      </c>
      <c r="F300" s="186">
        <f>IFERROR(VLOOKUP($A300,Filtro!$A$5:$H$256,4,FALSE),0)</f>
        <v>0</v>
      </c>
      <c r="G300" s="81">
        <f>IFERROR(VLOOKUP($A300,Filtro!$A$5:$H$256,5,FALSE),0)</f>
        <v>0</v>
      </c>
      <c r="H300" s="209">
        <v>300</v>
      </c>
    </row>
    <row r="301" spans="1:8" ht="15" customHeight="1" x14ac:dyDescent="0.2">
      <c r="A301" s="445" t="s">
        <v>1947</v>
      </c>
      <c r="B301" s="61" t="s">
        <v>832</v>
      </c>
      <c r="C301" s="205" t="s">
        <v>229</v>
      </c>
      <c r="D301" s="409">
        <f>IFERROR(VLOOKUP($A301,Filtro!$A$5:$H$256,2,FALSE),0)</f>
        <v>0</v>
      </c>
      <c r="E301" s="81">
        <f>IFERROR(VLOOKUP($A301,Filtro!$A$5:$H$256,3,FALSE),0)</f>
        <v>0</v>
      </c>
      <c r="F301" s="186">
        <f>IFERROR(VLOOKUP($A301,Filtro!$A$5:$H$256,4,FALSE),0)</f>
        <v>0</v>
      </c>
      <c r="G301" s="81">
        <f>IFERROR(VLOOKUP($A301,Filtro!$A$5:$H$256,5,FALSE),0)</f>
        <v>0</v>
      </c>
      <c r="H301" s="209">
        <v>301</v>
      </c>
    </row>
    <row r="302" spans="1:8" ht="15" customHeight="1" x14ac:dyDescent="0.2">
      <c r="A302" s="445" t="s">
        <v>1584</v>
      </c>
      <c r="B302" s="61" t="s">
        <v>833</v>
      </c>
      <c r="C302" s="205" t="s">
        <v>230</v>
      </c>
      <c r="D302" s="409">
        <f>IFERROR(VLOOKUP($A302,Filtro!$A$5:$H$256,2,FALSE),0)</f>
        <v>1</v>
      </c>
      <c r="E302" s="81">
        <f>IFERROR(VLOOKUP($A302,Filtro!$A$5:$H$256,3,FALSE),0)</f>
        <v>0</v>
      </c>
      <c r="F302" s="186">
        <f>IFERROR(VLOOKUP($A302,Filtro!$A$5:$H$256,4,FALSE),0)</f>
        <v>1</v>
      </c>
      <c r="G302" s="81">
        <f>IFERROR(VLOOKUP($A302,Filtro!$A$5:$H$256,5,FALSE),0)</f>
        <v>0</v>
      </c>
      <c r="H302" s="209">
        <v>302</v>
      </c>
    </row>
    <row r="303" spans="1:8" ht="31.5" x14ac:dyDescent="0.2">
      <c r="A303" s="445" t="s">
        <v>1948</v>
      </c>
      <c r="B303" s="61" t="s">
        <v>834</v>
      </c>
      <c r="C303" s="205" t="s">
        <v>1078</v>
      </c>
      <c r="D303" s="409">
        <f>IFERROR(VLOOKUP($A303,Filtro!$A$5:$H$256,2,FALSE),0)</f>
        <v>0</v>
      </c>
      <c r="E303" s="81">
        <f>IFERROR(VLOOKUP($A303,Filtro!$A$5:$H$256,3,FALSE),0)</f>
        <v>0</v>
      </c>
      <c r="F303" s="186">
        <f>IFERROR(VLOOKUP($A303,Filtro!$A$5:$H$256,4,FALSE),0)</f>
        <v>0</v>
      </c>
      <c r="G303" s="81">
        <f>IFERROR(VLOOKUP($A303,Filtro!$A$5:$H$256,5,FALSE),0)</f>
        <v>0</v>
      </c>
      <c r="H303" s="209">
        <v>303</v>
      </c>
    </row>
    <row r="304" spans="1:8" ht="21" x14ac:dyDescent="0.2">
      <c r="A304" s="445" t="s">
        <v>1949</v>
      </c>
      <c r="B304" s="62" t="s">
        <v>835</v>
      </c>
      <c r="C304" s="205" t="s">
        <v>231</v>
      </c>
      <c r="D304" s="409">
        <f>IFERROR(VLOOKUP($A304,Filtro!$A$5:$H$256,2,FALSE),0)</f>
        <v>0</v>
      </c>
      <c r="E304" s="81">
        <f>IFERROR(VLOOKUP($A304,Filtro!$A$5:$H$256,3,FALSE),0)</f>
        <v>0</v>
      </c>
      <c r="F304" s="186">
        <f>IFERROR(VLOOKUP($A304,Filtro!$A$5:$H$256,4,FALSE),0)</f>
        <v>0</v>
      </c>
      <c r="G304" s="81">
        <f>IFERROR(VLOOKUP($A304,Filtro!$A$5:$H$256,5,FALSE),0)</f>
        <v>0</v>
      </c>
      <c r="H304" s="209">
        <v>304</v>
      </c>
    </row>
    <row r="305" spans="1:8" ht="31.5" x14ac:dyDescent="0.2">
      <c r="A305" s="445" t="s">
        <v>1950</v>
      </c>
      <c r="B305" s="61" t="s">
        <v>836</v>
      </c>
      <c r="C305" s="205" t="s">
        <v>232</v>
      </c>
      <c r="D305" s="409">
        <f>IFERROR(VLOOKUP($A305,Filtro!$A$5:$H$256,2,FALSE),0)</f>
        <v>0</v>
      </c>
      <c r="E305" s="81">
        <f>IFERROR(VLOOKUP($A305,Filtro!$A$5:$H$256,3,FALSE),0)</f>
        <v>0</v>
      </c>
      <c r="F305" s="186">
        <f>IFERROR(VLOOKUP($A305,Filtro!$A$5:$H$256,4,FALSE),0)</f>
        <v>0</v>
      </c>
      <c r="G305" s="81">
        <f>IFERROR(VLOOKUP($A305,Filtro!$A$5:$H$256,5,FALSE),0)</f>
        <v>0</v>
      </c>
      <c r="H305" s="209">
        <v>305</v>
      </c>
    </row>
    <row r="306" spans="1:8" ht="15" customHeight="1" x14ac:dyDescent="0.2">
      <c r="A306" s="445" t="s">
        <v>1372</v>
      </c>
      <c r="B306" s="61" t="s">
        <v>837</v>
      </c>
      <c r="C306" s="205" t="s">
        <v>348</v>
      </c>
      <c r="D306" s="409">
        <f>IFERROR(VLOOKUP($A306,Filtro!$A$5:$H$256,2,FALSE),0)</f>
        <v>1</v>
      </c>
      <c r="E306" s="81">
        <f>IFERROR(VLOOKUP($A306,Filtro!$A$5:$H$256,3,FALSE),0)</f>
        <v>0</v>
      </c>
      <c r="F306" s="186">
        <f>IFERROR(VLOOKUP($A306,Filtro!$A$5:$H$256,4,FALSE),0)</f>
        <v>1</v>
      </c>
      <c r="G306" s="81">
        <f>IFERROR(VLOOKUP($A306,Filtro!$A$5:$H$256,5,FALSE),0)</f>
        <v>290</v>
      </c>
      <c r="H306" s="209">
        <v>306</v>
      </c>
    </row>
    <row r="307" spans="1:8" ht="21" x14ac:dyDescent="0.2">
      <c r="A307" s="445" t="s">
        <v>1951</v>
      </c>
      <c r="B307" s="61" t="s">
        <v>838</v>
      </c>
      <c r="C307" s="205" t="s">
        <v>389</v>
      </c>
      <c r="D307" s="409">
        <f>IFERROR(VLOOKUP($A307,Filtro!$A$5:$H$256,2,FALSE),0)</f>
        <v>0</v>
      </c>
      <c r="E307" s="81">
        <f>IFERROR(VLOOKUP($A307,Filtro!$A$5:$H$256,3,FALSE),0)</f>
        <v>0</v>
      </c>
      <c r="F307" s="186">
        <f>IFERROR(VLOOKUP($A307,Filtro!$A$5:$H$256,4,FALSE),0)</f>
        <v>0</v>
      </c>
      <c r="G307" s="81">
        <f>IFERROR(VLOOKUP($A307,Filtro!$A$5:$H$256,5,FALSE),0)</f>
        <v>0</v>
      </c>
      <c r="H307" s="209">
        <v>307</v>
      </c>
    </row>
    <row r="308" spans="1:8" ht="15" customHeight="1" x14ac:dyDescent="0.2">
      <c r="A308" s="445" t="s">
        <v>1474</v>
      </c>
      <c r="B308" s="61" t="s">
        <v>839</v>
      </c>
      <c r="C308" s="205" t="s">
        <v>349</v>
      </c>
      <c r="D308" s="409">
        <f>IFERROR(VLOOKUP($A308,Filtro!$A$5:$H$256,2,FALSE),0)</f>
        <v>1</v>
      </c>
      <c r="E308" s="81">
        <f>IFERROR(VLOOKUP($A308,Filtro!$A$5:$H$256,3,FALSE),0)</f>
        <v>0</v>
      </c>
      <c r="F308" s="186">
        <f>IFERROR(VLOOKUP($A308,Filtro!$A$5:$H$256,4,FALSE),0)</f>
        <v>1</v>
      </c>
      <c r="G308" s="81">
        <f>IFERROR(VLOOKUP($A308,Filtro!$A$5:$H$256,5,FALSE),0)</f>
        <v>0</v>
      </c>
      <c r="H308" s="209">
        <v>308</v>
      </c>
    </row>
    <row r="309" spans="1:8" ht="15" customHeight="1" x14ac:dyDescent="0.2">
      <c r="A309" s="445" t="s">
        <v>1952</v>
      </c>
      <c r="B309" s="61" t="s">
        <v>840</v>
      </c>
      <c r="C309" s="205" t="s">
        <v>350</v>
      </c>
      <c r="D309" s="409">
        <f>IFERROR(VLOOKUP($A309,Filtro!$A$5:$H$256,2,FALSE),0)</f>
        <v>0</v>
      </c>
      <c r="E309" s="81">
        <f>IFERROR(VLOOKUP($A309,Filtro!$A$5:$H$256,3,FALSE),0)</f>
        <v>0</v>
      </c>
      <c r="F309" s="186">
        <f>IFERROR(VLOOKUP($A309,Filtro!$A$5:$H$256,4,FALSE),0)</f>
        <v>0</v>
      </c>
      <c r="G309" s="81">
        <f>IFERROR(VLOOKUP($A309,Filtro!$A$5:$H$256,5,FALSE),0)</f>
        <v>0</v>
      </c>
      <c r="H309" s="209">
        <v>309</v>
      </c>
    </row>
    <row r="310" spans="1:8" ht="15" customHeight="1" x14ac:dyDescent="0.2">
      <c r="A310" s="445" t="s">
        <v>1953</v>
      </c>
      <c r="B310" s="61" t="s">
        <v>841</v>
      </c>
      <c r="C310" s="205" t="s">
        <v>351</v>
      </c>
      <c r="D310" s="409">
        <f>IFERROR(VLOOKUP($A310,Filtro!$A$5:$H$256,2,FALSE),0)</f>
        <v>0</v>
      </c>
      <c r="E310" s="81">
        <f>IFERROR(VLOOKUP($A310,Filtro!$A$5:$H$256,3,FALSE),0)</f>
        <v>0</v>
      </c>
      <c r="F310" s="186">
        <f>IFERROR(VLOOKUP($A310,Filtro!$A$5:$H$256,4,FALSE),0)</f>
        <v>0</v>
      </c>
      <c r="G310" s="81">
        <f>IFERROR(VLOOKUP($A310,Filtro!$A$5:$H$256,5,FALSE),0)</f>
        <v>0</v>
      </c>
      <c r="H310" s="209">
        <v>310</v>
      </c>
    </row>
    <row r="311" spans="1:8" ht="15" customHeight="1" x14ac:dyDescent="0.2">
      <c r="A311" s="445" t="s">
        <v>1954</v>
      </c>
      <c r="B311" s="61" t="s">
        <v>842</v>
      </c>
      <c r="C311" s="205" t="s">
        <v>352</v>
      </c>
      <c r="D311" s="409">
        <f>IFERROR(VLOOKUP($A311,Filtro!$A$5:$H$256,2,FALSE),0)</f>
        <v>0</v>
      </c>
      <c r="E311" s="81">
        <f>IFERROR(VLOOKUP($A311,Filtro!$A$5:$H$256,3,FALSE),0)</f>
        <v>0</v>
      </c>
      <c r="F311" s="186">
        <f>IFERROR(VLOOKUP($A311,Filtro!$A$5:$H$256,4,FALSE),0)</f>
        <v>0</v>
      </c>
      <c r="G311" s="81">
        <f>IFERROR(VLOOKUP($A311,Filtro!$A$5:$H$256,5,FALSE),0)</f>
        <v>0</v>
      </c>
      <c r="H311" s="209">
        <v>311</v>
      </c>
    </row>
    <row r="312" spans="1:8" ht="15" customHeight="1" x14ac:dyDescent="0.2">
      <c r="A312" s="445" t="s">
        <v>1955</v>
      </c>
      <c r="B312" s="61" t="s">
        <v>843</v>
      </c>
      <c r="C312" s="205" t="s">
        <v>25</v>
      </c>
      <c r="D312" s="409">
        <f>IFERROR(VLOOKUP($A312,Filtro!$A$5:$H$256,2,FALSE),0)</f>
        <v>0</v>
      </c>
      <c r="E312" s="81">
        <f>IFERROR(VLOOKUP($A312,Filtro!$A$5:$H$256,3,FALSE),0)</f>
        <v>0</v>
      </c>
      <c r="F312" s="186">
        <f>IFERROR(VLOOKUP($A312,Filtro!$A$5:$H$256,4,FALSE),0)</f>
        <v>0</v>
      </c>
      <c r="G312" s="81">
        <f>IFERROR(VLOOKUP($A312,Filtro!$A$5:$H$256,5,FALSE),0)</f>
        <v>0</v>
      </c>
      <c r="H312" s="209">
        <v>312</v>
      </c>
    </row>
    <row r="313" spans="1:8" ht="15" customHeight="1" x14ac:dyDescent="0.2">
      <c r="A313" s="445" t="s">
        <v>1373</v>
      </c>
      <c r="B313" s="61" t="s">
        <v>844</v>
      </c>
      <c r="C313" s="205" t="s">
        <v>26</v>
      </c>
      <c r="D313" s="409">
        <f>IFERROR(VLOOKUP($A313,Filtro!$A$5:$H$256,2,FALSE),0)</f>
        <v>0</v>
      </c>
      <c r="E313" s="81">
        <f>IFERROR(VLOOKUP($A313,Filtro!$A$5:$H$256,3,FALSE),0)</f>
        <v>0</v>
      </c>
      <c r="F313" s="186">
        <f>IFERROR(VLOOKUP($A313,Filtro!$A$5:$H$256,4,FALSE),0)</f>
        <v>0</v>
      </c>
      <c r="G313" s="81">
        <f>IFERROR(VLOOKUP($A313,Filtro!$A$5:$H$256,5,FALSE),0)</f>
        <v>47</v>
      </c>
      <c r="H313" s="209">
        <v>313</v>
      </c>
    </row>
    <row r="314" spans="1:8" ht="15" customHeight="1" x14ac:dyDescent="0.2">
      <c r="A314" s="445" t="s">
        <v>1626</v>
      </c>
      <c r="B314" s="61" t="s">
        <v>845</v>
      </c>
      <c r="C314" s="205" t="s">
        <v>144</v>
      </c>
      <c r="D314" s="409">
        <f>IFERROR(VLOOKUP($A314,Filtro!$A$5:$H$256,2,FALSE),0)</f>
        <v>0</v>
      </c>
      <c r="E314" s="81">
        <f>IFERROR(VLOOKUP($A314,Filtro!$A$5:$H$256,3,FALSE),0)</f>
        <v>0</v>
      </c>
      <c r="F314" s="186">
        <f>IFERROR(VLOOKUP($A314,Filtro!$A$5:$H$256,4,FALSE),0)</f>
        <v>0</v>
      </c>
      <c r="G314" s="81">
        <f>IFERROR(VLOOKUP($A314,Filtro!$A$5:$H$256,5,FALSE),0)</f>
        <v>3</v>
      </c>
      <c r="H314" s="209">
        <v>314</v>
      </c>
    </row>
    <row r="315" spans="1:8" ht="15" customHeight="1" x14ac:dyDescent="0.2">
      <c r="A315" s="445" t="s">
        <v>1956</v>
      </c>
      <c r="B315" s="61" t="s">
        <v>846</v>
      </c>
      <c r="C315" s="205" t="s">
        <v>145</v>
      </c>
      <c r="D315" s="409">
        <f>IFERROR(VLOOKUP($A315,Filtro!$A$5:$H$256,2,FALSE),0)</f>
        <v>0</v>
      </c>
      <c r="E315" s="81">
        <f>IFERROR(VLOOKUP($A315,Filtro!$A$5:$H$256,3,FALSE),0)</f>
        <v>0</v>
      </c>
      <c r="F315" s="186">
        <f>IFERROR(VLOOKUP($A315,Filtro!$A$5:$H$256,4,FALSE),0)</f>
        <v>0</v>
      </c>
      <c r="G315" s="81">
        <f>IFERROR(VLOOKUP($A315,Filtro!$A$5:$H$256,5,FALSE),0)</f>
        <v>0</v>
      </c>
      <c r="H315" s="209">
        <v>315</v>
      </c>
    </row>
    <row r="316" spans="1:8" ht="15" customHeight="1" x14ac:dyDescent="0.2">
      <c r="A316" s="445" t="s">
        <v>1428</v>
      </c>
      <c r="B316" s="61" t="s">
        <v>847</v>
      </c>
      <c r="C316" s="205" t="s">
        <v>362</v>
      </c>
      <c r="D316" s="409">
        <f>IFERROR(VLOOKUP($A316,Filtro!$A$5:$H$256,2,FALSE),0)</f>
        <v>0</v>
      </c>
      <c r="E316" s="81">
        <f>IFERROR(VLOOKUP($A316,Filtro!$A$5:$H$256,3,FALSE),0)</f>
        <v>0</v>
      </c>
      <c r="F316" s="186">
        <f>IFERROR(VLOOKUP($A316,Filtro!$A$5:$H$256,4,FALSE),0)</f>
        <v>0</v>
      </c>
      <c r="G316" s="81">
        <f>IFERROR(VLOOKUP($A316,Filtro!$A$5:$H$256,5,FALSE),0)</f>
        <v>105</v>
      </c>
      <c r="H316" s="209">
        <v>316</v>
      </c>
    </row>
    <row r="317" spans="1:8" ht="15" customHeight="1" x14ac:dyDescent="0.2">
      <c r="A317" s="445" t="s">
        <v>1399</v>
      </c>
      <c r="B317" s="61" t="s">
        <v>848</v>
      </c>
      <c r="C317" s="205" t="s">
        <v>61</v>
      </c>
      <c r="D317" s="409">
        <f>IFERROR(VLOOKUP($A317,Filtro!$A$5:$H$256,2,FALSE),0)</f>
        <v>13</v>
      </c>
      <c r="E317" s="81">
        <f>IFERROR(VLOOKUP($A317,Filtro!$A$5:$H$256,3,FALSE),0)</f>
        <v>0</v>
      </c>
      <c r="F317" s="186">
        <f>IFERROR(VLOOKUP($A317,Filtro!$A$5:$H$256,4,FALSE),0)</f>
        <v>13</v>
      </c>
      <c r="G317" s="81">
        <f>IFERROR(VLOOKUP($A317,Filtro!$A$5:$H$256,5,FALSE),0)</f>
        <v>45</v>
      </c>
      <c r="H317" s="209">
        <v>317</v>
      </c>
    </row>
    <row r="318" spans="1:8" ht="15" customHeight="1" x14ac:dyDescent="0.2">
      <c r="A318" s="445" t="s">
        <v>1487</v>
      </c>
      <c r="B318" s="61" t="s">
        <v>849</v>
      </c>
      <c r="C318" s="205" t="s">
        <v>301</v>
      </c>
      <c r="D318" s="409">
        <f>IFERROR(VLOOKUP($A318,Filtro!$A$5:$H$256,2,FALSE),0)</f>
        <v>0</v>
      </c>
      <c r="E318" s="81">
        <f>IFERROR(VLOOKUP($A318,Filtro!$A$5:$H$256,3,FALSE),0)</f>
        <v>0</v>
      </c>
      <c r="F318" s="186">
        <f>IFERROR(VLOOKUP($A318,Filtro!$A$5:$H$256,4,FALSE),0)</f>
        <v>0</v>
      </c>
      <c r="G318" s="81">
        <f>IFERROR(VLOOKUP($A318,Filtro!$A$5:$H$256,5,FALSE),0)</f>
        <v>6</v>
      </c>
      <c r="H318" s="209">
        <v>318</v>
      </c>
    </row>
    <row r="319" spans="1:8" ht="15" customHeight="1" thickBot="1" x14ac:dyDescent="0.25">
      <c r="A319" s="445" t="s">
        <v>1957</v>
      </c>
      <c r="B319" s="63" t="s">
        <v>850</v>
      </c>
      <c r="C319" s="234" t="s">
        <v>269</v>
      </c>
      <c r="D319" s="410">
        <f>IFERROR(VLOOKUP($A319,Filtro!$A$5:$H$256,2,FALSE),0)</f>
        <v>0</v>
      </c>
      <c r="E319" s="90">
        <f>IFERROR(VLOOKUP($A319,Filtro!$A$5:$H$256,3,FALSE),0)</f>
        <v>0</v>
      </c>
      <c r="F319" s="187">
        <f>IFERROR(VLOOKUP($A319,Filtro!$A$5:$H$256,4,FALSE),0)</f>
        <v>0</v>
      </c>
      <c r="G319" s="90">
        <f>IFERROR(VLOOKUP($A319,Filtro!$A$5:$H$256,5,FALSE),0)</f>
        <v>0</v>
      </c>
      <c r="H319" s="209">
        <v>319</v>
      </c>
    </row>
    <row r="320" spans="1:8" ht="15" customHeight="1" thickBot="1" x14ac:dyDescent="0.25">
      <c r="A320" s="402"/>
      <c r="B320" s="542" t="s">
        <v>121</v>
      </c>
      <c r="C320" s="575"/>
      <c r="D320" s="245">
        <f>SUM(D242:D319)</f>
        <v>2299</v>
      </c>
      <c r="E320" s="241">
        <f>SUM(E242:E319)</f>
        <v>0</v>
      </c>
      <c r="F320" s="242">
        <f>SUM(F242:F319)</f>
        <v>2299</v>
      </c>
      <c r="G320" s="243">
        <f>SUM(G242:G319)</f>
        <v>5023</v>
      </c>
      <c r="H320" s="209">
        <v>320</v>
      </c>
    </row>
    <row r="321" spans="1:8" ht="15" customHeight="1" x14ac:dyDescent="0.2">
      <c r="A321" s="358"/>
      <c r="B321" s="260"/>
      <c r="C321" s="260"/>
      <c r="D321" s="294"/>
      <c r="E321" s="294"/>
      <c r="F321" s="294"/>
      <c r="G321" s="294"/>
      <c r="H321" s="209">
        <v>321</v>
      </c>
    </row>
    <row r="322" spans="1:8" ht="15" customHeight="1" x14ac:dyDescent="0.2">
      <c r="A322" s="358"/>
      <c r="B322" s="544" t="s">
        <v>1231</v>
      </c>
      <c r="C322" s="545"/>
      <c r="D322" s="210"/>
      <c r="E322" s="211"/>
      <c r="F322" s="211"/>
      <c r="G322" s="295"/>
      <c r="H322" s="209">
        <v>322</v>
      </c>
    </row>
    <row r="323" spans="1:8" ht="15" customHeight="1" x14ac:dyDescent="0.2">
      <c r="A323" s="445" t="s">
        <v>1447</v>
      </c>
      <c r="B323" s="60" t="s">
        <v>851</v>
      </c>
      <c r="C323" s="205" t="s">
        <v>123</v>
      </c>
      <c r="D323" s="411">
        <f>IFERROR(VLOOKUP($A323,Filtro!$A$5:$H$256,2,FALSE),0)</f>
        <v>0</v>
      </c>
      <c r="E323" s="77">
        <f>IFERROR(VLOOKUP($A323,Filtro!$A$5:$H$256,3,FALSE),0)</f>
        <v>0</v>
      </c>
      <c r="F323" s="185">
        <f>IFERROR(VLOOKUP($A323,Filtro!$A$5:$H$256,4,FALSE),0)</f>
        <v>0</v>
      </c>
      <c r="G323" s="77">
        <f>IFERROR(VLOOKUP($A323,Filtro!$A$5:$H$256,5,FALSE),0)</f>
        <v>9</v>
      </c>
      <c r="H323" s="209">
        <v>323</v>
      </c>
    </row>
    <row r="324" spans="1:8" ht="15" customHeight="1" x14ac:dyDescent="0.2">
      <c r="A324" s="445" t="s">
        <v>1958</v>
      </c>
      <c r="B324" s="61" t="s">
        <v>852</v>
      </c>
      <c r="C324" s="205" t="s">
        <v>124</v>
      </c>
      <c r="D324" s="409">
        <f>IFERROR(VLOOKUP($A324,Filtro!$A$5:$H$256,2,FALSE),0)</f>
        <v>0</v>
      </c>
      <c r="E324" s="81">
        <f>IFERROR(VLOOKUP($A324,Filtro!$A$5:$H$256,3,FALSE),0)</f>
        <v>0</v>
      </c>
      <c r="F324" s="186">
        <f>IFERROR(VLOOKUP($A324,Filtro!$A$5:$H$256,4,FALSE),0)</f>
        <v>0</v>
      </c>
      <c r="G324" s="81">
        <f>IFERROR(VLOOKUP($A324,Filtro!$A$5:$H$256,5,FALSE),0)</f>
        <v>0</v>
      </c>
      <c r="H324" s="209">
        <v>324</v>
      </c>
    </row>
    <row r="325" spans="1:8" ht="15" customHeight="1" x14ac:dyDescent="0.2">
      <c r="A325" s="445" t="s">
        <v>1959</v>
      </c>
      <c r="B325" s="61" t="s">
        <v>853</v>
      </c>
      <c r="C325" s="205" t="s">
        <v>62</v>
      </c>
      <c r="D325" s="409">
        <f>IFERROR(VLOOKUP($A325,Filtro!$A$5:$H$256,2,FALSE),0)</f>
        <v>0</v>
      </c>
      <c r="E325" s="81">
        <f>IFERROR(VLOOKUP($A325,Filtro!$A$5:$H$256,3,FALSE),0)</f>
        <v>0</v>
      </c>
      <c r="F325" s="186">
        <f>IFERROR(VLOOKUP($A325,Filtro!$A$5:$H$256,4,FALSE),0)</f>
        <v>0</v>
      </c>
      <c r="G325" s="81">
        <f>IFERROR(VLOOKUP($A325,Filtro!$A$5:$H$256,5,FALSE),0)</f>
        <v>0</v>
      </c>
      <c r="H325" s="209">
        <v>325</v>
      </c>
    </row>
    <row r="326" spans="1:8" ht="15" customHeight="1" x14ac:dyDescent="0.2">
      <c r="A326" s="445" t="s">
        <v>1374</v>
      </c>
      <c r="B326" s="61" t="s">
        <v>854</v>
      </c>
      <c r="C326" s="205" t="s">
        <v>390</v>
      </c>
      <c r="D326" s="409">
        <f>IFERROR(VLOOKUP($A326,Filtro!$A$5:$H$256,2,FALSE),0)</f>
        <v>31</v>
      </c>
      <c r="E326" s="81">
        <f>IFERROR(VLOOKUP($A326,Filtro!$A$5:$H$256,3,FALSE),0)</f>
        <v>0</v>
      </c>
      <c r="F326" s="186">
        <f>IFERROR(VLOOKUP($A326,Filtro!$A$5:$H$256,4,FALSE),0)</f>
        <v>31</v>
      </c>
      <c r="G326" s="81">
        <f>IFERROR(VLOOKUP($A326,Filtro!$A$5:$H$256,5,FALSE),0)</f>
        <v>105</v>
      </c>
      <c r="H326" s="209">
        <v>326</v>
      </c>
    </row>
    <row r="327" spans="1:8" ht="15" customHeight="1" x14ac:dyDescent="0.2">
      <c r="A327" s="445" t="s">
        <v>1448</v>
      </c>
      <c r="B327" s="61" t="s">
        <v>855</v>
      </c>
      <c r="C327" s="205" t="s">
        <v>63</v>
      </c>
      <c r="D327" s="409">
        <f>IFERROR(VLOOKUP($A327,Filtro!$A$5:$H$256,2,FALSE),0)</f>
        <v>21</v>
      </c>
      <c r="E327" s="81">
        <f>IFERROR(VLOOKUP($A327,Filtro!$A$5:$H$256,3,FALSE),0)</f>
        <v>0</v>
      </c>
      <c r="F327" s="186">
        <f>IFERROR(VLOOKUP($A327,Filtro!$A$5:$H$256,4,FALSE),0)</f>
        <v>21</v>
      </c>
      <c r="G327" s="81">
        <f>IFERROR(VLOOKUP($A327,Filtro!$A$5:$H$256,5,FALSE),0)</f>
        <v>25</v>
      </c>
      <c r="H327" s="209">
        <v>327</v>
      </c>
    </row>
    <row r="328" spans="1:8" ht="15" customHeight="1" x14ac:dyDescent="0.2">
      <c r="A328" s="445" t="s">
        <v>1960</v>
      </c>
      <c r="B328" s="61" t="s">
        <v>856</v>
      </c>
      <c r="C328" s="205" t="s">
        <v>0</v>
      </c>
      <c r="D328" s="409">
        <f>IFERROR(VLOOKUP($A328,Filtro!$A$5:$H$256,2,FALSE),0)</f>
        <v>0</v>
      </c>
      <c r="E328" s="81">
        <f>IFERROR(VLOOKUP($A328,Filtro!$A$5:$H$256,3,FALSE),0)</f>
        <v>0</v>
      </c>
      <c r="F328" s="186">
        <f>IFERROR(VLOOKUP($A328,Filtro!$A$5:$H$256,4,FALSE),0)</f>
        <v>0</v>
      </c>
      <c r="G328" s="81">
        <f>IFERROR(VLOOKUP($A328,Filtro!$A$5:$H$256,5,FALSE),0)</f>
        <v>0</v>
      </c>
      <c r="H328" s="209">
        <v>328</v>
      </c>
    </row>
    <row r="329" spans="1:8" ht="15" customHeight="1" x14ac:dyDescent="0.2">
      <c r="A329" s="445" t="s">
        <v>1961</v>
      </c>
      <c r="B329" s="61" t="s">
        <v>857</v>
      </c>
      <c r="C329" s="205" t="s">
        <v>106</v>
      </c>
      <c r="D329" s="409">
        <f>IFERROR(VLOOKUP($A329,Filtro!$A$5:$H$256,2,FALSE),0)</f>
        <v>0</v>
      </c>
      <c r="E329" s="81">
        <f>IFERROR(VLOOKUP($A329,Filtro!$A$5:$H$256,3,FALSE),0)</f>
        <v>0</v>
      </c>
      <c r="F329" s="186">
        <f>IFERROR(VLOOKUP($A329,Filtro!$A$5:$H$256,4,FALSE),0)</f>
        <v>0</v>
      </c>
      <c r="G329" s="81">
        <f>IFERROR(VLOOKUP($A329,Filtro!$A$5:$H$256,5,FALSE),0)</f>
        <v>0</v>
      </c>
      <c r="H329" s="209">
        <v>329</v>
      </c>
    </row>
    <row r="330" spans="1:8" ht="15" customHeight="1" x14ac:dyDescent="0.2">
      <c r="A330" s="445" t="s">
        <v>1962</v>
      </c>
      <c r="B330" s="61" t="s">
        <v>858</v>
      </c>
      <c r="C330" s="205" t="s">
        <v>107</v>
      </c>
      <c r="D330" s="409">
        <f>IFERROR(VLOOKUP($A330,Filtro!$A$5:$H$256,2,FALSE),0)</f>
        <v>0</v>
      </c>
      <c r="E330" s="81">
        <f>IFERROR(VLOOKUP($A330,Filtro!$A$5:$H$256,3,FALSE),0)</f>
        <v>0</v>
      </c>
      <c r="F330" s="186">
        <f>IFERROR(VLOOKUP($A330,Filtro!$A$5:$H$256,4,FALSE),0)</f>
        <v>0</v>
      </c>
      <c r="G330" s="81">
        <f>IFERROR(VLOOKUP($A330,Filtro!$A$5:$H$256,5,FALSE),0)</f>
        <v>0</v>
      </c>
      <c r="H330" s="209">
        <v>330</v>
      </c>
    </row>
    <row r="331" spans="1:8" ht="15" customHeight="1" x14ac:dyDescent="0.2">
      <c r="A331" s="445" t="s">
        <v>1963</v>
      </c>
      <c r="B331" s="61" t="s">
        <v>859</v>
      </c>
      <c r="C331" s="205" t="s">
        <v>108</v>
      </c>
      <c r="D331" s="409">
        <f>IFERROR(VLOOKUP($A331,Filtro!$A$5:$H$256,2,FALSE),0)</f>
        <v>0</v>
      </c>
      <c r="E331" s="81">
        <f>IFERROR(VLOOKUP($A331,Filtro!$A$5:$H$256,3,FALSE),0)</f>
        <v>0</v>
      </c>
      <c r="F331" s="186">
        <f>IFERROR(VLOOKUP($A331,Filtro!$A$5:$H$256,4,FALSE),0)</f>
        <v>0</v>
      </c>
      <c r="G331" s="81">
        <f>IFERROR(VLOOKUP($A331,Filtro!$A$5:$H$256,5,FALSE),0)</f>
        <v>0</v>
      </c>
      <c r="H331" s="209">
        <v>331</v>
      </c>
    </row>
    <row r="332" spans="1:8" ht="15" customHeight="1" x14ac:dyDescent="0.2">
      <c r="A332" s="445" t="s">
        <v>1519</v>
      </c>
      <c r="B332" s="61" t="s">
        <v>860</v>
      </c>
      <c r="C332" s="205" t="s">
        <v>81</v>
      </c>
      <c r="D332" s="409">
        <f>IFERROR(VLOOKUP($A332,Filtro!$A$5:$H$256,2,FALSE),0)</f>
        <v>181</v>
      </c>
      <c r="E332" s="81">
        <f>IFERROR(VLOOKUP($A332,Filtro!$A$5:$H$256,3,FALSE),0)</f>
        <v>0</v>
      </c>
      <c r="F332" s="186">
        <f>IFERROR(VLOOKUP($A332,Filtro!$A$5:$H$256,4,FALSE),0)</f>
        <v>181</v>
      </c>
      <c r="G332" s="81">
        <f>IFERROR(VLOOKUP($A332,Filtro!$A$5:$H$256,5,FALSE),0)</f>
        <v>0</v>
      </c>
      <c r="H332" s="209">
        <v>332</v>
      </c>
    </row>
    <row r="333" spans="1:8" ht="15" customHeight="1" x14ac:dyDescent="0.2">
      <c r="A333" s="445" t="s">
        <v>1964</v>
      </c>
      <c r="B333" s="61" t="s">
        <v>861</v>
      </c>
      <c r="C333" s="205" t="s">
        <v>293</v>
      </c>
      <c r="D333" s="409">
        <f>IFERROR(VLOOKUP($A333,Filtro!$A$5:$H$256,2,FALSE),0)</f>
        <v>0</v>
      </c>
      <c r="E333" s="81">
        <f>IFERROR(VLOOKUP($A333,Filtro!$A$5:$H$256,3,FALSE),0)</f>
        <v>0</v>
      </c>
      <c r="F333" s="186">
        <f>IFERROR(VLOOKUP($A333,Filtro!$A$5:$H$256,4,FALSE),0)</f>
        <v>0</v>
      </c>
      <c r="G333" s="81">
        <f>IFERROR(VLOOKUP($A333,Filtro!$A$5:$H$256,5,FALSE),0)</f>
        <v>0</v>
      </c>
      <c r="H333" s="209">
        <v>333</v>
      </c>
    </row>
    <row r="334" spans="1:8" ht="15" customHeight="1" x14ac:dyDescent="0.2">
      <c r="A334" s="445" t="s">
        <v>1550</v>
      </c>
      <c r="B334" s="61" t="s">
        <v>862</v>
      </c>
      <c r="C334" s="205" t="s">
        <v>294</v>
      </c>
      <c r="D334" s="409">
        <f>IFERROR(VLOOKUP($A334,Filtro!$A$5:$H$256,2,FALSE),0)</f>
        <v>0</v>
      </c>
      <c r="E334" s="81">
        <f>IFERROR(VLOOKUP($A334,Filtro!$A$5:$H$256,3,FALSE),0)</f>
        <v>0</v>
      </c>
      <c r="F334" s="186">
        <f>IFERROR(VLOOKUP($A334,Filtro!$A$5:$H$256,4,FALSE),0)</f>
        <v>0</v>
      </c>
      <c r="G334" s="81">
        <f>IFERROR(VLOOKUP($A334,Filtro!$A$5:$H$256,5,FALSE),0)</f>
        <v>12</v>
      </c>
      <c r="H334" s="209">
        <v>334</v>
      </c>
    </row>
    <row r="335" spans="1:8" ht="15" customHeight="1" x14ac:dyDescent="0.2">
      <c r="A335" s="445" t="s">
        <v>1965</v>
      </c>
      <c r="B335" s="61" t="s">
        <v>863</v>
      </c>
      <c r="C335" s="205" t="s">
        <v>295</v>
      </c>
      <c r="D335" s="409">
        <f>IFERROR(VLOOKUP($A335,Filtro!$A$5:$H$256,2,FALSE),0)</f>
        <v>0</v>
      </c>
      <c r="E335" s="81">
        <f>IFERROR(VLOOKUP($A335,Filtro!$A$5:$H$256,3,FALSE),0)</f>
        <v>0</v>
      </c>
      <c r="F335" s="186">
        <f>IFERROR(VLOOKUP($A335,Filtro!$A$5:$H$256,4,FALSE),0)</f>
        <v>0</v>
      </c>
      <c r="G335" s="81">
        <f>IFERROR(VLOOKUP($A335,Filtro!$A$5:$H$256,5,FALSE),0)</f>
        <v>0</v>
      </c>
      <c r="H335" s="209">
        <v>335</v>
      </c>
    </row>
    <row r="336" spans="1:8" ht="15" customHeight="1" x14ac:dyDescent="0.2">
      <c r="A336" s="445" t="s">
        <v>1966</v>
      </c>
      <c r="B336" s="61" t="s">
        <v>864</v>
      </c>
      <c r="C336" s="205" t="s">
        <v>82</v>
      </c>
      <c r="D336" s="409">
        <f>IFERROR(VLOOKUP($A336,Filtro!$A$5:$H$256,2,FALSE),0)</f>
        <v>0</v>
      </c>
      <c r="E336" s="81">
        <f>IFERROR(VLOOKUP($A336,Filtro!$A$5:$H$256,3,FALSE),0)</f>
        <v>0</v>
      </c>
      <c r="F336" s="186">
        <f>IFERROR(VLOOKUP($A336,Filtro!$A$5:$H$256,4,FALSE),0)</f>
        <v>0</v>
      </c>
      <c r="G336" s="81">
        <f>IFERROR(VLOOKUP($A336,Filtro!$A$5:$H$256,5,FALSE),0)</f>
        <v>0</v>
      </c>
      <c r="H336" s="209">
        <v>336</v>
      </c>
    </row>
    <row r="337" spans="1:8" ht="15" customHeight="1" x14ac:dyDescent="0.2">
      <c r="A337" s="445" t="s">
        <v>1967</v>
      </c>
      <c r="B337" s="61" t="s">
        <v>865</v>
      </c>
      <c r="C337" s="205" t="s">
        <v>1133</v>
      </c>
      <c r="D337" s="409">
        <f>IFERROR(VLOOKUP($A337,Filtro!$A$5:$H$256,2,FALSE),0)</f>
        <v>0</v>
      </c>
      <c r="E337" s="81">
        <f>IFERROR(VLOOKUP($A337,Filtro!$A$5:$H$256,3,FALSE),0)</f>
        <v>0</v>
      </c>
      <c r="F337" s="186">
        <f>IFERROR(VLOOKUP($A337,Filtro!$A$5:$H$256,4,FALSE),0)</f>
        <v>0</v>
      </c>
      <c r="G337" s="81">
        <f>IFERROR(VLOOKUP($A337,Filtro!$A$5:$H$256,5,FALSE),0)</f>
        <v>0</v>
      </c>
      <c r="H337" s="209">
        <v>337</v>
      </c>
    </row>
    <row r="338" spans="1:8" ht="15" customHeight="1" x14ac:dyDescent="0.2">
      <c r="A338" s="445" t="s">
        <v>1968</v>
      </c>
      <c r="B338" s="61" t="s">
        <v>866</v>
      </c>
      <c r="C338" s="205" t="s">
        <v>296</v>
      </c>
      <c r="D338" s="409">
        <f>IFERROR(VLOOKUP($A338,Filtro!$A$5:$H$256,2,FALSE),0)</f>
        <v>0</v>
      </c>
      <c r="E338" s="81">
        <f>IFERROR(VLOOKUP($A338,Filtro!$A$5:$H$256,3,FALSE),0)</f>
        <v>0</v>
      </c>
      <c r="F338" s="186">
        <f>IFERROR(VLOOKUP($A338,Filtro!$A$5:$H$256,4,FALSE),0)</f>
        <v>0</v>
      </c>
      <c r="G338" s="81">
        <f>IFERROR(VLOOKUP($A338,Filtro!$A$5:$H$256,5,FALSE),0)</f>
        <v>0</v>
      </c>
      <c r="H338" s="209">
        <v>338</v>
      </c>
    </row>
    <row r="339" spans="1:8" ht="15" customHeight="1" x14ac:dyDescent="0.2">
      <c r="A339" s="445" t="s">
        <v>1969</v>
      </c>
      <c r="B339" s="61" t="s">
        <v>867</v>
      </c>
      <c r="C339" s="205" t="s">
        <v>297</v>
      </c>
      <c r="D339" s="409">
        <f>IFERROR(VLOOKUP($A339,Filtro!$A$5:$H$256,2,FALSE),0)</f>
        <v>0</v>
      </c>
      <c r="E339" s="81">
        <f>IFERROR(VLOOKUP($A339,Filtro!$A$5:$H$256,3,FALSE),0)</f>
        <v>0</v>
      </c>
      <c r="F339" s="186">
        <f>IFERROR(VLOOKUP($A339,Filtro!$A$5:$H$256,4,FALSE),0)</f>
        <v>0</v>
      </c>
      <c r="G339" s="81">
        <f>IFERROR(VLOOKUP($A339,Filtro!$A$5:$H$256,5,FALSE),0)</f>
        <v>0</v>
      </c>
      <c r="H339" s="209">
        <v>339</v>
      </c>
    </row>
    <row r="340" spans="1:8" ht="15" customHeight="1" x14ac:dyDescent="0.2">
      <c r="A340" s="445" t="s">
        <v>1462</v>
      </c>
      <c r="B340" s="61" t="s">
        <v>868</v>
      </c>
      <c r="C340" s="205" t="s">
        <v>298</v>
      </c>
      <c r="D340" s="409">
        <f>IFERROR(VLOOKUP($A340,Filtro!$A$5:$H$256,2,FALSE),0)</f>
        <v>0</v>
      </c>
      <c r="E340" s="81">
        <f>IFERROR(VLOOKUP($A340,Filtro!$A$5:$H$256,3,FALSE),0)</f>
        <v>0</v>
      </c>
      <c r="F340" s="186">
        <f>IFERROR(VLOOKUP($A340,Filtro!$A$5:$H$256,4,FALSE),0)</f>
        <v>0</v>
      </c>
      <c r="G340" s="81">
        <f>IFERROR(VLOOKUP($A340,Filtro!$A$5:$H$256,5,FALSE),0)</f>
        <v>10</v>
      </c>
      <c r="H340" s="209">
        <v>340</v>
      </c>
    </row>
    <row r="341" spans="1:8" ht="15" customHeight="1" x14ac:dyDescent="0.2">
      <c r="A341" s="445" t="s">
        <v>1970</v>
      </c>
      <c r="B341" s="61" t="s">
        <v>869</v>
      </c>
      <c r="C341" s="205" t="s">
        <v>299</v>
      </c>
      <c r="D341" s="409">
        <f>IFERROR(VLOOKUP($A341,Filtro!$A$5:$H$256,2,FALSE),0)</f>
        <v>0</v>
      </c>
      <c r="E341" s="81">
        <f>IFERROR(VLOOKUP($A341,Filtro!$A$5:$H$256,3,FALSE),0)</f>
        <v>0</v>
      </c>
      <c r="F341" s="186">
        <f>IFERROR(VLOOKUP($A341,Filtro!$A$5:$H$256,4,FALSE),0)</f>
        <v>0</v>
      </c>
      <c r="G341" s="81">
        <f>IFERROR(VLOOKUP($A341,Filtro!$A$5:$H$256,5,FALSE),0)</f>
        <v>0</v>
      </c>
      <c r="H341" s="209">
        <v>341</v>
      </c>
    </row>
    <row r="342" spans="1:8" ht="15" customHeight="1" x14ac:dyDescent="0.2">
      <c r="A342" s="445" t="s">
        <v>1971</v>
      </c>
      <c r="B342" s="61" t="s">
        <v>870</v>
      </c>
      <c r="C342" s="205" t="s">
        <v>83</v>
      </c>
      <c r="D342" s="409">
        <f>IFERROR(VLOOKUP($A342,Filtro!$A$5:$H$256,2,FALSE),0)</f>
        <v>0</v>
      </c>
      <c r="E342" s="81">
        <f>IFERROR(VLOOKUP($A342,Filtro!$A$5:$H$256,3,FALSE),0)</f>
        <v>0</v>
      </c>
      <c r="F342" s="186">
        <f>IFERROR(VLOOKUP($A342,Filtro!$A$5:$H$256,4,FALSE),0)</f>
        <v>0</v>
      </c>
      <c r="G342" s="81">
        <f>IFERROR(VLOOKUP($A342,Filtro!$A$5:$H$256,5,FALSE),0)</f>
        <v>0</v>
      </c>
      <c r="H342" s="209">
        <v>342</v>
      </c>
    </row>
    <row r="343" spans="1:8" ht="15" customHeight="1" x14ac:dyDescent="0.2">
      <c r="A343" s="445" t="s">
        <v>1972</v>
      </c>
      <c r="B343" s="61" t="s">
        <v>871</v>
      </c>
      <c r="C343" s="205" t="s">
        <v>300</v>
      </c>
      <c r="D343" s="409">
        <f>IFERROR(VLOOKUP($A343,Filtro!$A$5:$H$256,2,FALSE),0)</f>
        <v>0</v>
      </c>
      <c r="E343" s="81">
        <f>IFERROR(VLOOKUP($A343,Filtro!$A$5:$H$256,3,FALSE),0)</f>
        <v>0</v>
      </c>
      <c r="F343" s="186">
        <f>IFERROR(VLOOKUP($A343,Filtro!$A$5:$H$256,4,FALSE),0)</f>
        <v>0</v>
      </c>
      <c r="G343" s="81">
        <f>IFERROR(VLOOKUP($A343,Filtro!$A$5:$H$256,5,FALSE),0)</f>
        <v>0</v>
      </c>
      <c r="H343" s="209">
        <v>343</v>
      </c>
    </row>
    <row r="344" spans="1:8" ht="15" customHeight="1" x14ac:dyDescent="0.2">
      <c r="A344" s="445" t="s">
        <v>1973</v>
      </c>
      <c r="B344" s="61" t="s">
        <v>872</v>
      </c>
      <c r="C344" s="205" t="s">
        <v>84</v>
      </c>
      <c r="D344" s="409">
        <f>IFERROR(VLOOKUP($A344,Filtro!$A$5:$H$256,2,FALSE),0)</f>
        <v>0</v>
      </c>
      <c r="E344" s="81">
        <f>IFERROR(VLOOKUP($A344,Filtro!$A$5:$H$256,3,FALSE),0)</f>
        <v>0</v>
      </c>
      <c r="F344" s="186">
        <f>IFERROR(VLOOKUP($A344,Filtro!$A$5:$H$256,4,FALSE),0)</f>
        <v>0</v>
      </c>
      <c r="G344" s="81">
        <f>IFERROR(VLOOKUP($A344,Filtro!$A$5:$H$256,5,FALSE),0)</f>
        <v>0</v>
      </c>
      <c r="H344" s="209">
        <v>344</v>
      </c>
    </row>
    <row r="345" spans="1:8" ht="15" customHeight="1" x14ac:dyDescent="0.2">
      <c r="A345" s="445" t="s">
        <v>1974</v>
      </c>
      <c r="B345" s="61" t="s">
        <v>873</v>
      </c>
      <c r="C345" s="205" t="s">
        <v>272</v>
      </c>
      <c r="D345" s="409">
        <f>IFERROR(VLOOKUP($A345,Filtro!$A$5:$H$256,2,FALSE),0)</f>
        <v>0</v>
      </c>
      <c r="E345" s="81">
        <f>IFERROR(VLOOKUP($A345,Filtro!$A$5:$H$256,3,FALSE),0)</f>
        <v>0</v>
      </c>
      <c r="F345" s="186">
        <f>IFERROR(VLOOKUP($A345,Filtro!$A$5:$H$256,4,FALSE),0)</f>
        <v>0</v>
      </c>
      <c r="G345" s="81">
        <f>IFERROR(VLOOKUP($A345,Filtro!$A$5:$H$256,5,FALSE),0)</f>
        <v>0</v>
      </c>
      <c r="H345" s="209">
        <v>345</v>
      </c>
    </row>
    <row r="346" spans="1:8" ht="15" customHeight="1" x14ac:dyDescent="0.2">
      <c r="A346" s="445" t="s">
        <v>1975</v>
      </c>
      <c r="B346" s="61" t="s">
        <v>874</v>
      </c>
      <c r="C346" s="205" t="s">
        <v>256</v>
      </c>
      <c r="D346" s="409">
        <f>IFERROR(VLOOKUP($A346,Filtro!$A$5:$H$256,2,FALSE),0)</f>
        <v>0</v>
      </c>
      <c r="E346" s="81">
        <f>IFERROR(VLOOKUP($A346,Filtro!$A$5:$H$256,3,FALSE),0)</f>
        <v>0</v>
      </c>
      <c r="F346" s="186">
        <f>IFERROR(VLOOKUP($A346,Filtro!$A$5:$H$256,4,FALSE),0)</f>
        <v>0</v>
      </c>
      <c r="G346" s="81">
        <f>IFERROR(VLOOKUP($A346,Filtro!$A$5:$H$256,5,FALSE),0)</f>
        <v>0</v>
      </c>
      <c r="H346" s="209">
        <v>346</v>
      </c>
    </row>
    <row r="347" spans="1:8" ht="21" x14ac:dyDescent="0.2">
      <c r="A347" s="445" t="s">
        <v>1976</v>
      </c>
      <c r="B347" s="61" t="s">
        <v>875</v>
      </c>
      <c r="C347" s="205" t="s">
        <v>85</v>
      </c>
      <c r="D347" s="409">
        <f>IFERROR(VLOOKUP($A347,Filtro!$A$5:$H$256,2,FALSE),0)</f>
        <v>0</v>
      </c>
      <c r="E347" s="81">
        <f>IFERROR(VLOOKUP($A347,Filtro!$A$5:$H$256,3,FALSE),0)</f>
        <v>0</v>
      </c>
      <c r="F347" s="186">
        <f>IFERROR(VLOOKUP($A347,Filtro!$A$5:$H$256,4,FALSE),0)</f>
        <v>0</v>
      </c>
      <c r="G347" s="81">
        <f>IFERROR(VLOOKUP($A347,Filtro!$A$5:$H$256,5,FALSE),0)</f>
        <v>0</v>
      </c>
      <c r="H347" s="209">
        <v>347</v>
      </c>
    </row>
    <row r="348" spans="1:8" ht="15" customHeight="1" x14ac:dyDescent="0.2">
      <c r="A348" s="445" t="s">
        <v>1977</v>
      </c>
      <c r="B348" s="61" t="s">
        <v>876</v>
      </c>
      <c r="C348" s="205" t="s">
        <v>257</v>
      </c>
      <c r="D348" s="409">
        <f>IFERROR(VLOOKUP($A348,Filtro!$A$5:$H$256,2,FALSE),0)</f>
        <v>0</v>
      </c>
      <c r="E348" s="81">
        <f>IFERROR(VLOOKUP($A348,Filtro!$A$5:$H$256,3,FALSE),0)</f>
        <v>0</v>
      </c>
      <c r="F348" s="186">
        <f>IFERROR(VLOOKUP($A348,Filtro!$A$5:$H$256,4,FALSE),0)</f>
        <v>0</v>
      </c>
      <c r="G348" s="81">
        <f>IFERROR(VLOOKUP($A348,Filtro!$A$5:$H$256,5,FALSE),0)</f>
        <v>0</v>
      </c>
      <c r="H348" s="209">
        <v>348</v>
      </c>
    </row>
    <row r="349" spans="1:8" ht="15" customHeight="1" x14ac:dyDescent="0.2">
      <c r="A349" s="445" t="s">
        <v>1978</v>
      </c>
      <c r="B349" s="61" t="s">
        <v>877</v>
      </c>
      <c r="C349" s="205" t="s">
        <v>258</v>
      </c>
      <c r="D349" s="409">
        <f>IFERROR(VLOOKUP($A349,Filtro!$A$5:$H$256,2,FALSE),0)</f>
        <v>0</v>
      </c>
      <c r="E349" s="81">
        <f>IFERROR(VLOOKUP($A349,Filtro!$A$5:$H$256,3,FALSE),0)</f>
        <v>0</v>
      </c>
      <c r="F349" s="186">
        <f>IFERROR(VLOOKUP($A349,Filtro!$A$5:$H$256,4,FALSE),0)</f>
        <v>0</v>
      </c>
      <c r="G349" s="81">
        <f>IFERROR(VLOOKUP($A349,Filtro!$A$5:$H$256,5,FALSE),0)</f>
        <v>0</v>
      </c>
      <c r="H349" s="209">
        <v>349</v>
      </c>
    </row>
    <row r="350" spans="1:8" ht="15" customHeight="1" x14ac:dyDescent="0.2">
      <c r="A350" s="445" t="s">
        <v>1979</v>
      </c>
      <c r="B350" s="61" t="s">
        <v>878</v>
      </c>
      <c r="C350" s="205" t="s">
        <v>259</v>
      </c>
      <c r="D350" s="409">
        <f>IFERROR(VLOOKUP($A350,Filtro!$A$5:$H$256,2,FALSE),0)</f>
        <v>0</v>
      </c>
      <c r="E350" s="81">
        <f>IFERROR(VLOOKUP($A350,Filtro!$A$5:$H$256,3,FALSE),0)</f>
        <v>0</v>
      </c>
      <c r="F350" s="186">
        <f>IFERROR(VLOOKUP($A350,Filtro!$A$5:$H$256,4,FALSE),0)</f>
        <v>0</v>
      </c>
      <c r="G350" s="81">
        <f>IFERROR(VLOOKUP($A350,Filtro!$A$5:$H$256,5,FALSE),0)</f>
        <v>0</v>
      </c>
      <c r="H350" s="209">
        <v>350</v>
      </c>
    </row>
    <row r="351" spans="1:8" ht="15" customHeight="1" x14ac:dyDescent="0.2">
      <c r="A351" s="445" t="s">
        <v>1980</v>
      </c>
      <c r="B351" s="61" t="s">
        <v>879</v>
      </c>
      <c r="C351" s="205" t="s">
        <v>86</v>
      </c>
      <c r="D351" s="409">
        <f>IFERROR(VLOOKUP($A351,Filtro!$A$5:$H$256,2,FALSE),0)</f>
        <v>0</v>
      </c>
      <c r="E351" s="81">
        <f>IFERROR(VLOOKUP($A351,Filtro!$A$5:$H$256,3,FALSE),0)</f>
        <v>0</v>
      </c>
      <c r="F351" s="186">
        <f>IFERROR(VLOOKUP($A351,Filtro!$A$5:$H$256,4,FALSE),0)</f>
        <v>0</v>
      </c>
      <c r="G351" s="81">
        <f>IFERROR(VLOOKUP($A351,Filtro!$A$5:$H$256,5,FALSE),0)</f>
        <v>0</v>
      </c>
      <c r="H351" s="209">
        <v>351</v>
      </c>
    </row>
    <row r="352" spans="1:8" ht="15" customHeight="1" x14ac:dyDescent="0.2">
      <c r="A352" s="445" t="s">
        <v>1981</v>
      </c>
      <c r="B352" s="61" t="s">
        <v>880</v>
      </c>
      <c r="C352" s="205" t="s">
        <v>98</v>
      </c>
      <c r="D352" s="409">
        <f>IFERROR(VLOOKUP($A352,Filtro!$A$5:$H$256,2,FALSE),0)</f>
        <v>0</v>
      </c>
      <c r="E352" s="81">
        <f>IFERROR(VLOOKUP($A352,Filtro!$A$5:$H$256,3,FALSE),0)</f>
        <v>0</v>
      </c>
      <c r="F352" s="186">
        <f>IFERROR(VLOOKUP($A352,Filtro!$A$5:$H$256,4,FALSE),0)</f>
        <v>0</v>
      </c>
      <c r="G352" s="81">
        <f>IFERROR(VLOOKUP($A352,Filtro!$A$5:$H$256,5,FALSE),0)</f>
        <v>0</v>
      </c>
      <c r="H352" s="209">
        <v>352</v>
      </c>
    </row>
    <row r="353" spans="1:8" ht="15" customHeight="1" x14ac:dyDescent="0.2">
      <c r="A353" s="445" t="s">
        <v>1982</v>
      </c>
      <c r="B353" s="61" t="s">
        <v>881</v>
      </c>
      <c r="C353" s="205" t="s">
        <v>99</v>
      </c>
      <c r="D353" s="409">
        <f>IFERROR(VLOOKUP($A353,Filtro!$A$5:$H$256,2,FALSE),0)</f>
        <v>0</v>
      </c>
      <c r="E353" s="81">
        <f>IFERROR(VLOOKUP($A353,Filtro!$A$5:$H$256,3,FALSE),0)</f>
        <v>0</v>
      </c>
      <c r="F353" s="186">
        <f>IFERROR(VLOOKUP($A353,Filtro!$A$5:$H$256,4,FALSE),0)</f>
        <v>0</v>
      </c>
      <c r="G353" s="81">
        <f>IFERROR(VLOOKUP($A353,Filtro!$A$5:$H$256,5,FALSE),0)</f>
        <v>0</v>
      </c>
      <c r="H353" s="209">
        <v>353</v>
      </c>
    </row>
    <row r="354" spans="1:8" ht="15" customHeight="1" x14ac:dyDescent="0.2">
      <c r="A354" s="445" t="s">
        <v>1983</v>
      </c>
      <c r="B354" s="61" t="s">
        <v>882</v>
      </c>
      <c r="C354" s="205" t="s">
        <v>612</v>
      </c>
      <c r="D354" s="409">
        <f>IFERROR(VLOOKUP($A354,Filtro!$A$5:$H$256,2,FALSE),0)</f>
        <v>0</v>
      </c>
      <c r="E354" s="81">
        <f>IFERROR(VLOOKUP($A354,Filtro!$A$5:$H$256,3,FALSE),0)</f>
        <v>0</v>
      </c>
      <c r="F354" s="186">
        <f>IFERROR(VLOOKUP($A354,Filtro!$A$5:$H$256,4,FALSE),0)</f>
        <v>0</v>
      </c>
      <c r="G354" s="81">
        <f>IFERROR(VLOOKUP($A354,Filtro!$A$5:$H$256,5,FALSE),0)</f>
        <v>0</v>
      </c>
      <c r="H354" s="209">
        <v>354</v>
      </c>
    </row>
    <row r="355" spans="1:8" ht="15" customHeight="1" x14ac:dyDescent="0.2">
      <c r="A355" s="445" t="s">
        <v>1984</v>
      </c>
      <c r="B355" s="61" t="s">
        <v>883</v>
      </c>
      <c r="C355" s="205" t="s">
        <v>100</v>
      </c>
      <c r="D355" s="409">
        <f>IFERROR(VLOOKUP($A355,Filtro!$A$5:$H$256,2,FALSE),0)</f>
        <v>0</v>
      </c>
      <c r="E355" s="81">
        <f>IFERROR(VLOOKUP($A355,Filtro!$A$5:$H$256,3,FALSE),0)</f>
        <v>0</v>
      </c>
      <c r="F355" s="186">
        <f>IFERROR(VLOOKUP($A355,Filtro!$A$5:$H$256,4,FALSE),0)</f>
        <v>0</v>
      </c>
      <c r="G355" s="81">
        <f>IFERROR(VLOOKUP($A355,Filtro!$A$5:$H$256,5,FALSE),0)</f>
        <v>0</v>
      </c>
      <c r="H355" s="209">
        <v>355</v>
      </c>
    </row>
    <row r="356" spans="1:8" ht="15" customHeight="1" x14ac:dyDescent="0.2">
      <c r="A356" s="445" t="s">
        <v>1985</v>
      </c>
      <c r="B356" s="61" t="s">
        <v>884</v>
      </c>
      <c r="C356" s="205" t="s">
        <v>101</v>
      </c>
      <c r="D356" s="409">
        <f>IFERROR(VLOOKUP($A356,Filtro!$A$5:$H$256,2,FALSE),0)</f>
        <v>0</v>
      </c>
      <c r="E356" s="81">
        <f>IFERROR(VLOOKUP($A356,Filtro!$A$5:$H$256,3,FALSE),0)</f>
        <v>0</v>
      </c>
      <c r="F356" s="186">
        <f>IFERROR(VLOOKUP($A356,Filtro!$A$5:$H$256,4,FALSE),0)</f>
        <v>0</v>
      </c>
      <c r="G356" s="81">
        <f>IFERROR(VLOOKUP($A356,Filtro!$A$5:$H$256,5,FALSE),0)</f>
        <v>0</v>
      </c>
      <c r="H356" s="209">
        <v>356</v>
      </c>
    </row>
    <row r="357" spans="1:8" ht="15" customHeight="1" x14ac:dyDescent="0.2">
      <c r="A357" s="445" t="s">
        <v>1452</v>
      </c>
      <c r="B357" s="61" t="s">
        <v>885</v>
      </c>
      <c r="C357" s="205" t="s">
        <v>102</v>
      </c>
      <c r="D357" s="409">
        <f>IFERROR(VLOOKUP($A357,Filtro!$A$5:$H$256,2,FALSE),0)</f>
        <v>0</v>
      </c>
      <c r="E357" s="81">
        <f>IFERROR(VLOOKUP($A357,Filtro!$A$5:$H$256,3,FALSE),0)</f>
        <v>0</v>
      </c>
      <c r="F357" s="186">
        <f>IFERROR(VLOOKUP($A357,Filtro!$A$5:$H$256,4,FALSE),0)</f>
        <v>0</v>
      </c>
      <c r="G357" s="81">
        <f>IFERROR(VLOOKUP($A357,Filtro!$A$5:$H$256,5,FALSE),0)</f>
        <v>260</v>
      </c>
      <c r="H357" s="209">
        <v>357</v>
      </c>
    </row>
    <row r="358" spans="1:8" ht="15" customHeight="1" x14ac:dyDescent="0.2">
      <c r="A358" s="445" t="s">
        <v>1986</v>
      </c>
      <c r="B358" s="61" t="s">
        <v>886</v>
      </c>
      <c r="C358" s="205" t="s">
        <v>103</v>
      </c>
      <c r="D358" s="409">
        <f>IFERROR(VLOOKUP($A358,Filtro!$A$5:$H$256,2,FALSE),0)</f>
        <v>0</v>
      </c>
      <c r="E358" s="81">
        <f>IFERROR(VLOOKUP($A358,Filtro!$A$5:$H$256,3,FALSE),0)</f>
        <v>0</v>
      </c>
      <c r="F358" s="186">
        <f>IFERROR(VLOOKUP($A358,Filtro!$A$5:$H$256,4,FALSE),0)</f>
        <v>0</v>
      </c>
      <c r="G358" s="81">
        <f>IFERROR(VLOOKUP($A358,Filtro!$A$5:$H$256,5,FALSE),0)</f>
        <v>0</v>
      </c>
      <c r="H358" s="209">
        <v>358</v>
      </c>
    </row>
    <row r="359" spans="1:8" ht="15" customHeight="1" x14ac:dyDescent="0.2">
      <c r="A359" s="445" t="s">
        <v>1987</v>
      </c>
      <c r="B359" s="61" t="s">
        <v>887</v>
      </c>
      <c r="C359" s="205" t="s">
        <v>104</v>
      </c>
      <c r="D359" s="409">
        <f>IFERROR(VLOOKUP($A359,Filtro!$A$5:$H$256,2,FALSE),0)</f>
        <v>0</v>
      </c>
      <c r="E359" s="81">
        <f>IFERROR(VLOOKUP($A359,Filtro!$A$5:$H$256,3,FALSE),0)</f>
        <v>0</v>
      </c>
      <c r="F359" s="186">
        <f>IFERROR(VLOOKUP($A359,Filtro!$A$5:$H$256,4,FALSE),0)</f>
        <v>0</v>
      </c>
      <c r="G359" s="81">
        <f>IFERROR(VLOOKUP($A359,Filtro!$A$5:$H$256,5,FALSE),0)</f>
        <v>0</v>
      </c>
      <c r="H359" s="209">
        <v>359</v>
      </c>
    </row>
    <row r="360" spans="1:8" ht="15" customHeight="1" x14ac:dyDescent="0.2">
      <c r="A360" s="445" t="s">
        <v>1988</v>
      </c>
      <c r="B360" s="61" t="s">
        <v>888</v>
      </c>
      <c r="C360" s="205" t="s">
        <v>105</v>
      </c>
      <c r="D360" s="409">
        <f>IFERROR(VLOOKUP($A360,Filtro!$A$5:$H$256,2,FALSE),0)</f>
        <v>0</v>
      </c>
      <c r="E360" s="81">
        <f>IFERROR(VLOOKUP($A360,Filtro!$A$5:$H$256,3,FALSE),0)</f>
        <v>0</v>
      </c>
      <c r="F360" s="186">
        <f>IFERROR(VLOOKUP($A360,Filtro!$A$5:$H$256,4,FALSE),0)</f>
        <v>0</v>
      </c>
      <c r="G360" s="81">
        <f>IFERROR(VLOOKUP($A360,Filtro!$A$5:$H$256,5,FALSE),0)</f>
        <v>0</v>
      </c>
      <c r="H360" s="209">
        <v>360</v>
      </c>
    </row>
    <row r="361" spans="1:8" ht="21" x14ac:dyDescent="0.2">
      <c r="A361" s="445" t="s">
        <v>1989</v>
      </c>
      <c r="B361" s="61" t="s">
        <v>889</v>
      </c>
      <c r="C361" s="205" t="s">
        <v>87</v>
      </c>
      <c r="D361" s="409">
        <f>IFERROR(VLOOKUP($A361,Filtro!$A$5:$H$256,2,FALSE),0)</f>
        <v>0</v>
      </c>
      <c r="E361" s="81">
        <f>IFERROR(VLOOKUP($A361,Filtro!$A$5:$H$256,3,FALSE),0)</f>
        <v>0</v>
      </c>
      <c r="F361" s="186">
        <f>IFERROR(VLOOKUP($A361,Filtro!$A$5:$H$256,4,FALSE),0)</f>
        <v>0</v>
      </c>
      <c r="G361" s="81">
        <f>IFERROR(VLOOKUP($A361,Filtro!$A$5:$H$256,5,FALSE),0)</f>
        <v>0</v>
      </c>
      <c r="H361" s="209">
        <v>361</v>
      </c>
    </row>
    <row r="362" spans="1:8" ht="15" customHeight="1" x14ac:dyDescent="0.2">
      <c r="A362" s="445" t="s">
        <v>1990</v>
      </c>
      <c r="B362" s="61" t="s">
        <v>890</v>
      </c>
      <c r="C362" s="205" t="s">
        <v>30</v>
      </c>
      <c r="D362" s="409">
        <f>IFERROR(VLOOKUP($A362,Filtro!$A$5:$H$256,2,FALSE),0)</f>
        <v>0</v>
      </c>
      <c r="E362" s="81">
        <f>IFERROR(VLOOKUP($A362,Filtro!$A$5:$H$256,3,FALSE),0)</f>
        <v>0</v>
      </c>
      <c r="F362" s="186">
        <f>IFERROR(VLOOKUP($A362,Filtro!$A$5:$H$256,4,FALSE),0)</f>
        <v>0</v>
      </c>
      <c r="G362" s="81">
        <f>IFERROR(VLOOKUP($A362,Filtro!$A$5:$H$256,5,FALSE),0)</f>
        <v>0</v>
      </c>
      <c r="H362" s="209">
        <v>362</v>
      </c>
    </row>
    <row r="363" spans="1:8" ht="15" customHeight="1" x14ac:dyDescent="0.2">
      <c r="A363" s="445" t="s">
        <v>1991</v>
      </c>
      <c r="B363" s="61" t="s">
        <v>891</v>
      </c>
      <c r="C363" s="205" t="s">
        <v>332</v>
      </c>
      <c r="D363" s="409">
        <f>IFERROR(VLOOKUP($A363,Filtro!$A$5:$H$256,2,FALSE),0)</f>
        <v>0</v>
      </c>
      <c r="E363" s="81">
        <f>IFERROR(VLOOKUP($A363,Filtro!$A$5:$H$256,3,FALSE),0)</f>
        <v>0</v>
      </c>
      <c r="F363" s="186">
        <f>IFERROR(VLOOKUP($A363,Filtro!$A$5:$H$256,4,FALSE),0)</f>
        <v>0</v>
      </c>
      <c r="G363" s="81">
        <f>IFERROR(VLOOKUP($A363,Filtro!$A$5:$H$256,5,FALSE),0)</f>
        <v>0</v>
      </c>
      <c r="H363" s="209">
        <v>363</v>
      </c>
    </row>
    <row r="364" spans="1:8" ht="15" customHeight="1" x14ac:dyDescent="0.2">
      <c r="A364" s="445" t="s">
        <v>1992</v>
      </c>
      <c r="B364" s="61" t="s">
        <v>892</v>
      </c>
      <c r="C364" s="205" t="s">
        <v>119</v>
      </c>
      <c r="D364" s="409">
        <f>IFERROR(VLOOKUP($A364,Filtro!$A$5:$H$256,2,FALSE),0)</f>
        <v>0</v>
      </c>
      <c r="E364" s="81">
        <f>IFERROR(VLOOKUP($A364,Filtro!$A$5:$H$256,3,FALSE),0)</f>
        <v>0</v>
      </c>
      <c r="F364" s="186">
        <f>IFERROR(VLOOKUP($A364,Filtro!$A$5:$H$256,4,FALSE),0)</f>
        <v>0</v>
      </c>
      <c r="G364" s="81">
        <f>IFERROR(VLOOKUP($A364,Filtro!$A$5:$H$256,5,FALSE),0)</f>
        <v>0</v>
      </c>
      <c r="H364" s="209">
        <v>364</v>
      </c>
    </row>
    <row r="365" spans="1:8" ht="15" customHeight="1" x14ac:dyDescent="0.2">
      <c r="A365" s="445" t="s">
        <v>1993</v>
      </c>
      <c r="B365" s="61" t="s">
        <v>893</v>
      </c>
      <c r="C365" s="205" t="s">
        <v>120</v>
      </c>
      <c r="D365" s="409">
        <f>IFERROR(VLOOKUP($A365,Filtro!$A$5:$H$256,2,FALSE),0)</f>
        <v>0</v>
      </c>
      <c r="E365" s="81">
        <f>IFERROR(VLOOKUP($A365,Filtro!$A$5:$H$256,3,FALSE),0)</f>
        <v>0</v>
      </c>
      <c r="F365" s="186">
        <f>IFERROR(VLOOKUP($A365,Filtro!$A$5:$H$256,4,FALSE),0)</f>
        <v>0</v>
      </c>
      <c r="G365" s="81">
        <f>IFERROR(VLOOKUP($A365,Filtro!$A$5:$H$256,5,FALSE),0)</f>
        <v>0</v>
      </c>
      <c r="H365" s="209">
        <v>365</v>
      </c>
    </row>
    <row r="366" spans="1:8" ht="21.75" thickBot="1" x14ac:dyDescent="0.25">
      <c r="A366" s="445" t="s">
        <v>1453</v>
      </c>
      <c r="B366" s="63" t="s">
        <v>894</v>
      </c>
      <c r="C366" s="234" t="s">
        <v>88</v>
      </c>
      <c r="D366" s="410">
        <f>IFERROR(VLOOKUP($A366,Filtro!$A$5:$H$256,2,FALSE),0)</f>
        <v>9</v>
      </c>
      <c r="E366" s="90">
        <f>IFERROR(VLOOKUP($A366,Filtro!$A$5:$H$256,3,FALSE),0)</f>
        <v>0</v>
      </c>
      <c r="F366" s="187">
        <f>IFERROR(VLOOKUP($A366,Filtro!$A$5:$H$256,4,FALSE),0)</f>
        <v>9</v>
      </c>
      <c r="G366" s="90">
        <f>IFERROR(VLOOKUP($A366,Filtro!$A$5:$H$256,5,FALSE),0)</f>
        <v>1</v>
      </c>
      <c r="H366" s="209">
        <v>366</v>
      </c>
    </row>
    <row r="367" spans="1:8" ht="15" customHeight="1" thickBot="1" x14ac:dyDescent="0.25">
      <c r="A367" s="402"/>
      <c r="B367" s="542" t="s">
        <v>121</v>
      </c>
      <c r="C367" s="575"/>
      <c r="D367" s="245">
        <f>SUM(D323:D366)</f>
        <v>242</v>
      </c>
      <c r="E367" s="241">
        <f>SUM(E323:E366)</f>
        <v>0</v>
      </c>
      <c r="F367" s="242">
        <f>SUM(F323:F366)</f>
        <v>242</v>
      </c>
      <c r="G367" s="244">
        <f>SUM(G323:G366)</f>
        <v>422</v>
      </c>
      <c r="H367" s="209">
        <v>367</v>
      </c>
    </row>
    <row r="368" spans="1:8" ht="15" customHeight="1" x14ac:dyDescent="0.2">
      <c r="A368" s="358"/>
      <c r="B368" s="260"/>
      <c r="C368" s="260"/>
      <c r="D368" s="294"/>
      <c r="E368" s="294"/>
      <c r="F368" s="294"/>
      <c r="G368" s="294"/>
      <c r="H368" s="209">
        <v>368</v>
      </c>
    </row>
    <row r="369" spans="1:8" ht="15" customHeight="1" x14ac:dyDescent="0.2">
      <c r="A369" s="358"/>
      <c r="B369" s="544" t="s">
        <v>1232</v>
      </c>
      <c r="C369" s="551"/>
      <c r="D369" s="296"/>
      <c r="E369" s="211"/>
      <c r="F369" s="211"/>
      <c r="G369" s="295"/>
      <c r="H369" s="209">
        <v>369</v>
      </c>
    </row>
    <row r="370" spans="1:8" ht="15" customHeight="1" x14ac:dyDescent="0.2">
      <c r="A370" s="445" t="s">
        <v>1994</v>
      </c>
      <c r="B370" s="62" t="s">
        <v>895</v>
      </c>
      <c r="C370" s="291" t="s">
        <v>304</v>
      </c>
      <c r="D370" s="414">
        <f>IFERROR(VLOOKUP($A370,Filtro!$A$5:$H$256,2,FALSE),0)</f>
        <v>0</v>
      </c>
      <c r="E370" s="415">
        <f>IFERROR(VLOOKUP($A370,Filtro!$A$5:$H$256,3,FALSE),0)</f>
        <v>0</v>
      </c>
      <c r="F370" s="416">
        <f>IFERROR(VLOOKUP($A370,Filtro!$A$5:$H$256,4,FALSE),0)</f>
        <v>0</v>
      </c>
      <c r="G370" s="415">
        <f>IFERROR(VLOOKUP($A370,Filtro!$A$5:$H$256,5,FALSE),0)</f>
        <v>0</v>
      </c>
      <c r="H370" s="209">
        <v>370</v>
      </c>
    </row>
    <row r="371" spans="1:8" ht="15" customHeight="1" x14ac:dyDescent="0.2">
      <c r="A371" s="445" t="s">
        <v>1995</v>
      </c>
      <c r="B371" s="61" t="s">
        <v>896</v>
      </c>
      <c r="C371" s="205" t="s">
        <v>305</v>
      </c>
      <c r="D371" s="409">
        <f>IFERROR(VLOOKUP($A371,Filtro!$A$5:$H$256,2,FALSE),0)</f>
        <v>0</v>
      </c>
      <c r="E371" s="81">
        <f>IFERROR(VLOOKUP($A371,Filtro!$A$5:$H$256,3,FALSE),0)</f>
        <v>0</v>
      </c>
      <c r="F371" s="186">
        <f>IFERROR(VLOOKUP($A371,Filtro!$A$5:$H$256,4,FALSE),0)</f>
        <v>0</v>
      </c>
      <c r="G371" s="81">
        <f>IFERROR(VLOOKUP($A371,Filtro!$A$5:$H$256,5,FALSE),0)</f>
        <v>0</v>
      </c>
      <c r="H371" s="209">
        <v>371</v>
      </c>
    </row>
    <row r="372" spans="1:8" ht="15" customHeight="1" x14ac:dyDescent="0.2">
      <c r="A372" s="445" t="s">
        <v>1996</v>
      </c>
      <c r="B372" s="61" t="s">
        <v>897</v>
      </c>
      <c r="C372" s="205" t="s">
        <v>306</v>
      </c>
      <c r="D372" s="409">
        <f>IFERROR(VLOOKUP($A372,Filtro!$A$5:$H$256,2,FALSE),0)</f>
        <v>0</v>
      </c>
      <c r="E372" s="81">
        <f>IFERROR(VLOOKUP($A372,Filtro!$A$5:$H$256,3,FALSE),0)</f>
        <v>0</v>
      </c>
      <c r="F372" s="186">
        <f>IFERROR(VLOOKUP($A372,Filtro!$A$5:$H$256,4,FALSE),0)</f>
        <v>0</v>
      </c>
      <c r="G372" s="81">
        <f>IFERROR(VLOOKUP($A372,Filtro!$A$5:$H$256,5,FALSE),0)</f>
        <v>0</v>
      </c>
      <c r="H372" s="209">
        <v>372</v>
      </c>
    </row>
    <row r="373" spans="1:8" ht="15" customHeight="1" x14ac:dyDescent="0.2">
      <c r="A373" s="445" t="s">
        <v>1997</v>
      </c>
      <c r="B373" s="61" t="s">
        <v>898</v>
      </c>
      <c r="C373" s="205" t="s">
        <v>374</v>
      </c>
      <c r="D373" s="409">
        <f>IFERROR(VLOOKUP($A373,Filtro!$A$5:$H$256,2,FALSE),0)</f>
        <v>0</v>
      </c>
      <c r="E373" s="81">
        <f>IFERROR(VLOOKUP($A373,Filtro!$A$5:$H$256,3,FALSE),0)</f>
        <v>0</v>
      </c>
      <c r="F373" s="186">
        <f>IFERROR(VLOOKUP($A373,Filtro!$A$5:$H$256,4,FALSE),0)</f>
        <v>0</v>
      </c>
      <c r="G373" s="81">
        <f>IFERROR(VLOOKUP($A373,Filtro!$A$5:$H$256,5,FALSE),0)</f>
        <v>0</v>
      </c>
      <c r="H373" s="209">
        <v>373</v>
      </c>
    </row>
    <row r="374" spans="1:8" ht="15" customHeight="1" x14ac:dyDescent="0.2">
      <c r="A374" s="445" t="s">
        <v>1998</v>
      </c>
      <c r="B374" s="61" t="s">
        <v>899</v>
      </c>
      <c r="C374" s="205" t="s">
        <v>375</v>
      </c>
      <c r="D374" s="409">
        <f>IFERROR(VLOOKUP($A374,Filtro!$A$5:$H$256,2,FALSE),0)</f>
        <v>0</v>
      </c>
      <c r="E374" s="81">
        <f>IFERROR(VLOOKUP($A374,Filtro!$A$5:$H$256,3,FALSE),0)</f>
        <v>0</v>
      </c>
      <c r="F374" s="186">
        <f>IFERROR(VLOOKUP($A374,Filtro!$A$5:$H$256,4,FALSE),0)</f>
        <v>0</v>
      </c>
      <c r="G374" s="81">
        <f>IFERROR(VLOOKUP($A374,Filtro!$A$5:$H$256,5,FALSE),0)</f>
        <v>0</v>
      </c>
      <c r="H374" s="209">
        <v>374</v>
      </c>
    </row>
    <row r="375" spans="1:8" ht="15" customHeight="1" x14ac:dyDescent="0.2">
      <c r="A375" s="445" t="s">
        <v>1999</v>
      </c>
      <c r="B375" s="61" t="s">
        <v>900</v>
      </c>
      <c r="C375" s="205" t="s">
        <v>1134</v>
      </c>
      <c r="D375" s="409">
        <f>IFERROR(VLOOKUP($A375,Filtro!$A$5:$H$256,2,FALSE),0)</f>
        <v>0</v>
      </c>
      <c r="E375" s="81">
        <f>IFERROR(VLOOKUP($A375,Filtro!$A$5:$H$256,3,FALSE),0)</f>
        <v>0</v>
      </c>
      <c r="F375" s="186">
        <f>IFERROR(VLOOKUP($A375,Filtro!$A$5:$H$256,4,FALSE),0)</f>
        <v>0</v>
      </c>
      <c r="G375" s="81">
        <f>IFERROR(VLOOKUP($A375,Filtro!$A$5:$H$256,5,FALSE),0)</f>
        <v>0</v>
      </c>
      <c r="H375" s="209">
        <v>375</v>
      </c>
    </row>
    <row r="376" spans="1:8" ht="15" customHeight="1" x14ac:dyDescent="0.2">
      <c r="A376" s="445" t="s">
        <v>2000</v>
      </c>
      <c r="B376" s="61" t="s">
        <v>901</v>
      </c>
      <c r="C376" s="205" t="s">
        <v>376</v>
      </c>
      <c r="D376" s="409">
        <f>IFERROR(VLOOKUP($A376,Filtro!$A$5:$H$256,2,FALSE),0)</f>
        <v>0</v>
      </c>
      <c r="E376" s="81">
        <f>IFERROR(VLOOKUP($A376,Filtro!$A$5:$H$256,3,FALSE),0)</f>
        <v>0</v>
      </c>
      <c r="F376" s="186">
        <f>IFERROR(VLOOKUP($A376,Filtro!$A$5:$H$256,4,FALSE),0)</f>
        <v>0</v>
      </c>
      <c r="G376" s="81">
        <f>IFERROR(VLOOKUP($A376,Filtro!$A$5:$H$256,5,FALSE),0)</f>
        <v>0</v>
      </c>
      <c r="H376" s="209">
        <v>376</v>
      </c>
    </row>
    <row r="377" spans="1:8" ht="15" customHeight="1" x14ac:dyDescent="0.2">
      <c r="A377" s="445" t="s">
        <v>2001</v>
      </c>
      <c r="B377" s="61" t="s">
        <v>902</v>
      </c>
      <c r="C377" s="205" t="s">
        <v>1135</v>
      </c>
      <c r="D377" s="409">
        <f>IFERROR(VLOOKUP($A377,Filtro!$A$5:$H$256,2,FALSE),0)</f>
        <v>0</v>
      </c>
      <c r="E377" s="81">
        <f>IFERROR(VLOOKUP($A377,Filtro!$A$5:$H$256,3,FALSE),0)</f>
        <v>0</v>
      </c>
      <c r="F377" s="186">
        <f>IFERROR(VLOOKUP($A377,Filtro!$A$5:$H$256,4,FALSE),0)</f>
        <v>0</v>
      </c>
      <c r="G377" s="81">
        <f>IFERROR(VLOOKUP($A377,Filtro!$A$5:$H$256,5,FALSE),0)</f>
        <v>0</v>
      </c>
      <c r="H377" s="209">
        <v>377</v>
      </c>
    </row>
    <row r="378" spans="1:8" ht="15" customHeight="1" x14ac:dyDescent="0.2">
      <c r="A378" s="445" t="s">
        <v>2002</v>
      </c>
      <c r="B378" s="61" t="s">
        <v>903</v>
      </c>
      <c r="C378" s="205" t="s">
        <v>126</v>
      </c>
      <c r="D378" s="409">
        <f>IFERROR(VLOOKUP($A378,Filtro!$A$5:$H$256,2,FALSE),0)</f>
        <v>0</v>
      </c>
      <c r="E378" s="81">
        <f>IFERROR(VLOOKUP($A378,Filtro!$A$5:$H$256,3,FALSE),0)</f>
        <v>0</v>
      </c>
      <c r="F378" s="186">
        <f>IFERROR(VLOOKUP($A378,Filtro!$A$5:$H$256,4,FALSE),0)</f>
        <v>0</v>
      </c>
      <c r="G378" s="81">
        <f>IFERROR(VLOOKUP($A378,Filtro!$A$5:$H$256,5,FALSE),0)</f>
        <v>0</v>
      </c>
      <c r="H378" s="209">
        <v>378</v>
      </c>
    </row>
    <row r="379" spans="1:8" ht="15" customHeight="1" x14ac:dyDescent="0.2">
      <c r="A379" s="445" t="s">
        <v>1345</v>
      </c>
      <c r="B379" s="61" t="s">
        <v>904</v>
      </c>
      <c r="C379" s="205" t="s">
        <v>1136</v>
      </c>
      <c r="D379" s="409">
        <f>IFERROR(VLOOKUP($A379,Filtro!$A$5:$H$256,2,FALSE),0)</f>
        <v>3916</v>
      </c>
      <c r="E379" s="81">
        <f>IFERROR(VLOOKUP($A379,Filtro!$A$5:$H$256,3,FALSE),0)</f>
        <v>0</v>
      </c>
      <c r="F379" s="186">
        <f>IFERROR(VLOOKUP($A379,Filtro!$A$5:$H$256,4,FALSE),0)</f>
        <v>3916</v>
      </c>
      <c r="G379" s="81">
        <f>IFERROR(VLOOKUP($A379,Filtro!$A$5:$H$256,5,FALSE),0)</f>
        <v>2250</v>
      </c>
      <c r="H379" s="209">
        <v>379</v>
      </c>
    </row>
    <row r="380" spans="1:8" ht="15" customHeight="1" x14ac:dyDescent="0.2">
      <c r="A380" s="445" t="s">
        <v>2003</v>
      </c>
      <c r="B380" s="61" t="s">
        <v>905</v>
      </c>
      <c r="C380" s="205" t="s">
        <v>127</v>
      </c>
      <c r="D380" s="409">
        <f>IFERROR(VLOOKUP($A380,Filtro!$A$5:$H$256,2,FALSE),0)</f>
        <v>0</v>
      </c>
      <c r="E380" s="81">
        <f>IFERROR(VLOOKUP($A380,Filtro!$A$5:$H$256,3,FALSE),0)</f>
        <v>0</v>
      </c>
      <c r="F380" s="186">
        <f>IFERROR(VLOOKUP($A380,Filtro!$A$5:$H$256,4,FALSE),0)</f>
        <v>0</v>
      </c>
      <c r="G380" s="81">
        <f>IFERROR(VLOOKUP($A380,Filtro!$A$5:$H$256,5,FALSE),0)</f>
        <v>0</v>
      </c>
      <c r="H380" s="209">
        <v>380</v>
      </c>
    </row>
    <row r="381" spans="1:8" ht="15" customHeight="1" x14ac:dyDescent="0.2">
      <c r="A381" s="445" t="s">
        <v>2004</v>
      </c>
      <c r="B381" s="61" t="s">
        <v>906</v>
      </c>
      <c r="C381" s="205" t="s">
        <v>1137</v>
      </c>
      <c r="D381" s="409">
        <f>IFERROR(VLOOKUP($A381,Filtro!$A$5:$H$256,2,FALSE),0)</f>
        <v>0</v>
      </c>
      <c r="E381" s="81">
        <f>IFERROR(VLOOKUP($A381,Filtro!$A$5:$H$256,3,FALSE),0)</f>
        <v>0</v>
      </c>
      <c r="F381" s="186">
        <f>IFERROR(VLOOKUP($A381,Filtro!$A$5:$H$256,4,FALSE),0)</f>
        <v>0</v>
      </c>
      <c r="G381" s="81">
        <f>IFERROR(VLOOKUP($A381,Filtro!$A$5:$H$256,5,FALSE),0)</f>
        <v>0</v>
      </c>
      <c r="H381" s="209">
        <v>381</v>
      </c>
    </row>
    <row r="382" spans="1:8" ht="15" customHeight="1" x14ac:dyDescent="0.2">
      <c r="A382" s="445" t="s">
        <v>1346</v>
      </c>
      <c r="B382" s="61" t="s">
        <v>907</v>
      </c>
      <c r="C382" s="205" t="s">
        <v>128</v>
      </c>
      <c r="D382" s="409">
        <f>IFERROR(VLOOKUP($A382,Filtro!$A$5:$H$256,2,FALSE),0)</f>
        <v>2970</v>
      </c>
      <c r="E382" s="81">
        <f>IFERROR(VLOOKUP($A382,Filtro!$A$5:$H$256,3,FALSE),0)</f>
        <v>0</v>
      </c>
      <c r="F382" s="186">
        <f>IFERROR(VLOOKUP($A382,Filtro!$A$5:$H$256,4,FALSE),0)</f>
        <v>2970</v>
      </c>
      <c r="G382" s="81">
        <f>IFERROR(VLOOKUP($A382,Filtro!$A$5:$H$256,5,FALSE),0)</f>
        <v>3899</v>
      </c>
      <c r="H382" s="209">
        <v>382</v>
      </c>
    </row>
    <row r="383" spans="1:8" ht="15" customHeight="1" x14ac:dyDescent="0.2">
      <c r="A383" s="445" t="s">
        <v>1421</v>
      </c>
      <c r="B383" s="61" t="s">
        <v>908</v>
      </c>
      <c r="C383" s="205" t="s">
        <v>129</v>
      </c>
      <c r="D383" s="409">
        <f>IFERROR(VLOOKUP($A383,Filtro!$A$5:$H$256,2,FALSE),0)</f>
        <v>10</v>
      </c>
      <c r="E383" s="81">
        <f>IFERROR(VLOOKUP($A383,Filtro!$A$5:$H$256,3,FALSE),0)</f>
        <v>0</v>
      </c>
      <c r="F383" s="186">
        <f>IFERROR(VLOOKUP($A383,Filtro!$A$5:$H$256,4,FALSE),0)</f>
        <v>10</v>
      </c>
      <c r="G383" s="81">
        <f>IFERROR(VLOOKUP($A383,Filtro!$A$5:$H$256,5,FALSE),0)</f>
        <v>12</v>
      </c>
      <c r="H383" s="209">
        <v>383</v>
      </c>
    </row>
    <row r="384" spans="1:8" ht="15" customHeight="1" x14ac:dyDescent="0.2">
      <c r="A384" s="445" t="s">
        <v>2005</v>
      </c>
      <c r="B384" s="61" t="s">
        <v>909</v>
      </c>
      <c r="C384" s="205" t="s">
        <v>130</v>
      </c>
      <c r="D384" s="409">
        <f>IFERROR(VLOOKUP($A384,Filtro!$A$5:$H$256,2,FALSE),0)</f>
        <v>0</v>
      </c>
      <c r="E384" s="81">
        <f>IFERROR(VLOOKUP($A384,Filtro!$A$5:$H$256,3,FALSE),0)</f>
        <v>0</v>
      </c>
      <c r="F384" s="186">
        <f>IFERROR(VLOOKUP($A384,Filtro!$A$5:$H$256,4,FALSE),0)</f>
        <v>0</v>
      </c>
      <c r="G384" s="81">
        <f>IFERROR(VLOOKUP($A384,Filtro!$A$5:$H$256,5,FALSE),0)</f>
        <v>0</v>
      </c>
      <c r="H384" s="209">
        <v>384</v>
      </c>
    </row>
    <row r="385" spans="1:8" ht="15" customHeight="1" x14ac:dyDescent="0.2">
      <c r="A385" s="445" t="s">
        <v>2006</v>
      </c>
      <c r="B385" s="61" t="s">
        <v>910</v>
      </c>
      <c r="C385" s="205" t="s">
        <v>1138</v>
      </c>
      <c r="D385" s="409">
        <f>IFERROR(VLOOKUP($A385,Filtro!$A$5:$H$256,2,FALSE),0)</f>
        <v>0</v>
      </c>
      <c r="E385" s="81">
        <f>IFERROR(VLOOKUP($A385,Filtro!$A$5:$H$256,3,FALSE),0)</f>
        <v>0</v>
      </c>
      <c r="F385" s="186">
        <f>IFERROR(VLOOKUP($A385,Filtro!$A$5:$H$256,4,FALSE),0)</f>
        <v>0</v>
      </c>
      <c r="G385" s="81">
        <f>IFERROR(VLOOKUP($A385,Filtro!$A$5:$H$256,5,FALSE),0)</f>
        <v>0</v>
      </c>
      <c r="H385" s="209">
        <v>385</v>
      </c>
    </row>
    <row r="386" spans="1:8" ht="15" customHeight="1" x14ac:dyDescent="0.2">
      <c r="A386" s="445" t="s">
        <v>1469</v>
      </c>
      <c r="B386" s="61" t="s">
        <v>911</v>
      </c>
      <c r="C386" s="205" t="s">
        <v>1139</v>
      </c>
      <c r="D386" s="409">
        <f>IFERROR(VLOOKUP($A386,Filtro!$A$5:$H$256,2,FALSE),0)</f>
        <v>101</v>
      </c>
      <c r="E386" s="81">
        <f>IFERROR(VLOOKUP($A386,Filtro!$A$5:$H$256,3,FALSE),0)</f>
        <v>0</v>
      </c>
      <c r="F386" s="186">
        <f>IFERROR(VLOOKUP($A386,Filtro!$A$5:$H$256,4,FALSE),0)</f>
        <v>101</v>
      </c>
      <c r="G386" s="81">
        <f>IFERROR(VLOOKUP($A386,Filtro!$A$5:$H$256,5,FALSE),0)</f>
        <v>0</v>
      </c>
      <c r="H386" s="209">
        <v>386</v>
      </c>
    </row>
    <row r="387" spans="1:8" ht="15" customHeight="1" x14ac:dyDescent="0.2">
      <c r="A387" s="445" t="s">
        <v>2007</v>
      </c>
      <c r="B387" s="61" t="s">
        <v>912</v>
      </c>
      <c r="C387" s="205" t="s">
        <v>271</v>
      </c>
      <c r="D387" s="409">
        <f>IFERROR(VLOOKUP($A387,Filtro!$A$5:$H$256,2,FALSE),0)</f>
        <v>0</v>
      </c>
      <c r="E387" s="81">
        <f>IFERROR(VLOOKUP($A387,Filtro!$A$5:$H$256,3,FALSE),0)</f>
        <v>0</v>
      </c>
      <c r="F387" s="186">
        <f>IFERROR(VLOOKUP($A387,Filtro!$A$5:$H$256,4,FALSE),0)</f>
        <v>0</v>
      </c>
      <c r="G387" s="81">
        <f>IFERROR(VLOOKUP($A387,Filtro!$A$5:$H$256,5,FALSE),0)</f>
        <v>0</v>
      </c>
      <c r="H387" s="209">
        <v>387</v>
      </c>
    </row>
    <row r="388" spans="1:8" ht="15" customHeight="1" x14ac:dyDescent="0.2">
      <c r="A388" s="445" t="s">
        <v>2008</v>
      </c>
      <c r="B388" s="61" t="s">
        <v>913</v>
      </c>
      <c r="C388" s="205" t="s">
        <v>1140</v>
      </c>
      <c r="D388" s="409">
        <f>IFERROR(VLOOKUP($A388,Filtro!$A$5:$H$256,2,FALSE),0)</f>
        <v>0</v>
      </c>
      <c r="E388" s="81">
        <f>IFERROR(VLOOKUP($A388,Filtro!$A$5:$H$256,3,FALSE),0)</f>
        <v>0</v>
      </c>
      <c r="F388" s="186">
        <f>IFERROR(VLOOKUP($A388,Filtro!$A$5:$H$256,4,FALSE),0)</f>
        <v>0</v>
      </c>
      <c r="G388" s="81">
        <f>IFERROR(VLOOKUP($A388,Filtro!$A$5:$H$256,5,FALSE),0)</f>
        <v>0</v>
      </c>
      <c r="H388" s="209">
        <v>388</v>
      </c>
    </row>
    <row r="389" spans="1:8" ht="15" customHeight="1" x14ac:dyDescent="0.2">
      <c r="A389" s="445" t="s">
        <v>2009</v>
      </c>
      <c r="B389" s="61" t="s">
        <v>914</v>
      </c>
      <c r="C389" s="205" t="s">
        <v>195</v>
      </c>
      <c r="D389" s="409">
        <f>IFERROR(VLOOKUP($A389,Filtro!$A$5:$H$256,2,FALSE),0)</f>
        <v>0</v>
      </c>
      <c r="E389" s="81">
        <f>IFERROR(VLOOKUP($A389,Filtro!$A$5:$H$256,3,FALSE),0)</f>
        <v>0</v>
      </c>
      <c r="F389" s="186">
        <f>IFERROR(VLOOKUP($A389,Filtro!$A$5:$H$256,4,FALSE),0)</f>
        <v>0</v>
      </c>
      <c r="G389" s="81">
        <f>IFERROR(VLOOKUP($A389,Filtro!$A$5:$H$256,5,FALSE),0)</f>
        <v>0</v>
      </c>
      <c r="H389" s="209">
        <v>389</v>
      </c>
    </row>
    <row r="390" spans="1:8" ht="15" customHeight="1" x14ac:dyDescent="0.2">
      <c r="A390" s="445" t="s">
        <v>2010</v>
      </c>
      <c r="B390" s="61" t="s">
        <v>915</v>
      </c>
      <c r="C390" s="205" t="s">
        <v>196</v>
      </c>
      <c r="D390" s="409">
        <f>IFERROR(VLOOKUP($A390,Filtro!$A$5:$H$256,2,FALSE),0)</f>
        <v>0</v>
      </c>
      <c r="E390" s="81">
        <f>IFERROR(VLOOKUP($A390,Filtro!$A$5:$H$256,3,FALSE),0)</f>
        <v>0</v>
      </c>
      <c r="F390" s="186">
        <f>IFERROR(VLOOKUP($A390,Filtro!$A$5:$H$256,4,FALSE),0)</f>
        <v>0</v>
      </c>
      <c r="G390" s="81">
        <f>IFERROR(VLOOKUP($A390,Filtro!$A$5:$H$256,5,FALSE),0)</f>
        <v>0</v>
      </c>
      <c r="H390" s="209">
        <v>390</v>
      </c>
    </row>
    <row r="391" spans="1:8" ht="15" customHeight="1" x14ac:dyDescent="0.2">
      <c r="A391" s="445" t="s">
        <v>2011</v>
      </c>
      <c r="B391" s="61" t="s">
        <v>916</v>
      </c>
      <c r="C391" s="205" t="s">
        <v>1141</v>
      </c>
      <c r="D391" s="409">
        <f>IFERROR(VLOOKUP($A391,Filtro!$A$5:$H$256,2,FALSE),0)</f>
        <v>0</v>
      </c>
      <c r="E391" s="81">
        <f>IFERROR(VLOOKUP($A391,Filtro!$A$5:$H$256,3,FALSE),0)</f>
        <v>0</v>
      </c>
      <c r="F391" s="186">
        <f>IFERROR(VLOOKUP($A391,Filtro!$A$5:$H$256,4,FALSE),0)</f>
        <v>0</v>
      </c>
      <c r="G391" s="81">
        <f>IFERROR(VLOOKUP($A391,Filtro!$A$5:$H$256,5,FALSE),0)</f>
        <v>0</v>
      </c>
      <c r="H391" s="209">
        <v>391</v>
      </c>
    </row>
    <row r="392" spans="1:8" ht="15" customHeight="1" x14ac:dyDescent="0.2">
      <c r="A392" s="445" t="s">
        <v>2012</v>
      </c>
      <c r="B392" s="61" t="s">
        <v>917</v>
      </c>
      <c r="C392" s="205" t="s">
        <v>197</v>
      </c>
      <c r="D392" s="409">
        <f>IFERROR(VLOOKUP($A392,Filtro!$A$5:$H$256,2,FALSE),0)</f>
        <v>0</v>
      </c>
      <c r="E392" s="81">
        <f>IFERROR(VLOOKUP($A392,Filtro!$A$5:$H$256,3,FALSE),0)</f>
        <v>0</v>
      </c>
      <c r="F392" s="186">
        <f>IFERROR(VLOOKUP($A392,Filtro!$A$5:$H$256,4,FALSE),0)</f>
        <v>0</v>
      </c>
      <c r="G392" s="81">
        <f>IFERROR(VLOOKUP($A392,Filtro!$A$5:$H$256,5,FALSE),0)</f>
        <v>0</v>
      </c>
      <c r="H392" s="209">
        <v>392</v>
      </c>
    </row>
    <row r="393" spans="1:8" ht="15" customHeight="1" x14ac:dyDescent="0.2">
      <c r="A393" s="445" t="s">
        <v>1347</v>
      </c>
      <c r="B393" s="61" t="s">
        <v>918</v>
      </c>
      <c r="C393" s="205" t="s">
        <v>198</v>
      </c>
      <c r="D393" s="409">
        <f>IFERROR(VLOOKUP($A393,Filtro!$A$5:$H$256,2,FALSE),0)</f>
        <v>5196</v>
      </c>
      <c r="E393" s="81">
        <f>IFERROR(VLOOKUP($A393,Filtro!$A$5:$H$256,3,FALSE),0)</f>
        <v>0</v>
      </c>
      <c r="F393" s="186">
        <f>IFERROR(VLOOKUP($A393,Filtro!$A$5:$H$256,4,FALSE),0)</f>
        <v>5196</v>
      </c>
      <c r="G393" s="81">
        <f>IFERROR(VLOOKUP($A393,Filtro!$A$5:$H$256,5,FALSE),0)</f>
        <v>8709</v>
      </c>
      <c r="H393" s="209">
        <v>393</v>
      </c>
    </row>
    <row r="394" spans="1:8" ht="31.5" x14ac:dyDescent="0.2">
      <c r="A394" s="445" t="s">
        <v>1454</v>
      </c>
      <c r="B394" s="61" t="s">
        <v>919</v>
      </c>
      <c r="C394" s="205" t="s">
        <v>233</v>
      </c>
      <c r="D394" s="409">
        <f>IFERROR(VLOOKUP($A394,Filtro!$A$5:$H$256,2,FALSE),0)</f>
        <v>164</v>
      </c>
      <c r="E394" s="81">
        <f>IFERROR(VLOOKUP($A394,Filtro!$A$5:$H$256,3,FALSE),0)</f>
        <v>164</v>
      </c>
      <c r="F394" s="186">
        <f>IFERROR(VLOOKUP($A394,Filtro!$A$5:$H$256,4,FALSE),0)</f>
        <v>0</v>
      </c>
      <c r="G394" s="81">
        <f>IFERROR(VLOOKUP($A394,Filtro!$A$5:$H$256,5,FALSE),0)</f>
        <v>210</v>
      </c>
      <c r="H394" s="209">
        <v>394</v>
      </c>
    </row>
    <row r="395" spans="1:8" ht="15" customHeight="1" x14ac:dyDescent="0.2">
      <c r="A395" s="445" t="s">
        <v>1439</v>
      </c>
      <c r="B395" s="61" t="s">
        <v>920</v>
      </c>
      <c r="C395" s="205" t="s">
        <v>366</v>
      </c>
      <c r="D395" s="409">
        <f>IFERROR(VLOOKUP($A395,Filtro!$A$5:$H$256,2,FALSE),0)</f>
        <v>0</v>
      </c>
      <c r="E395" s="81">
        <f>IFERROR(VLOOKUP($A395,Filtro!$A$5:$H$256,3,FALSE),0)</f>
        <v>0</v>
      </c>
      <c r="F395" s="186">
        <f>IFERROR(VLOOKUP($A395,Filtro!$A$5:$H$256,4,FALSE),0)</f>
        <v>0</v>
      </c>
      <c r="G395" s="81">
        <f>IFERROR(VLOOKUP($A395,Filtro!$A$5:$H$256,5,FALSE),0)</f>
        <v>306</v>
      </c>
      <c r="H395" s="209">
        <v>395</v>
      </c>
    </row>
    <row r="396" spans="1:8" ht="15" customHeight="1" x14ac:dyDescent="0.2">
      <c r="A396" s="445" t="s">
        <v>2013</v>
      </c>
      <c r="B396" s="61" t="s">
        <v>921</v>
      </c>
      <c r="C396" s="205" t="s">
        <v>322</v>
      </c>
      <c r="D396" s="409">
        <f>IFERROR(VLOOKUP($A396,Filtro!$A$5:$H$256,2,FALSE),0)</f>
        <v>0</v>
      </c>
      <c r="E396" s="81">
        <f>IFERROR(VLOOKUP($A396,Filtro!$A$5:$H$256,3,FALSE),0)</f>
        <v>0</v>
      </c>
      <c r="F396" s="186">
        <f>IFERROR(VLOOKUP($A396,Filtro!$A$5:$H$256,4,FALSE),0)</f>
        <v>0</v>
      </c>
      <c r="G396" s="81">
        <f>IFERROR(VLOOKUP($A396,Filtro!$A$5:$H$256,5,FALSE),0)</f>
        <v>0</v>
      </c>
      <c r="H396" s="209">
        <v>396</v>
      </c>
    </row>
    <row r="397" spans="1:8" ht="15" customHeight="1" x14ac:dyDescent="0.2">
      <c r="A397" s="445" t="s">
        <v>2014</v>
      </c>
      <c r="B397" s="61" t="s">
        <v>922</v>
      </c>
      <c r="C397" s="205" t="s">
        <v>106</v>
      </c>
      <c r="D397" s="409">
        <f>IFERROR(VLOOKUP($A397,Filtro!$A$5:$H$256,2,FALSE),0)</f>
        <v>0</v>
      </c>
      <c r="E397" s="81">
        <f>IFERROR(VLOOKUP($A397,Filtro!$A$5:$H$256,3,FALSE),0)</f>
        <v>0</v>
      </c>
      <c r="F397" s="186">
        <f>IFERROR(VLOOKUP($A397,Filtro!$A$5:$H$256,4,FALSE),0)</f>
        <v>0</v>
      </c>
      <c r="G397" s="81">
        <f>IFERROR(VLOOKUP($A397,Filtro!$A$5:$H$256,5,FALSE),0)</f>
        <v>0</v>
      </c>
      <c r="H397" s="209">
        <v>397</v>
      </c>
    </row>
    <row r="398" spans="1:8" ht="15" customHeight="1" x14ac:dyDescent="0.2">
      <c r="A398" s="445" t="s">
        <v>1394</v>
      </c>
      <c r="B398" s="61" t="s">
        <v>923</v>
      </c>
      <c r="C398" s="205" t="s">
        <v>1142</v>
      </c>
      <c r="D398" s="409">
        <f>IFERROR(VLOOKUP($A398,Filtro!$A$5:$H$256,2,FALSE),0)</f>
        <v>650</v>
      </c>
      <c r="E398" s="81">
        <f>IFERROR(VLOOKUP($A398,Filtro!$A$5:$H$256,3,FALSE),0)</f>
        <v>0</v>
      </c>
      <c r="F398" s="186">
        <f>IFERROR(VLOOKUP($A398,Filtro!$A$5:$H$256,4,FALSE),0)</f>
        <v>650</v>
      </c>
      <c r="G398" s="81">
        <f>IFERROR(VLOOKUP($A398,Filtro!$A$5:$H$256,5,FALSE),0)</f>
        <v>222</v>
      </c>
      <c r="H398" s="209">
        <v>398</v>
      </c>
    </row>
    <row r="399" spans="1:8" ht="15" customHeight="1" thickBot="1" x14ac:dyDescent="0.25">
      <c r="A399" s="445" t="s">
        <v>2015</v>
      </c>
      <c r="B399" s="63" t="s">
        <v>924</v>
      </c>
      <c r="C399" s="234" t="s">
        <v>367</v>
      </c>
      <c r="D399" s="410">
        <f>IFERROR(VLOOKUP($A399,Filtro!$A$5:$H$256,2,FALSE),0)</f>
        <v>0</v>
      </c>
      <c r="E399" s="90">
        <f>IFERROR(VLOOKUP($A399,Filtro!$A$5:$H$256,3,FALSE),0)</f>
        <v>0</v>
      </c>
      <c r="F399" s="187">
        <f>IFERROR(VLOOKUP($A399,Filtro!$A$5:$H$256,4,FALSE),0)</f>
        <v>0</v>
      </c>
      <c r="G399" s="90">
        <f>IFERROR(VLOOKUP($A399,Filtro!$A$5:$H$256,5,FALSE),0)</f>
        <v>0</v>
      </c>
      <c r="H399" s="209">
        <v>399</v>
      </c>
    </row>
    <row r="400" spans="1:8" ht="15" customHeight="1" thickBot="1" x14ac:dyDescent="0.25">
      <c r="A400" s="402"/>
      <c r="B400" s="542" t="s">
        <v>121</v>
      </c>
      <c r="C400" s="543"/>
      <c r="D400" s="240">
        <f>SUM(D370:D399)</f>
        <v>13007</v>
      </c>
      <c r="E400" s="241">
        <f>SUM(E370:E399)</f>
        <v>164</v>
      </c>
      <c r="F400" s="242">
        <f>SUM(F370:F399)</f>
        <v>12843</v>
      </c>
      <c r="G400" s="243">
        <f>SUM(G370:G399)</f>
        <v>15608</v>
      </c>
      <c r="H400" s="209">
        <v>400</v>
      </c>
    </row>
    <row r="401" spans="1:8" ht="15" customHeight="1" thickBot="1" x14ac:dyDescent="0.25">
      <c r="A401" s="402"/>
      <c r="B401" s="542" t="s">
        <v>1083</v>
      </c>
      <c r="C401" s="543"/>
      <c r="D401" s="240">
        <f>+D98+D170+D179+D239+D320+D367+D400</f>
        <v>58437</v>
      </c>
      <c r="E401" s="241">
        <f>+E98+E170+E179+E239+E320+E367+E400</f>
        <v>164</v>
      </c>
      <c r="F401" s="242">
        <f>+F98+F170+F179+F239+F320+F367+F400</f>
        <v>58273</v>
      </c>
      <c r="G401" s="244">
        <f>+G98+G170+G179+G239+G320+G367+G400</f>
        <v>120863</v>
      </c>
      <c r="H401" s="209">
        <v>401</v>
      </c>
    </row>
    <row r="402" spans="1:8" ht="15" customHeight="1" x14ac:dyDescent="0.2">
      <c r="A402" s="358"/>
      <c r="B402" s="260"/>
      <c r="C402" s="260"/>
      <c r="D402" s="290"/>
      <c r="E402" s="290"/>
      <c r="F402" s="290"/>
      <c r="G402" s="290"/>
      <c r="H402" s="209">
        <v>402</v>
      </c>
    </row>
    <row r="403" spans="1:8" ht="15" customHeight="1" x14ac:dyDescent="0.2">
      <c r="A403" s="358"/>
      <c r="B403" s="552" t="s">
        <v>1084</v>
      </c>
      <c r="C403" s="553"/>
      <c r="D403" s="557"/>
      <c r="E403" s="557"/>
      <c r="F403" s="557"/>
      <c r="G403" s="558"/>
      <c r="H403" s="209">
        <v>403</v>
      </c>
    </row>
    <row r="404" spans="1:8" ht="15" customHeight="1" x14ac:dyDescent="0.2">
      <c r="A404" s="445" t="s">
        <v>1652</v>
      </c>
      <c r="B404" s="62" t="s">
        <v>925</v>
      </c>
      <c r="C404" s="205" t="s">
        <v>423</v>
      </c>
      <c r="D404" s="414">
        <f>IFERROR(VLOOKUP($A404,Filtro!$A$5:$H$256,2,FALSE),0)</f>
        <v>2</v>
      </c>
      <c r="E404" s="77">
        <f>IFERROR(VLOOKUP($A404,Filtro!$A$5:$H$256,3,FALSE),0)</f>
        <v>2</v>
      </c>
      <c r="F404" s="185">
        <f>IFERROR(VLOOKUP($A404,Filtro!$A$5:$H$256,4,FALSE),0)</f>
        <v>0</v>
      </c>
      <c r="G404" s="77">
        <f>IFERROR(VLOOKUP($A404,Filtro!$A$5:$H$256,5,FALSE),0)</f>
        <v>0</v>
      </c>
      <c r="H404" s="209">
        <v>404</v>
      </c>
    </row>
    <row r="405" spans="1:8" ht="15" customHeight="1" x14ac:dyDescent="0.2">
      <c r="A405" s="445" t="s">
        <v>2016</v>
      </c>
      <c r="B405" s="61" t="s">
        <v>926</v>
      </c>
      <c r="C405" s="205" t="s">
        <v>424</v>
      </c>
      <c r="D405" s="409">
        <f>IFERROR(VLOOKUP($A405,Filtro!$A$5:$H$256,2,FALSE),0)</f>
        <v>0</v>
      </c>
      <c r="E405" s="81">
        <f>IFERROR(VLOOKUP($A405,Filtro!$A$5:$H$256,3,FALSE),0)</f>
        <v>0</v>
      </c>
      <c r="F405" s="186">
        <f>IFERROR(VLOOKUP($A405,Filtro!$A$5:$H$256,4,FALSE),0)</f>
        <v>0</v>
      </c>
      <c r="G405" s="81">
        <f>IFERROR(VLOOKUP($A405,Filtro!$A$5:$H$256,5,FALSE),0)</f>
        <v>0</v>
      </c>
      <c r="H405" s="209">
        <v>405</v>
      </c>
    </row>
    <row r="406" spans="1:8" ht="15" customHeight="1" x14ac:dyDescent="0.2">
      <c r="A406" s="445" t="s">
        <v>2017</v>
      </c>
      <c r="B406" s="61" t="s">
        <v>927</v>
      </c>
      <c r="C406" s="205" t="s">
        <v>1006</v>
      </c>
      <c r="D406" s="409">
        <f>IFERROR(VLOOKUP($A406,Filtro!$A$5:$H$256,2,FALSE),0)</f>
        <v>0</v>
      </c>
      <c r="E406" s="81">
        <f>IFERROR(VLOOKUP($A406,Filtro!$A$5:$H$256,3,FALSE),0)</f>
        <v>0</v>
      </c>
      <c r="F406" s="186">
        <f>IFERROR(VLOOKUP($A406,Filtro!$A$5:$H$256,4,FALSE),0)</f>
        <v>0</v>
      </c>
      <c r="G406" s="81">
        <f>IFERROR(VLOOKUP($A406,Filtro!$A$5:$H$256,5,FALSE),0)</f>
        <v>0</v>
      </c>
      <c r="H406" s="209">
        <v>406</v>
      </c>
    </row>
    <row r="407" spans="1:8" ht="15" customHeight="1" x14ac:dyDescent="0.2">
      <c r="A407" s="445" t="s">
        <v>2018</v>
      </c>
      <c r="B407" s="61" t="s">
        <v>928</v>
      </c>
      <c r="C407" s="205" t="s">
        <v>425</v>
      </c>
      <c r="D407" s="409">
        <f>IFERROR(VLOOKUP($A407,Filtro!$A$5:$H$256,2,FALSE),0)</f>
        <v>0</v>
      </c>
      <c r="E407" s="81">
        <f>IFERROR(VLOOKUP($A407,Filtro!$A$5:$H$256,3,FALSE),0)</f>
        <v>0</v>
      </c>
      <c r="F407" s="186">
        <f>IFERROR(VLOOKUP($A407,Filtro!$A$5:$H$256,4,FALSE),0)</f>
        <v>0</v>
      </c>
      <c r="G407" s="81">
        <f>IFERROR(VLOOKUP($A407,Filtro!$A$5:$H$256,5,FALSE),0)</f>
        <v>0</v>
      </c>
      <c r="H407" s="209">
        <v>407</v>
      </c>
    </row>
    <row r="408" spans="1:8" ht="15" customHeight="1" x14ac:dyDescent="0.2">
      <c r="A408" s="445" t="s">
        <v>2019</v>
      </c>
      <c r="B408" s="61" t="s">
        <v>929</v>
      </c>
      <c r="C408" s="205" t="s">
        <v>1007</v>
      </c>
      <c r="D408" s="409">
        <f>IFERROR(VLOOKUP($A408,Filtro!$A$5:$H$256,2,FALSE),0)</f>
        <v>0</v>
      </c>
      <c r="E408" s="81">
        <f>IFERROR(VLOOKUP($A408,Filtro!$A$5:$H$256,3,FALSE),0)</f>
        <v>0</v>
      </c>
      <c r="F408" s="186">
        <f>IFERROR(VLOOKUP($A408,Filtro!$A$5:$H$256,4,FALSE),0)</f>
        <v>0</v>
      </c>
      <c r="G408" s="81">
        <f>IFERROR(VLOOKUP($A408,Filtro!$A$5:$H$256,5,FALSE),0)</f>
        <v>0</v>
      </c>
      <c r="H408" s="209">
        <v>408</v>
      </c>
    </row>
    <row r="409" spans="1:8" ht="15" customHeight="1" x14ac:dyDescent="0.2">
      <c r="A409" s="445" t="s">
        <v>2020</v>
      </c>
      <c r="B409" s="61" t="s">
        <v>930</v>
      </c>
      <c r="C409" s="205" t="s">
        <v>1224</v>
      </c>
      <c r="D409" s="409">
        <f>IFERROR(VLOOKUP($A409,Filtro!$A$5:$H$256,2,FALSE),0)</f>
        <v>0</v>
      </c>
      <c r="E409" s="81">
        <f>IFERROR(VLOOKUP($A409,Filtro!$A$5:$H$256,3,FALSE),0)</f>
        <v>0</v>
      </c>
      <c r="F409" s="186">
        <f>IFERROR(VLOOKUP($A409,Filtro!$A$5:$H$256,4,FALSE),0)</f>
        <v>0</v>
      </c>
      <c r="G409" s="81">
        <f>IFERROR(VLOOKUP($A409,Filtro!$A$5:$H$256,5,FALSE),0)</f>
        <v>0</v>
      </c>
      <c r="H409" s="209">
        <v>409</v>
      </c>
    </row>
    <row r="410" spans="1:8" ht="15" customHeight="1" x14ac:dyDescent="0.2">
      <c r="A410" s="445" t="s">
        <v>2021</v>
      </c>
      <c r="B410" s="61" t="s">
        <v>931</v>
      </c>
      <c r="C410" s="205" t="s">
        <v>1223</v>
      </c>
      <c r="D410" s="409">
        <f>IFERROR(VLOOKUP($A410,Filtro!$A$5:$H$256,2,FALSE),0)</f>
        <v>0</v>
      </c>
      <c r="E410" s="81">
        <f>IFERROR(VLOOKUP($A410,Filtro!$A$5:$H$256,3,FALSE),0)</f>
        <v>0</v>
      </c>
      <c r="F410" s="186">
        <f>IFERROR(VLOOKUP($A410,Filtro!$A$5:$H$256,4,FALSE),0)</f>
        <v>0</v>
      </c>
      <c r="G410" s="81">
        <f>IFERROR(VLOOKUP($A410,Filtro!$A$5:$H$256,5,FALSE),0)</f>
        <v>0</v>
      </c>
      <c r="H410" s="209">
        <v>410</v>
      </c>
    </row>
    <row r="411" spans="1:8" ht="15" customHeight="1" x14ac:dyDescent="0.2">
      <c r="A411" s="445" t="s">
        <v>2022</v>
      </c>
      <c r="B411" s="61" t="s">
        <v>932</v>
      </c>
      <c r="C411" s="205" t="s">
        <v>426</v>
      </c>
      <c r="D411" s="409">
        <f>IFERROR(VLOOKUP($A411,Filtro!$A$5:$H$256,2,FALSE),0)</f>
        <v>0</v>
      </c>
      <c r="E411" s="81">
        <f>IFERROR(VLOOKUP($A411,Filtro!$A$5:$H$256,3,FALSE),0)</f>
        <v>0</v>
      </c>
      <c r="F411" s="186">
        <f>IFERROR(VLOOKUP($A411,Filtro!$A$5:$H$256,4,FALSE),0)</f>
        <v>0</v>
      </c>
      <c r="G411" s="81">
        <f>IFERROR(VLOOKUP($A411,Filtro!$A$5:$H$256,5,FALSE),0)</f>
        <v>0</v>
      </c>
      <c r="H411" s="209">
        <v>411</v>
      </c>
    </row>
    <row r="412" spans="1:8" ht="15" customHeight="1" x14ac:dyDescent="0.2">
      <c r="A412" s="445" t="s">
        <v>1449</v>
      </c>
      <c r="B412" s="61" t="s">
        <v>933</v>
      </c>
      <c r="C412" s="205" t="s">
        <v>427</v>
      </c>
      <c r="D412" s="409">
        <f>IFERROR(VLOOKUP($A412,Filtro!$A$5:$H$256,2,FALSE),0)</f>
        <v>73</v>
      </c>
      <c r="E412" s="81">
        <f>IFERROR(VLOOKUP($A412,Filtro!$A$5:$H$256,3,FALSE),0)</f>
        <v>66</v>
      </c>
      <c r="F412" s="186">
        <f>IFERROR(VLOOKUP($A412,Filtro!$A$5:$H$256,4,FALSE),0)</f>
        <v>7</v>
      </c>
      <c r="G412" s="81">
        <f>IFERROR(VLOOKUP($A412,Filtro!$A$5:$H$256,5,FALSE),0)</f>
        <v>28</v>
      </c>
      <c r="H412" s="209">
        <v>412</v>
      </c>
    </row>
    <row r="413" spans="1:8" ht="15" customHeight="1" x14ac:dyDescent="0.2">
      <c r="A413" s="445" t="s">
        <v>1501</v>
      </c>
      <c r="B413" s="61" t="s">
        <v>934</v>
      </c>
      <c r="C413" s="205" t="s">
        <v>428</v>
      </c>
      <c r="D413" s="409">
        <f>IFERROR(VLOOKUP($A413,Filtro!$A$5:$H$256,2,FALSE),0)</f>
        <v>861</v>
      </c>
      <c r="E413" s="81">
        <f>IFERROR(VLOOKUP($A413,Filtro!$A$5:$H$256,3,FALSE),0)</f>
        <v>730</v>
      </c>
      <c r="F413" s="186">
        <f>IFERROR(VLOOKUP($A413,Filtro!$A$5:$H$256,4,FALSE),0)</f>
        <v>131</v>
      </c>
      <c r="G413" s="81">
        <f>IFERROR(VLOOKUP($A413,Filtro!$A$5:$H$256,5,FALSE),0)</f>
        <v>318</v>
      </c>
      <c r="H413" s="209">
        <v>413</v>
      </c>
    </row>
    <row r="414" spans="1:8" ht="15" customHeight="1" x14ac:dyDescent="0.2">
      <c r="A414" s="445" t="s">
        <v>1502</v>
      </c>
      <c r="B414" s="61" t="s">
        <v>935</v>
      </c>
      <c r="C414" s="205" t="s">
        <v>429</v>
      </c>
      <c r="D414" s="409">
        <f>IFERROR(VLOOKUP($A414,Filtro!$A$5:$H$256,2,FALSE),0)</f>
        <v>45</v>
      </c>
      <c r="E414" s="81">
        <f>IFERROR(VLOOKUP($A414,Filtro!$A$5:$H$256,3,FALSE),0)</f>
        <v>0</v>
      </c>
      <c r="F414" s="186">
        <f>IFERROR(VLOOKUP($A414,Filtro!$A$5:$H$256,4,FALSE),0)</f>
        <v>45</v>
      </c>
      <c r="G414" s="81">
        <f>IFERROR(VLOOKUP($A414,Filtro!$A$5:$H$256,5,FALSE),0)</f>
        <v>211</v>
      </c>
      <c r="H414" s="209">
        <v>414</v>
      </c>
    </row>
    <row r="415" spans="1:8" ht="15" customHeight="1" x14ac:dyDescent="0.2">
      <c r="A415" s="445" t="s">
        <v>1572</v>
      </c>
      <c r="B415" s="61" t="s">
        <v>936</v>
      </c>
      <c r="C415" s="205" t="s">
        <v>430</v>
      </c>
      <c r="D415" s="409">
        <f>IFERROR(VLOOKUP($A415,Filtro!$A$5:$H$256,2,FALSE),0)</f>
        <v>0</v>
      </c>
      <c r="E415" s="81">
        <f>IFERROR(VLOOKUP($A415,Filtro!$A$5:$H$256,3,FALSE),0)</f>
        <v>0</v>
      </c>
      <c r="F415" s="186">
        <f>IFERROR(VLOOKUP($A415,Filtro!$A$5:$H$256,4,FALSE),0)</f>
        <v>0</v>
      </c>
      <c r="G415" s="81">
        <f>IFERROR(VLOOKUP($A415,Filtro!$A$5:$H$256,5,FALSE),0)</f>
        <v>109</v>
      </c>
      <c r="H415" s="209">
        <v>415</v>
      </c>
    </row>
    <row r="416" spans="1:8" ht="15" customHeight="1" x14ac:dyDescent="0.2">
      <c r="A416" s="445" t="s">
        <v>2023</v>
      </c>
      <c r="B416" s="61" t="s">
        <v>937</v>
      </c>
      <c r="C416" s="205" t="s">
        <v>431</v>
      </c>
      <c r="D416" s="409">
        <f>IFERROR(VLOOKUP($A416,Filtro!$A$5:$H$256,2,FALSE),0)</f>
        <v>0</v>
      </c>
      <c r="E416" s="81">
        <f>IFERROR(VLOOKUP($A416,Filtro!$A$5:$H$256,3,FALSE),0)</f>
        <v>0</v>
      </c>
      <c r="F416" s="186">
        <f>IFERROR(VLOOKUP($A416,Filtro!$A$5:$H$256,4,FALSE),0)</f>
        <v>0</v>
      </c>
      <c r="G416" s="81">
        <f>IFERROR(VLOOKUP($A416,Filtro!$A$5:$H$256,5,FALSE),0)</f>
        <v>0</v>
      </c>
      <c r="H416" s="209">
        <v>416</v>
      </c>
    </row>
    <row r="417" spans="1:8" ht="15" customHeight="1" x14ac:dyDescent="0.2">
      <c r="A417" s="445" t="s">
        <v>2024</v>
      </c>
      <c r="B417" s="61" t="s">
        <v>938</v>
      </c>
      <c r="C417" s="205" t="s">
        <v>432</v>
      </c>
      <c r="D417" s="409">
        <f>IFERROR(VLOOKUP($A417,Filtro!$A$5:$H$256,2,FALSE),0)</f>
        <v>0</v>
      </c>
      <c r="E417" s="81">
        <f>IFERROR(VLOOKUP($A417,Filtro!$A$5:$H$256,3,FALSE),0)</f>
        <v>0</v>
      </c>
      <c r="F417" s="186">
        <f>IFERROR(VLOOKUP($A417,Filtro!$A$5:$H$256,4,FALSE),0)</f>
        <v>0</v>
      </c>
      <c r="G417" s="81">
        <f>IFERROR(VLOOKUP($A417,Filtro!$A$5:$H$256,5,FALSE),0)</f>
        <v>0</v>
      </c>
      <c r="H417" s="209">
        <v>417</v>
      </c>
    </row>
    <row r="418" spans="1:8" ht="15" customHeight="1" x14ac:dyDescent="0.2">
      <c r="A418" s="445" t="s">
        <v>2025</v>
      </c>
      <c r="B418" s="61" t="s">
        <v>939</v>
      </c>
      <c r="C418" s="205" t="s">
        <v>433</v>
      </c>
      <c r="D418" s="409">
        <f>IFERROR(VLOOKUP($A418,Filtro!$A$5:$H$256,2,FALSE),0)</f>
        <v>0</v>
      </c>
      <c r="E418" s="81">
        <f>IFERROR(VLOOKUP($A418,Filtro!$A$5:$H$256,3,FALSE),0)</f>
        <v>0</v>
      </c>
      <c r="F418" s="186">
        <f>IFERROR(VLOOKUP($A418,Filtro!$A$5:$H$256,4,FALSE),0)</f>
        <v>0</v>
      </c>
      <c r="G418" s="81">
        <f>IFERROR(VLOOKUP($A418,Filtro!$A$5:$H$256,5,FALSE),0)</f>
        <v>0</v>
      </c>
      <c r="H418" s="209">
        <v>418</v>
      </c>
    </row>
    <row r="419" spans="1:8" ht="15" customHeight="1" x14ac:dyDescent="0.2">
      <c r="A419" s="445" t="s">
        <v>1653</v>
      </c>
      <c r="B419" s="61" t="s">
        <v>940</v>
      </c>
      <c r="C419" s="205" t="s">
        <v>434</v>
      </c>
      <c r="D419" s="409">
        <f>IFERROR(VLOOKUP($A419,Filtro!$A$5:$H$256,2,FALSE),0)</f>
        <v>92</v>
      </c>
      <c r="E419" s="81">
        <f>IFERROR(VLOOKUP($A419,Filtro!$A$5:$H$256,3,FALSE),0)</f>
        <v>92</v>
      </c>
      <c r="F419" s="186">
        <f>IFERROR(VLOOKUP($A419,Filtro!$A$5:$H$256,4,FALSE),0)</f>
        <v>0</v>
      </c>
      <c r="G419" s="81">
        <f>IFERROR(VLOOKUP($A419,Filtro!$A$5:$H$256,5,FALSE),0)</f>
        <v>0</v>
      </c>
      <c r="H419" s="209">
        <v>419</v>
      </c>
    </row>
    <row r="420" spans="1:8" ht="15" customHeight="1" x14ac:dyDescent="0.2">
      <c r="A420" s="445" t="s">
        <v>1666</v>
      </c>
      <c r="B420" s="61" t="s">
        <v>941</v>
      </c>
      <c r="C420" s="205" t="s">
        <v>435</v>
      </c>
      <c r="D420" s="409">
        <f>IFERROR(VLOOKUP($A420,Filtro!$A$5:$H$256,2,FALSE),0)</f>
        <v>9</v>
      </c>
      <c r="E420" s="81">
        <f>IFERROR(VLOOKUP($A420,Filtro!$A$5:$H$256,3,FALSE),0)</f>
        <v>9</v>
      </c>
      <c r="F420" s="186">
        <f>IFERROR(VLOOKUP($A420,Filtro!$A$5:$H$256,4,FALSE),0)</f>
        <v>0</v>
      </c>
      <c r="G420" s="81">
        <f>IFERROR(VLOOKUP($A420,Filtro!$A$5:$H$256,5,FALSE),0)</f>
        <v>0</v>
      </c>
      <c r="H420" s="209">
        <v>420</v>
      </c>
    </row>
    <row r="421" spans="1:8" ht="15" customHeight="1" x14ac:dyDescent="0.2">
      <c r="A421" s="445" t="s">
        <v>2026</v>
      </c>
      <c r="B421" s="61" t="s">
        <v>942</v>
      </c>
      <c r="C421" s="205" t="s">
        <v>268</v>
      </c>
      <c r="D421" s="409">
        <f>IFERROR(VLOOKUP($A421,Filtro!$A$5:$H$256,2,FALSE),0)</f>
        <v>0</v>
      </c>
      <c r="E421" s="81">
        <f>IFERROR(VLOOKUP($A421,Filtro!$A$5:$H$256,3,FALSE),0)</f>
        <v>0</v>
      </c>
      <c r="F421" s="186">
        <f>IFERROR(VLOOKUP($A421,Filtro!$A$5:$H$256,4,FALSE),0)</f>
        <v>0</v>
      </c>
      <c r="G421" s="81">
        <f>IFERROR(VLOOKUP($A421,Filtro!$A$5:$H$256,5,FALSE),0)</f>
        <v>0</v>
      </c>
      <c r="H421" s="209">
        <v>421</v>
      </c>
    </row>
    <row r="422" spans="1:8" ht="15" customHeight="1" x14ac:dyDescent="0.2">
      <c r="A422" s="445" t="s">
        <v>2027</v>
      </c>
      <c r="B422" s="61" t="s">
        <v>943</v>
      </c>
      <c r="C422" s="205" t="s">
        <v>1023</v>
      </c>
      <c r="D422" s="409">
        <f>IFERROR(VLOOKUP($A422,Filtro!$A$5:$H$256,2,FALSE),0)</f>
        <v>0</v>
      </c>
      <c r="E422" s="81">
        <f>IFERROR(VLOOKUP($A422,Filtro!$A$5:$H$256,3,FALSE),0)</f>
        <v>0</v>
      </c>
      <c r="F422" s="186">
        <f>IFERROR(VLOOKUP($A422,Filtro!$A$5:$H$256,4,FALSE),0)</f>
        <v>0</v>
      </c>
      <c r="G422" s="81">
        <f>IFERROR(VLOOKUP($A422,Filtro!$A$5:$H$256,5,FALSE),0)</f>
        <v>0</v>
      </c>
      <c r="H422" s="209">
        <v>422</v>
      </c>
    </row>
    <row r="423" spans="1:8" ht="15" customHeight="1" x14ac:dyDescent="0.2">
      <c r="A423" s="445" t="s">
        <v>2028</v>
      </c>
      <c r="B423" s="61" t="s">
        <v>944</v>
      </c>
      <c r="C423" s="205" t="s">
        <v>1024</v>
      </c>
      <c r="D423" s="409">
        <f>IFERROR(VLOOKUP($A423,Filtro!$A$5:$H$256,2,FALSE),0)</f>
        <v>0</v>
      </c>
      <c r="E423" s="81">
        <f>IFERROR(VLOOKUP($A423,Filtro!$A$5:$H$256,3,FALSE),0)</f>
        <v>0</v>
      </c>
      <c r="F423" s="186">
        <f>IFERROR(VLOOKUP($A423,Filtro!$A$5:$H$256,4,FALSE),0)</f>
        <v>0</v>
      </c>
      <c r="G423" s="81">
        <f>IFERROR(VLOOKUP($A423,Filtro!$A$5:$H$256,5,FALSE),0)</f>
        <v>0</v>
      </c>
      <c r="H423" s="209">
        <v>423</v>
      </c>
    </row>
    <row r="424" spans="1:8" ht="15" customHeight="1" x14ac:dyDescent="0.2">
      <c r="A424" s="445" t="s">
        <v>2029</v>
      </c>
      <c r="B424" s="61" t="s">
        <v>945</v>
      </c>
      <c r="C424" s="205" t="s">
        <v>436</v>
      </c>
      <c r="D424" s="409">
        <f>IFERROR(VLOOKUP($A424,Filtro!$A$5:$H$256,2,FALSE),0)</f>
        <v>0</v>
      </c>
      <c r="E424" s="81">
        <f>IFERROR(VLOOKUP($A424,Filtro!$A$5:$H$256,3,FALSE),0)</f>
        <v>0</v>
      </c>
      <c r="F424" s="186">
        <f>IFERROR(VLOOKUP($A424,Filtro!$A$5:$H$256,4,FALSE),0)</f>
        <v>0</v>
      </c>
      <c r="G424" s="81">
        <f>IFERROR(VLOOKUP($A424,Filtro!$A$5:$H$256,5,FALSE),0)</f>
        <v>0</v>
      </c>
      <c r="H424" s="209">
        <v>424</v>
      </c>
    </row>
    <row r="425" spans="1:8" ht="15" customHeight="1" x14ac:dyDescent="0.2">
      <c r="A425" s="445" t="s">
        <v>2030</v>
      </c>
      <c r="B425" s="61" t="s">
        <v>946</v>
      </c>
      <c r="C425" s="205" t="s">
        <v>437</v>
      </c>
      <c r="D425" s="409">
        <f>IFERROR(VLOOKUP($A425,Filtro!$A$5:$H$256,2,FALSE),0)</f>
        <v>0</v>
      </c>
      <c r="E425" s="81">
        <f>IFERROR(VLOOKUP($A425,Filtro!$A$5:$H$256,3,FALSE),0)</f>
        <v>0</v>
      </c>
      <c r="F425" s="186">
        <f>IFERROR(VLOOKUP($A425,Filtro!$A$5:$H$256,4,FALSE),0)</f>
        <v>0</v>
      </c>
      <c r="G425" s="81">
        <f>IFERROR(VLOOKUP($A425,Filtro!$A$5:$H$256,5,FALSE),0)</f>
        <v>0</v>
      </c>
      <c r="H425" s="209">
        <v>425</v>
      </c>
    </row>
    <row r="426" spans="1:8" ht="15" customHeight="1" x14ac:dyDescent="0.2">
      <c r="A426" s="445" t="s">
        <v>2031</v>
      </c>
      <c r="B426" s="61" t="s">
        <v>947</v>
      </c>
      <c r="C426" s="205" t="s">
        <v>438</v>
      </c>
      <c r="D426" s="409">
        <f>IFERROR(VLOOKUP($A426,Filtro!$A$5:$H$256,2,FALSE),0)</f>
        <v>0</v>
      </c>
      <c r="E426" s="81">
        <f>IFERROR(VLOOKUP($A426,Filtro!$A$5:$H$256,3,FALSE),0)</f>
        <v>0</v>
      </c>
      <c r="F426" s="186">
        <f>IFERROR(VLOOKUP($A426,Filtro!$A$5:$H$256,4,FALSE),0)</f>
        <v>0</v>
      </c>
      <c r="G426" s="81">
        <f>IFERROR(VLOOKUP($A426,Filtro!$A$5:$H$256,5,FALSE),0)</f>
        <v>0</v>
      </c>
      <c r="H426" s="209">
        <v>426</v>
      </c>
    </row>
    <row r="427" spans="1:8" ht="15" customHeight="1" x14ac:dyDescent="0.2">
      <c r="A427" s="445" t="s">
        <v>2032</v>
      </c>
      <c r="B427" s="61" t="s">
        <v>948</v>
      </c>
      <c r="C427" s="205" t="s">
        <v>439</v>
      </c>
      <c r="D427" s="409">
        <f>IFERROR(VLOOKUP($A427,Filtro!$A$5:$H$256,2,FALSE),0)</f>
        <v>0</v>
      </c>
      <c r="E427" s="81">
        <f>IFERROR(VLOOKUP($A427,Filtro!$A$5:$H$256,3,FALSE),0)</f>
        <v>0</v>
      </c>
      <c r="F427" s="186">
        <f>IFERROR(VLOOKUP($A427,Filtro!$A$5:$H$256,4,FALSE),0)</f>
        <v>0</v>
      </c>
      <c r="G427" s="81">
        <f>IFERROR(VLOOKUP($A427,Filtro!$A$5:$H$256,5,FALSE),0)</f>
        <v>0</v>
      </c>
      <c r="H427" s="209">
        <v>427</v>
      </c>
    </row>
    <row r="428" spans="1:8" ht="15" customHeight="1" x14ac:dyDescent="0.2">
      <c r="A428" s="445" t="s">
        <v>2033</v>
      </c>
      <c r="B428" s="61" t="s">
        <v>949</v>
      </c>
      <c r="C428" s="205" t="s">
        <v>440</v>
      </c>
      <c r="D428" s="409">
        <f>IFERROR(VLOOKUP($A428,Filtro!$A$5:$H$256,2,FALSE),0)</f>
        <v>0</v>
      </c>
      <c r="E428" s="81">
        <f>IFERROR(VLOOKUP($A428,Filtro!$A$5:$H$256,3,FALSE),0)</f>
        <v>0</v>
      </c>
      <c r="F428" s="186">
        <f>IFERROR(VLOOKUP($A428,Filtro!$A$5:$H$256,4,FALSE),0)</f>
        <v>0</v>
      </c>
      <c r="G428" s="81">
        <f>IFERROR(VLOOKUP($A428,Filtro!$A$5:$H$256,5,FALSE),0)</f>
        <v>0</v>
      </c>
      <c r="H428" s="209">
        <v>428</v>
      </c>
    </row>
    <row r="429" spans="1:8" ht="15" customHeight="1" x14ac:dyDescent="0.2">
      <c r="A429" s="445" t="s">
        <v>2034</v>
      </c>
      <c r="B429" s="61" t="s">
        <v>950</v>
      </c>
      <c r="C429" s="205" t="s">
        <v>441</v>
      </c>
      <c r="D429" s="409">
        <f>IFERROR(VLOOKUP($A429,Filtro!$A$5:$H$256,2,FALSE),0)</f>
        <v>0</v>
      </c>
      <c r="E429" s="81">
        <f>IFERROR(VLOOKUP($A429,Filtro!$A$5:$H$256,3,FALSE),0)</f>
        <v>0</v>
      </c>
      <c r="F429" s="186">
        <f>IFERROR(VLOOKUP($A429,Filtro!$A$5:$H$256,4,FALSE),0)</f>
        <v>0</v>
      </c>
      <c r="G429" s="81">
        <f>IFERROR(VLOOKUP($A429,Filtro!$A$5:$H$256,5,FALSE),0)</f>
        <v>0</v>
      </c>
      <c r="H429" s="209">
        <v>429</v>
      </c>
    </row>
    <row r="430" spans="1:8" ht="15" customHeight="1" x14ac:dyDescent="0.2">
      <c r="A430" s="445" t="s">
        <v>2035</v>
      </c>
      <c r="B430" s="61" t="s">
        <v>951</v>
      </c>
      <c r="C430" s="205" t="s">
        <v>442</v>
      </c>
      <c r="D430" s="409">
        <f>IFERROR(VLOOKUP($A430,Filtro!$A$5:$H$256,2,FALSE),0)</f>
        <v>0</v>
      </c>
      <c r="E430" s="81">
        <f>IFERROR(VLOOKUP($A430,Filtro!$A$5:$H$256,3,FALSE),0)</f>
        <v>0</v>
      </c>
      <c r="F430" s="186">
        <f>IFERROR(VLOOKUP($A430,Filtro!$A$5:$H$256,4,FALSE),0)</f>
        <v>0</v>
      </c>
      <c r="G430" s="81">
        <f>IFERROR(VLOOKUP($A430,Filtro!$A$5:$H$256,5,FALSE),0)</f>
        <v>0</v>
      </c>
      <c r="H430" s="209">
        <v>430</v>
      </c>
    </row>
    <row r="431" spans="1:8" ht="15" customHeight="1" x14ac:dyDescent="0.2">
      <c r="A431" s="445" t="s">
        <v>2036</v>
      </c>
      <c r="B431" s="61" t="s">
        <v>1064</v>
      </c>
      <c r="C431" s="205" t="s">
        <v>1063</v>
      </c>
      <c r="D431" s="409">
        <f>IFERROR(VLOOKUP($A431,Filtro!$A$5:$H$256,2,FALSE),0)</f>
        <v>0</v>
      </c>
      <c r="E431" s="81">
        <f>IFERROR(VLOOKUP($A431,Filtro!$A$5:$H$256,3,FALSE),0)</f>
        <v>0</v>
      </c>
      <c r="F431" s="186">
        <f>IFERROR(VLOOKUP($A431,Filtro!$A$5:$H$256,4,FALSE),0)</f>
        <v>0</v>
      </c>
      <c r="G431" s="81">
        <f>IFERROR(VLOOKUP($A431,Filtro!$A$5:$H$256,5,FALSE),0)</f>
        <v>0</v>
      </c>
      <c r="H431" s="209">
        <v>431</v>
      </c>
    </row>
    <row r="432" spans="1:8" ht="31.5" x14ac:dyDescent="0.2">
      <c r="A432" s="445" t="s">
        <v>2037</v>
      </c>
      <c r="B432" s="61" t="s">
        <v>952</v>
      </c>
      <c r="C432" s="205" t="s">
        <v>443</v>
      </c>
      <c r="D432" s="409">
        <f>IFERROR(VLOOKUP($A432,Filtro!$A$5:$H$256,2,FALSE),0)</f>
        <v>0</v>
      </c>
      <c r="E432" s="81">
        <f>IFERROR(VLOOKUP($A432,Filtro!$A$5:$H$256,3,FALSE),0)</f>
        <v>0</v>
      </c>
      <c r="F432" s="186">
        <f>IFERROR(VLOOKUP($A432,Filtro!$A$5:$H$256,4,FALSE),0)</f>
        <v>0</v>
      </c>
      <c r="G432" s="81">
        <f>IFERROR(VLOOKUP($A432,Filtro!$A$5:$H$256,5,FALSE),0)</f>
        <v>0</v>
      </c>
      <c r="H432" s="209">
        <v>432</v>
      </c>
    </row>
    <row r="433" spans="1:8" ht="15" customHeight="1" x14ac:dyDescent="0.2">
      <c r="A433" s="445" t="s">
        <v>1667</v>
      </c>
      <c r="B433" s="61" t="s">
        <v>953</v>
      </c>
      <c r="C433" s="205" t="s">
        <v>444</v>
      </c>
      <c r="D433" s="409">
        <f>IFERROR(VLOOKUP($A433,Filtro!$A$5:$H$256,2,FALSE),0)</f>
        <v>3</v>
      </c>
      <c r="E433" s="81">
        <f>IFERROR(VLOOKUP($A433,Filtro!$A$5:$H$256,3,FALSE),0)</f>
        <v>3</v>
      </c>
      <c r="F433" s="186">
        <f>IFERROR(VLOOKUP($A433,Filtro!$A$5:$H$256,4,FALSE),0)</f>
        <v>0</v>
      </c>
      <c r="G433" s="81">
        <f>IFERROR(VLOOKUP($A433,Filtro!$A$5:$H$256,5,FALSE),0)</f>
        <v>0</v>
      </c>
      <c r="H433" s="209">
        <v>433</v>
      </c>
    </row>
    <row r="434" spans="1:8" ht="15" customHeight="1" x14ac:dyDescent="0.2">
      <c r="A434" s="445" t="s">
        <v>1668</v>
      </c>
      <c r="B434" s="61" t="s">
        <v>954</v>
      </c>
      <c r="C434" s="205" t="s">
        <v>445</v>
      </c>
      <c r="D434" s="409">
        <f>IFERROR(VLOOKUP($A434,Filtro!$A$5:$H$256,2,FALSE),0)</f>
        <v>2</v>
      </c>
      <c r="E434" s="81">
        <f>IFERROR(VLOOKUP($A434,Filtro!$A$5:$H$256,3,FALSE),0)</f>
        <v>2</v>
      </c>
      <c r="F434" s="186">
        <f>IFERROR(VLOOKUP($A434,Filtro!$A$5:$H$256,4,FALSE),0)</f>
        <v>0</v>
      </c>
      <c r="G434" s="81">
        <f>IFERROR(VLOOKUP($A434,Filtro!$A$5:$H$256,5,FALSE),0)</f>
        <v>0</v>
      </c>
      <c r="H434" s="209">
        <v>434</v>
      </c>
    </row>
    <row r="435" spans="1:8" ht="15" customHeight="1" x14ac:dyDescent="0.2">
      <c r="A435" s="445" t="s">
        <v>2038</v>
      </c>
      <c r="B435" s="61" t="s">
        <v>955</v>
      </c>
      <c r="C435" s="205" t="s">
        <v>446</v>
      </c>
      <c r="D435" s="409">
        <f>IFERROR(VLOOKUP($A435,Filtro!$A$5:$H$256,2,FALSE),0)</f>
        <v>0</v>
      </c>
      <c r="E435" s="81">
        <f>IFERROR(VLOOKUP($A435,Filtro!$A$5:$H$256,3,FALSE),0)</f>
        <v>0</v>
      </c>
      <c r="F435" s="186">
        <f>IFERROR(VLOOKUP($A435,Filtro!$A$5:$H$256,4,FALSE),0)</f>
        <v>0</v>
      </c>
      <c r="G435" s="81">
        <f>IFERROR(VLOOKUP($A435,Filtro!$A$5:$H$256,5,FALSE),0)</f>
        <v>0</v>
      </c>
      <c r="H435" s="209">
        <v>435</v>
      </c>
    </row>
    <row r="436" spans="1:8" ht="21" x14ac:dyDescent="0.2">
      <c r="A436" s="445" t="s">
        <v>1654</v>
      </c>
      <c r="B436" s="61" t="s">
        <v>956</v>
      </c>
      <c r="C436" s="205" t="s">
        <v>447</v>
      </c>
      <c r="D436" s="409">
        <f>IFERROR(VLOOKUP($A436,Filtro!$A$5:$H$256,2,FALSE),0)</f>
        <v>121</v>
      </c>
      <c r="E436" s="81">
        <f>IFERROR(VLOOKUP($A436,Filtro!$A$5:$H$256,3,FALSE),0)</f>
        <v>121</v>
      </c>
      <c r="F436" s="186">
        <f>IFERROR(VLOOKUP($A436,Filtro!$A$5:$H$256,4,FALSE),0)</f>
        <v>0</v>
      </c>
      <c r="G436" s="81">
        <f>IFERROR(VLOOKUP($A436,Filtro!$A$5:$H$256,5,FALSE),0)</f>
        <v>0</v>
      </c>
      <c r="H436" s="209">
        <v>436</v>
      </c>
    </row>
    <row r="437" spans="1:8" ht="15" customHeight="1" x14ac:dyDescent="0.2">
      <c r="A437" s="445" t="s">
        <v>1655</v>
      </c>
      <c r="B437" s="61" t="s">
        <v>957</v>
      </c>
      <c r="C437" s="205" t="s">
        <v>448</v>
      </c>
      <c r="D437" s="409">
        <f>IFERROR(VLOOKUP($A437,Filtro!$A$5:$H$256,2,FALSE),0)</f>
        <v>237</v>
      </c>
      <c r="E437" s="81">
        <f>IFERROR(VLOOKUP($A437,Filtro!$A$5:$H$256,3,FALSE),0)</f>
        <v>237</v>
      </c>
      <c r="F437" s="186">
        <f>IFERROR(VLOOKUP($A437,Filtro!$A$5:$H$256,4,FALSE),0)</f>
        <v>0</v>
      </c>
      <c r="G437" s="81">
        <f>IFERROR(VLOOKUP($A437,Filtro!$A$5:$H$256,5,FALSE),0)</f>
        <v>0</v>
      </c>
      <c r="H437" s="209">
        <v>437</v>
      </c>
    </row>
    <row r="438" spans="1:8" ht="15" customHeight="1" x14ac:dyDescent="0.2">
      <c r="A438" s="445" t="s">
        <v>1669</v>
      </c>
      <c r="B438" s="61" t="s">
        <v>958</v>
      </c>
      <c r="C438" s="205" t="s">
        <v>449</v>
      </c>
      <c r="D438" s="409">
        <f>IFERROR(VLOOKUP($A438,Filtro!$A$5:$H$256,2,FALSE),0)</f>
        <v>21</v>
      </c>
      <c r="E438" s="81">
        <f>IFERROR(VLOOKUP($A438,Filtro!$A$5:$H$256,3,FALSE),0)</f>
        <v>21</v>
      </c>
      <c r="F438" s="186">
        <f>IFERROR(VLOOKUP($A438,Filtro!$A$5:$H$256,4,FALSE),0)</f>
        <v>0</v>
      </c>
      <c r="G438" s="81">
        <f>IFERROR(VLOOKUP($A438,Filtro!$A$5:$H$256,5,FALSE),0)</f>
        <v>0</v>
      </c>
      <c r="H438" s="209">
        <v>438</v>
      </c>
    </row>
    <row r="439" spans="1:8" ht="15" customHeight="1" x14ac:dyDescent="0.2">
      <c r="A439" s="445" t="s">
        <v>2039</v>
      </c>
      <c r="B439" s="61" t="s">
        <v>959</v>
      </c>
      <c r="C439" s="205" t="s">
        <v>450</v>
      </c>
      <c r="D439" s="409">
        <f>IFERROR(VLOOKUP($A439,Filtro!$A$5:$H$256,2,FALSE),0)</f>
        <v>0</v>
      </c>
      <c r="E439" s="81">
        <f>IFERROR(VLOOKUP($A439,Filtro!$A$5:$H$256,3,FALSE),0)</f>
        <v>0</v>
      </c>
      <c r="F439" s="186">
        <f>IFERROR(VLOOKUP($A439,Filtro!$A$5:$H$256,4,FALSE),0)</f>
        <v>0</v>
      </c>
      <c r="G439" s="81">
        <f>IFERROR(VLOOKUP($A439,Filtro!$A$5:$H$256,5,FALSE),0)</f>
        <v>0</v>
      </c>
      <c r="H439" s="209">
        <v>439</v>
      </c>
    </row>
    <row r="440" spans="1:8" ht="15" customHeight="1" x14ac:dyDescent="0.2">
      <c r="A440" s="445" t="s">
        <v>2040</v>
      </c>
      <c r="B440" s="61" t="s">
        <v>960</v>
      </c>
      <c r="C440" s="205" t="s">
        <v>613</v>
      </c>
      <c r="D440" s="409">
        <f>IFERROR(VLOOKUP($A440,Filtro!$A$5:$H$256,2,FALSE),0)</f>
        <v>0</v>
      </c>
      <c r="E440" s="81">
        <f>IFERROR(VLOOKUP($A440,Filtro!$A$5:$H$256,3,FALSE),0)</f>
        <v>0</v>
      </c>
      <c r="F440" s="186">
        <f>IFERROR(VLOOKUP($A440,Filtro!$A$5:$H$256,4,FALSE),0)</f>
        <v>0</v>
      </c>
      <c r="G440" s="81">
        <f>IFERROR(VLOOKUP($A440,Filtro!$A$5:$H$256,5,FALSE),0)</f>
        <v>0</v>
      </c>
      <c r="H440" s="209">
        <v>440</v>
      </c>
    </row>
    <row r="441" spans="1:8" ht="15" customHeight="1" x14ac:dyDescent="0.2">
      <c r="A441" s="445" t="s">
        <v>2042</v>
      </c>
      <c r="B441" s="452" t="s">
        <v>2041</v>
      </c>
      <c r="C441" s="205" t="s">
        <v>614</v>
      </c>
      <c r="D441" s="409">
        <f>IFERROR(VLOOKUP($A441,Filtro!$A$5:$H$256,2,FALSE),0)</f>
        <v>0</v>
      </c>
      <c r="E441" s="81">
        <f>IFERROR(VLOOKUP($A441,Filtro!$A$5:$H$256,3,FALSE),0)</f>
        <v>0</v>
      </c>
      <c r="F441" s="186">
        <f>IFERROR(VLOOKUP($A441,Filtro!$A$5:$H$256,4,FALSE),0)</f>
        <v>0</v>
      </c>
      <c r="G441" s="81">
        <f>IFERROR(VLOOKUP($A441,Filtro!$A$5:$H$256,5,FALSE),0)</f>
        <v>0</v>
      </c>
      <c r="H441" s="209">
        <v>441</v>
      </c>
    </row>
    <row r="442" spans="1:8" ht="15" customHeight="1" x14ac:dyDescent="0.2">
      <c r="A442" s="445" t="s">
        <v>2043</v>
      </c>
      <c r="B442" s="61" t="s">
        <v>961</v>
      </c>
      <c r="C442" s="205" t="s">
        <v>615</v>
      </c>
      <c r="D442" s="409">
        <f>IFERROR(VLOOKUP($A442,Filtro!$A$5:$H$256,2,FALSE),0)</f>
        <v>0</v>
      </c>
      <c r="E442" s="81">
        <f>IFERROR(VLOOKUP($A442,Filtro!$A$5:$H$256,3,FALSE),0)</f>
        <v>0</v>
      </c>
      <c r="F442" s="186">
        <f>IFERROR(VLOOKUP($A442,Filtro!$A$5:$H$256,4,FALSE),0)</f>
        <v>0</v>
      </c>
      <c r="G442" s="81">
        <f>IFERROR(VLOOKUP($A442,Filtro!$A$5:$H$256,5,FALSE),0)</f>
        <v>0</v>
      </c>
      <c r="H442" s="209">
        <v>442</v>
      </c>
    </row>
    <row r="443" spans="1:8" ht="15" customHeight="1" x14ac:dyDescent="0.2">
      <c r="A443" s="445" t="s">
        <v>2044</v>
      </c>
      <c r="B443" s="61" t="s">
        <v>962</v>
      </c>
      <c r="C443" s="205" t="s">
        <v>616</v>
      </c>
      <c r="D443" s="409">
        <f>IFERROR(VLOOKUP($A443,Filtro!$A$5:$H$256,2,FALSE),0)</f>
        <v>0</v>
      </c>
      <c r="E443" s="81">
        <f>IFERROR(VLOOKUP($A443,Filtro!$A$5:$H$256,3,FALSE),0)</f>
        <v>0</v>
      </c>
      <c r="F443" s="186">
        <f>IFERROR(VLOOKUP($A443,Filtro!$A$5:$H$256,4,FALSE),0)</f>
        <v>0</v>
      </c>
      <c r="G443" s="81">
        <f>IFERROR(VLOOKUP($A443,Filtro!$A$5:$H$256,5,FALSE),0)</f>
        <v>0</v>
      </c>
      <c r="H443" s="209">
        <v>443</v>
      </c>
    </row>
    <row r="444" spans="1:8" ht="15" customHeight="1" x14ac:dyDescent="0.2">
      <c r="A444" s="445" t="s">
        <v>2045</v>
      </c>
      <c r="B444" s="61" t="s">
        <v>963</v>
      </c>
      <c r="C444" s="205" t="s">
        <v>617</v>
      </c>
      <c r="D444" s="409">
        <f>IFERROR(VLOOKUP($A444,Filtro!$A$5:$H$256,2,FALSE),0)</f>
        <v>0</v>
      </c>
      <c r="E444" s="81">
        <f>IFERROR(VLOOKUP($A444,Filtro!$A$5:$H$256,3,FALSE),0)</f>
        <v>0</v>
      </c>
      <c r="F444" s="186">
        <f>IFERROR(VLOOKUP($A444,Filtro!$A$5:$H$256,4,FALSE),0)</f>
        <v>0</v>
      </c>
      <c r="G444" s="81">
        <f>IFERROR(VLOOKUP($A444,Filtro!$A$5:$H$256,5,FALSE),0)</f>
        <v>0</v>
      </c>
      <c r="H444" s="209">
        <v>444</v>
      </c>
    </row>
    <row r="445" spans="1:8" ht="15" customHeight="1" x14ac:dyDescent="0.2">
      <c r="A445" s="445" t="s">
        <v>2046</v>
      </c>
      <c r="B445" s="61" t="s">
        <v>964</v>
      </c>
      <c r="C445" s="205" t="s">
        <v>618</v>
      </c>
      <c r="D445" s="409">
        <f>IFERROR(VLOOKUP($A445,Filtro!$A$5:$H$256,2,FALSE),0)</f>
        <v>0</v>
      </c>
      <c r="E445" s="81">
        <f>IFERROR(VLOOKUP($A445,Filtro!$A$5:$H$256,3,FALSE),0)</f>
        <v>0</v>
      </c>
      <c r="F445" s="186">
        <f>IFERROR(VLOOKUP($A445,Filtro!$A$5:$H$256,4,FALSE),0)</f>
        <v>0</v>
      </c>
      <c r="G445" s="81">
        <f>IFERROR(VLOOKUP($A445,Filtro!$A$5:$H$256,5,FALSE),0)</f>
        <v>0</v>
      </c>
      <c r="H445" s="209">
        <v>445</v>
      </c>
    </row>
    <row r="446" spans="1:8" ht="15" customHeight="1" x14ac:dyDescent="0.2">
      <c r="A446" s="445" t="s">
        <v>2047</v>
      </c>
      <c r="B446" s="61" t="s">
        <v>965</v>
      </c>
      <c r="C446" s="205" t="s">
        <v>619</v>
      </c>
      <c r="D446" s="409">
        <f>IFERROR(VLOOKUP($A446,Filtro!$A$5:$H$256,2,FALSE),0)</f>
        <v>0</v>
      </c>
      <c r="E446" s="81">
        <f>IFERROR(VLOOKUP($A446,Filtro!$A$5:$H$256,3,FALSE),0)</f>
        <v>0</v>
      </c>
      <c r="F446" s="186">
        <f>IFERROR(VLOOKUP($A446,Filtro!$A$5:$H$256,4,FALSE),0)</f>
        <v>0</v>
      </c>
      <c r="G446" s="81">
        <f>IFERROR(VLOOKUP($A446,Filtro!$A$5:$H$256,5,FALSE),0)</f>
        <v>0</v>
      </c>
      <c r="H446" s="209">
        <v>446</v>
      </c>
    </row>
    <row r="447" spans="1:8" ht="15" customHeight="1" x14ac:dyDescent="0.2">
      <c r="A447" s="445" t="s">
        <v>1656</v>
      </c>
      <c r="B447" s="61" t="s">
        <v>966</v>
      </c>
      <c r="C447" s="205" t="s">
        <v>451</v>
      </c>
      <c r="D447" s="409">
        <f>IFERROR(VLOOKUP($A447,Filtro!$A$5:$H$256,2,FALSE),0)</f>
        <v>102</v>
      </c>
      <c r="E447" s="81">
        <f>IFERROR(VLOOKUP($A447,Filtro!$A$5:$H$256,3,FALSE),0)</f>
        <v>102</v>
      </c>
      <c r="F447" s="186">
        <f>IFERROR(VLOOKUP($A447,Filtro!$A$5:$H$256,4,FALSE),0)</f>
        <v>0</v>
      </c>
      <c r="G447" s="81">
        <f>IFERROR(VLOOKUP($A447,Filtro!$A$5:$H$256,5,FALSE),0)</f>
        <v>0</v>
      </c>
      <c r="H447" s="209">
        <v>447</v>
      </c>
    </row>
    <row r="448" spans="1:8" ht="15" customHeight="1" x14ac:dyDescent="0.2">
      <c r="A448" s="445" t="s">
        <v>1670</v>
      </c>
      <c r="B448" s="61" t="s">
        <v>967</v>
      </c>
      <c r="C448" s="205" t="s">
        <v>452</v>
      </c>
      <c r="D448" s="409">
        <f>IFERROR(VLOOKUP($A448,Filtro!$A$5:$H$256,2,FALSE),0)</f>
        <v>5</v>
      </c>
      <c r="E448" s="81">
        <f>IFERROR(VLOOKUP($A448,Filtro!$A$5:$H$256,3,FALSE),0)</f>
        <v>5</v>
      </c>
      <c r="F448" s="186">
        <f>IFERROR(VLOOKUP($A448,Filtro!$A$5:$H$256,4,FALSE),0)</f>
        <v>0</v>
      </c>
      <c r="G448" s="81">
        <f>IFERROR(VLOOKUP($A448,Filtro!$A$5:$H$256,5,FALSE),0)</f>
        <v>0</v>
      </c>
      <c r="H448" s="209">
        <v>448</v>
      </c>
    </row>
    <row r="449" spans="1:8" ht="15" customHeight="1" x14ac:dyDescent="0.2">
      <c r="A449" s="445" t="s">
        <v>2048</v>
      </c>
      <c r="B449" s="61" t="s">
        <v>968</v>
      </c>
      <c r="C449" s="205" t="s">
        <v>453</v>
      </c>
      <c r="D449" s="409">
        <f>IFERROR(VLOOKUP($A449,Filtro!$A$5:$H$256,2,FALSE),0)</f>
        <v>0</v>
      </c>
      <c r="E449" s="81">
        <f>IFERROR(VLOOKUP($A449,Filtro!$A$5:$H$256,3,FALSE),0)</f>
        <v>0</v>
      </c>
      <c r="F449" s="186">
        <f>IFERROR(VLOOKUP($A449,Filtro!$A$5:$H$256,4,FALSE),0)</f>
        <v>0</v>
      </c>
      <c r="G449" s="81">
        <f>IFERROR(VLOOKUP($A449,Filtro!$A$5:$H$256,5,FALSE),0)</f>
        <v>0</v>
      </c>
      <c r="H449" s="209">
        <v>449</v>
      </c>
    </row>
    <row r="450" spans="1:8" ht="15" customHeight="1" x14ac:dyDescent="0.2">
      <c r="A450" s="445" t="s">
        <v>1657</v>
      </c>
      <c r="B450" s="61" t="s">
        <v>969</v>
      </c>
      <c r="C450" s="205" t="s">
        <v>454</v>
      </c>
      <c r="D450" s="409">
        <f>IFERROR(VLOOKUP($A450,Filtro!$A$5:$H$256,2,FALSE),0)</f>
        <v>149</v>
      </c>
      <c r="E450" s="81">
        <f>IFERROR(VLOOKUP($A450,Filtro!$A$5:$H$256,3,FALSE),0)</f>
        <v>149</v>
      </c>
      <c r="F450" s="186">
        <f>IFERROR(VLOOKUP($A450,Filtro!$A$5:$H$256,4,FALSE),0)</f>
        <v>0</v>
      </c>
      <c r="G450" s="81">
        <f>IFERROR(VLOOKUP($A450,Filtro!$A$5:$H$256,5,FALSE),0)</f>
        <v>0</v>
      </c>
      <c r="H450" s="209">
        <v>450</v>
      </c>
    </row>
    <row r="451" spans="1:8" ht="15" customHeight="1" x14ac:dyDescent="0.2">
      <c r="A451" s="445" t="s">
        <v>1658</v>
      </c>
      <c r="B451" s="61" t="s">
        <v>970</v>
      </c>
      <c r="C451" s="205" t="s">
        <v>455</v>
      </c>
      <c r="D451" s="409">
        <f>IFERROR(VLOOKUP($A451,Filtro!$A$5:$H$256,2,FALSE),0)</f>
        <v>76</v>
      </c>
      <c r="E451" s="81">
        <f>IFERROR(VLOOKUP($A451,Filtro!$A$5:$H$256,3,FALSE),0)</f>
        <v>76</v>
      </c>
      <c r="F451" s="186">
        <f>IFERROR(VLOOKUP($A451,Filtro!$A$5:$H$256,4,FALSE),0)</f>
        <v>0</v>
      </c>
      <c r="G451" s="81">
        <f>IFERROR(VLOOKUP($A451,Filtro!$A$5:$H$256,5,FALSE),0)</f>
        <v>0</v>
      </c>
      <c r="H451" s="209">
        <v>451</v>
      </c>
    </row>
    <row r="452" spans="1:8" ht="15" customHeight="1" x14ac:dyDescent="0.2">
      <c r="A452" s="445" t="s">
        <v>1671</v>
      </c>
      <c r="B452" s="61" t="s">
        <v>971</v>
      </c>
      <c r="C452" s="205" t="s">
        <v>456</v>
      </c>
      <c r="D452" s="409">
        <f>IFERROR(VLOOKUP($A452,Filtro!$A$5:$H$256,2,FALSE),0)</f>
        <v>2</v>
      </c>
      <c r="E452" s="81">
        <f>IFERROR(VLOOKUP($A452,Filtro!$A$5:$H$256,3,FALSE),0)</f>
        <v>2</v>
      </c>
      <c r="F452" s="186">
        <f>IFERROR(VLOOKUP($A452,Filtro!$A$5:$H$256,4,FALSE),0)</f>
        <v>0</v>
      </c>
      <c r="G452" s="81">
        <f>IFERROR(VLOOKUP($A452,Filtro!$A$5:$H$256,5,FALSE),0)</f>
        <v>0</v>
      </c>
      <c r="H452" s="209">
        <v>452</v>
      </c>
    </row>
    <row r="453" spans="1:8" ht="15" customHeight="1" x14ac:dyDescent="0.2">
      <c r="A453" s="445" t="s">
        <v>1672</v>
      </c>
      <c r="B453" s="61" t="s">
        <v>972</v>
      </c>
      <c r="C453" s="205" t="s">
        <v>457</v>
      </c>
      <c r="D453" s="409">
        <f>IFERROR(VLOOKUP($A453,Filtro!$A$5:$H$256,2,FALSE),0)</f>
        <v>1</v>
      </c>
      <c r="E453" s="81">
        <f>IFERROR(VLOOKUP($A453,Filtro!$A$5:$H$256,3,FALSE),0)</f>
        <v>1</v>
      </c>
      <c r="F453" s="186">
        <f>IFERROR(VLOOKUP($A453,Filtro!$A$5:$H$256,4,FALSE),0)</f>
        <v>0</v>
      </c>
      <c r="G453" s="81">
        <f>IFERROR(VLOOKUP($A453,Filtro!$A$5:$H$256,5,FALSE),0)</f>
        <v>0</v>
      </c>
      <c r="H453" s="209">
        <v>453</v>
      </c>
    </row>
    <row r="454" spans="1:8" ht="15" customHeight="1" x14ac:dyDescent="0.2">
      <c r="A454" s="445" t="s">
        <v>2049</v>
      </c>
      <c r="B454" s="61" t="s">
        <v>973</v>
      </c>
      <c r="C454" s="205" t="s">
        <v>458</v>
      </c>
      <c r="D454" s="409">
        <f>IFERROR(VLOOKUP($A454,Filtro!$A$5:$H$256,2,FALSE),0)</f>
        <v>0</v>
      </c>
      <c r="E454" s="81">
        <f>IFERROR(VLOOKUP($A454,Filtro!$A$5:$H$256,3,FALSE),0)</f>
        <v>0</v>
      </c>
      <c r="F454" s="186">
        <f>IFERROR(VLOOKUP($A454,Filtro!$A$5:$H$256,4,FALSE),0)</f>
        <v>0</v>
      </c>
      <c r="G454" s="81">
        <f>IFERROR(VLOOKUP($A454,Filtro!$A$5:$H$256,5,FALSE),0)</f>
        <v>0</v>
      </c>
      <c r="H454" s="209">
        <v>454</v>
      </c>
    </row>
    <row r="455" spans="1:8" ht="15" customHeight="1" x14ac:dyDescent="0.2">
      <c r="A455" s="445" t="s">
        <v>1375</v>
      </c>
      <c r="B455" s="61" t="s">
        <v>974</v>
      </c>
      <c r="C455" s="205" t="s">
        <v>459</v>
      </c>
      <c r="D455" s="409">
        <f>IFERROR(VLOOKUP($A455,Filtro!$A$5:$H$256,2,FALSE),0)</f>
        <v>99</v>
      </c>
      <c r="E455" s="81">
        <f>IFERROR(VLOOKUP($A455,Filtro!$A$5:$H$256,3,FALSE),0)</f>
        <v>99</v>
      </c>
      <c r="F455" s="186">
        <f>IFERROR(VLOOKUP($A455,Filtro!$A$5:$H$256,4,FALSE),0)</f>
        <v>0</v>
      </c>
      <c r="G455" s="81">
        <f>IFERROR(VLOOKUP($A455,Filtro!$A$5:$H$256,5,FALSE),0)</f>
        <v>116</v>
      </c>
      <c r="H455" s="209">
        <v>455</v>
      </c>
    </row>
    <row r="456" spans="1:8" ht="15" customHeight="1" x14ac:dyDescent="0.2">
      <c r="A456" s="445" t="s">
        <v>1475</v>
      </c>
      <c r="B456" s="61" t="s">
        <v>975</v>
      </c>
      <c r="C456" s="205" t="s">
        <v>460</v>
      </c>
      <c r="D456" s="409">
        <f>IFERROR(VLOOKUP($A456,Filtro!$A$5:$H$256,2,FALSE),0)</f>
        <v>91</v>
      </c>
      <c r="E456" s="81">
        <f>IFERROR(VLOOKUP($A456,Filtro!$A$5:$H$256,3,FALSE),0)</f>
        <v>1</v>
      </c>
      <c r="F456" s="186">
        <f>IFERROR(VLOOKUP($A456,Filtro!$A$5:$H$256,4,FALSE),0)</f>
        <v>90</v>
      </c>
      <c r="G456" s="81">
        <f>IFERROR(VLOOKUP($A456,Filtro!$A$5:$H$256,5,FALSE),0)</f>
        <v>197</v>
      </c>
      <c r="H456" s="209">
        <v>456</v>
      </c>
    </row>
    <row r="457" spans="1:8" ht="21" x14ac:dyDescent="0.2">
      <c r="A457" s="445" t="s">
        <v>1503</v>
      </c>
      <c r="B457" s="61" t="s">
        <v>976</v>
      </c>
      <c r="C457" s="205" t="s">
        <v>461</v>
      </c>
      <c r="D457" s="409">
        <f>IFERROR(VLOOKUP($A457,Filtro!$A$5:$H$256,2,FALSE),0)</f>
        <v>16</v>
      </c>
      <c r="E457" s="81">
        <f>IFERROR(VLOOKUP($A457,Filtro!$A$5:$H$256,3,FALSE),0)</f>
        <v>16</v>
      </c>
      <c r="F457" s="186">
        <f>IFERROR(VLOOKUP($A457,Filtro!$A$5:$H$256,4,FALSE),0)</f>
        <v>0</v>
      </c>
      <c r="G457" s="81">
        <f>IFERROR(VLOOKUP($A457,Filtro!$A$5:$H$256,5,FALSE),0)</f>
        <v>3</v>
      </c>
      <c r="H457" s="209">
        <v>457</v>
      </c>
    </row>
    <row r="458" spans="1:8" ht="15" customHeight="1" x14ac:dyDescent="0.2">
      <c r="A458" s="445" t="s">
        <v>1659</v>
      </c>
      <c r="B458" s="61" t="s">
        <v>977</v>
      </c>
      <c r="C458" s="205" t="s">
        <v>462</v>
      </c>
      <c r="D458" s="409">
        <f>IFERROR(VLOOKUP($A458,Filtro!$A$5:$H$256,2,FALSE),0)</f>
        <v>13</v>
      </c>
      <c r="E458" s="81">
        <f>IFERROR(VLOOKUP($A458,Filtro!$A$5:$H$256,3,FALSE),0)</f>
        <v>13</v>
      </c>
      <c r="F458" s="186">
        <f>IFERROR(VLOOKUP($A458,Filtro!$A$5:$H$256,4,FALSE),0)</f>
        <v>0</v>
      </c>
      <c r="G458" s="81">
        <f>IFERROR(VLOOKUP($A458,Filtro!$A$5:$H$256,5,FALSE),0)</f>
        <v>0</v>
      </c>
      <c r="H458" s="209">
        <v>458</v>
      </c>
    </row>
    <row r="459" spans="1:8" ht="15" customHeight="1" x14ac:dyDescent="0.2">
      <c r="A459" s="445" t="s">
        <v>1660</v>
      </c>
      <c r="B459" s="61" t="s">
        <v>978</v>
      </c>
      <c r="C459" s="205" t="s">
        <v>463</v>
      </c>
      <c r="D459" s="409">
        <f>IFERROR(VLOOKUP($A459,Filtro!$A$5:$H$256,2,FALSE),0)</f>
        <v>838</v>
      </c>
      <c r="E459" s="81">
        <f>IFERROR(VLOOKUP($A459,Filtro!$A$5:$H$256,3,FALSE),0)</f>
        <v>838</v>
      </c>
      <c r="F459" s="186">
        <f>IFERROR(VLOOKUP($A459,Filtro!$A$5:$H$256,4,FALSE),0)</f>
        <v>0</v>
      </c>
      <c r="G459" s="81">
        <f>IFERROR(VLOOKUP($A459,Filtro!$A$5:$H$256,5,FALSE),0)</f>
        <v>0</v>
      </c>
      <c r="H459" s="209">
        <v>459</v>
      </c>
    </row>
    <row r="460" spans="1:8" ht="15" customHeight="1" x14ac:dyDescent="0.2">
      <c r="A460" s="445" t="s">
        <v>1661</v>
      </c>
      <c r="B460" s="61" t="s">
        <v>979</v>
      </c>
      <c r="C460" s="205" t="s">
        <v>464</v>
      </c>
      <c r="D460" s="409">
        <f>IFERROR(VLOOKUP($A460,Filtro!$A$5:$H$256,2,FALSE),0)</f>
        <v>18</v>
      </c>
      <c r="E460" s="81">
        <f>IFERROR(VLOOKUP($A460,Filtro!$A$5:$H$256,3,FALSE),0)</f>
        <v>18</v>
      </c>
      <c r="F460" s="186">
        <f>IFERROR(VLOOKUP($A460,Filtro!$A$5:$H$256,4,FALSE),0)</f>
        <v>0</v>
      </c>
      <c r="G460" s="81">
        <f>IFERROR(VLOOKUP($A460,Filtro!$A$5:$H$256,5,FALSE),0)</f>
        <v>0</v>
      </c>
      <c r="H460" s="209">
        <v>460</v>
      </c>
    </row>
    <row r="461" spans="1:8" ht="15" customHeight="1" x14ac:dyDescent="0.2">
      <c r="A461" s="445" t="s">
        <v>2050</v>
      </c>
      <c r="B461" s="61" t="s">
        <v>980</v>
      </c>
      <c r="C461" s="205" t="s">
        <v>465</v>
      </c>
      <c r="D461" s="409">
        <f>IFERROR(VLOOKUP($A461,Filtro!$A$5:$H$256,2,FALSE),0)</f>
        <v>0</v>
      </c>
      <c r="E461" s="81">
        <f>IFERROR(VLOOKUP($A461,Filtro!$A$5:$H$256,3,FALSE),0)</f>
        <v>0</v>
      </c>
      <c r="F461" s="186">
        <f>IFERROR(VLOOKUP($A461,Filtro!$A$5:$H$256,4,FALSE),0)</f>
        <v>0</v>
      </c>
      <c r="G461" s="81">
        <f>IFERROR(VLOOKUP($A461,Filtro!$A$5:$H$256,5,FALSE),0)</f>
        <v>0</v>
      </c>
      <c r="H461" s="209">
        <v>461</v>
      </c>
    </row>
    <row r="462" spans="1:8" ht="15" customHeight="1" x14ac:dyDescent="0.2">
      <c r="A462" s="445" t="s">
        <v>1673</v>
      </c>
      <c r="B462" s="61" t="s">
        <v>981</v>
      </c>
      <c r="C462" s="205" t="s">
        <v>466</v>
      </c>
      <c r="D462" s="409">
        <f>IFERROR(VLOOKUP($A462,Filtro!$A$5:$H$256,2,FALSE),0)</f>
        <v>1</v>
      </c>
      <c r="E462" s="81">
        <f>IFERROR(VLOOKUP($A462,Filtro!$A$5:$H$256,3,FALSE),0)</f>
        <v>1</v>
      </c>
      <c r="F462" s="186">
        <f>IFERROR(VLOOKUP($A462,Filtro!$A$5:$H$256,4,FALSE),0)</f>
        <v>0</v>
      </c>
      <c r="G462" s="81">
        <f>IFERROR(VLOOKUP($A462,Filtro!$A$5:$H$256,5,FALSE),0)</f>
        <v>0</v>
      </c>
      <c r="H462" s="209">
        <v>462</v>
      </c>
    </row>
    <row r="463" spans="1:8" ht="15" customHeight="1" x14ac:dyDescent="0.2">
      <c r="A463" s="445" t="s">
        <v>2051</v>
      </c>
      <c r="B463" s="61" t="s">
        <v>982</v>
      </c>
      <c r="C463" s="205" t="s">
        <v>467</v>
      </c>
      <c r="D463" s="409">
        <f>IFERROR(VLOOKUP($A463,Filtro!$A$5:$H$256,2,FALSE),0)</f>
        <v>0</v>
      </c>
      <c r="E463" s="81">
        <f>IFERROR(VLOOKUP($A463,Filtro!$A$5:$H$256,3,FALSE),0)</f>
        <v>0</v>
      </c>
      <c r="F463" s="186">
        <f>IFERROR(VLOOKUP($A463,Filtro!$A$5:$H$256,4,FALSE),0)</f>
        <v>0</v>
      </c>
      <c r="G463" s="81">
        <f>IFERROR(VLOOKUP($A463,Filtro!$A$5:$H$256,5,FALSE),0)</f>
        <v>0</v>
      </c>
      <c r="H463" s="209">
        <v>463</v>
      </c>
    </row>
    <row r="464" spans="1:8" ht="15" customHeight="1" x14ac:dyDescent="0.2">
      <c r="A464" s="445" t="s">
        <v>1662</v>
      </c>
      <c r="B464" s="61" t="s">
        <v>983</v>
      </c>
      <c r="C464" s="205" t="s">
        <v>468</v>
      </c>
      <c r="D464" s="409">
        <f>IFERROR(VLOOKUP($A464,Filtro!$A$5:$H$256,2,FALSE),0)</f>
        <v>101</v>
      </c>
      <c r="E464" s="81">
        <f>IFERROR(VLOOKUP($A464,Filtro!$A$5:$H$256,3,FALSE),0)</f>
        <v>101</v>
      </c>
      <c r="F464" s="186">
        <f>IFERROR(VLOOKUP($A464,Filtro!$A$5:$H$256,4,FALSE),0)</f>
        <v>0</v>
      </c>
      <c r="G464" s="81">
        <f>IFERROR(VLOOKUP($A464,Filtro!$A$5:$H$256,5,FALSE),0)</f>
        <v>0</v>
      </c>
      <c r="H464" s="209">
        <v>464</v>
      </c>
    </row>
    <row r="465" spans="1:8" ht="15" customHeight="1" x14ac:dyDescent="0.2">
      <c r="A465" s="445" t="s">
        <v>1376</v>
      </c>
      <c r="B465" s="61" t="s">
        <v>984</v>
      </c>
      <c r="C465" s="205" t="s">
        <v>469</v>
      </c>
      <c r="D465" s="409">
        <f>IFERROR(VLOOKUP($A465,Filtro!$A$5:$H$256,2,FALSE),0)</f>
        <v>363</v>
      </c>
      <c r="E465" s="81">
        <f>IFERROR(VLOOKUP($A465,Filtro!$A$5:$H$256,3,FALSE),0)</f>
        <v>363</v>
      </c>
      <c r="F465" s="186">
        <f>IFERROR(VLOOKUP($A465,Filtro!$A$5:$H$256,4,FALSE),0)</f>
        <v>0</v>
      </c>
      <c r="G465" s="81">
        <f>IFERROR(VLOOKUP($A465,Filtro!$A$5:$H$256,5,FALSE),0)</f>
        <v>130</v>
      </c>
      <c r="H465" s="209">
        <v>465</v>
      </c>
    </row>
    <row r="466" spans="1:8" ht="15" customHeight="1" x14ac:dyDescent="0.2">
      <c r="A466" s="445" t="s">
        <v>2052</v>
      </c>
      <c r="B466" s="61" t="s">
        <v>985</v>
      </c>
      <c r="C466" s="205" t="s">
        <v>620</v>
      </c>
      <c r="D466" s="409">
        <f>IFERROR(VLOOKUP($A466,Filtro!$A$5:$H$256,2,FALSE),0)</f>
        <v>0</v>
      </c>
      <c r="E466" s="81">
        <f>IFERROR(VLOOKUP($A466,Filtro!$A$5:$H$256,3,FALSE),0)</f>
        <v>0</v>
      </c>
      <c r="F466" s="186">
        <f>IFERROR(VLOOKUP($A466,Filtro!$A$5:$H$256,4,FALSE),0)</f>
        <v>0</v>
      </c>
      <c r="G466" s="81">
        <f>IFERROR(VLOOKUP($A466,Filtro!$A$5:$H$256,5,FALSE),0)</f>
        <v>0</v>
      </c>
      <c r="H466" s="209">
        <v>466</v>
      </c>
    </row>
    <row r="467" spans="1:8" ht="21" x14ac:dyDescent="0.2">
      <c r="A467" s="445" t="s">
        <v>1674</v>
      </c>
      <c r="B467" s="61" t="s">
        <v>986</v>
      </c>
      <c r="C467" s="205" t="s">
        <v>470</v>
      </c>
      <c r="D467" s="409">
        <f>IFERROR(VLOOKUP($A467,Filtro!$A$5:$H$256,2,FALSE),0)</f>
        <v>10</v>
      </c>
      <c r="E467" s="81">
        <f>IFERROR(VLOOKUP($A467,Filtro!$A$5:$H$256,3,FALSE),0)</f>
        <v>10</v>
      </c>
      <c r="F467" s="186">
        <f>IFERROR(VLOOKUP($A467,Filtro!$A$5:$H$256,4,FALSE),0)</f>
        <v>0</v>
      </c>
      <c r="G467" s="81">
        <f>IFERROR(VLOOKUP($A467,Filtro!$A$5:$H$256,5,FALSE),0)</f>
        <v>0</v>
      </c>
      <c r="H467" s="209">
        <v>467</v>
      </c>
    </row>
    <row r="468" spans="1:8" ht="15" customHeight="1" x14ac:dyDescent="0.2">
      <c r="A468" s="445" t="s">
        <v>2053</v>
      </c>
      <c r="B468" s="61" t="s">
        <v>987</v>
      </c>
      <c r="C468" s="205" t="s">
        <v>471</v>
      </c>
      <c r="D468" s="409">
        <f>IFERROR(VLOOKUP($A468,Filtro!$A$5:$H$256,2,FALSE),0)</f>
        <v>0</v>
      </c>
      <c r="E468" s="81">
        <f>IFERROR(VLOOKUP($A468,Filtro!$A$5:$H$256,3,FALSE),0)</f>
        <v>0</v>
      </c>
      <c r="F468" s="186">
        <f>IFERROR(VLOOKUP($A468,Filtro!$A$5:$H$256,4,FALSE),0)</f>
        <v>0</v>
      </c>
      <c r="G468" s="81">
        <f>IFERROR(VLOOKUP($A468,Filtro!$A$5:$H$256,5,FALSE),0)</f>
        <v>0</v>
      </c>
      <c r="H468" s="209">
        <v>468</v>
      </c>
    </row>
    <row r="469" spans="1:8" ht="15" customHeight="1" x14ac:dyDescent="0.2">
      <c r="A469" s="445" t="s">
        <v>2054</v>
      </c>
      <c r="B469" s="61" t="s">
        <v>988</v>
      </c>
      <c r="C469" s="205" t="s">
        <v>58</v>
      </c>
      <c r="D469" s="409">
        <f>IFERROR(VLOOKUP($A469,Filtro!$A$5:$H$256,2,FALSE),0)</f>
        <v>0</v>
      </c>
      <c r="E469" s="81">
        <f>IFERROR(VLOOKUP($A469,Filtro!$A$5:$H$256,3,FALSE),0)</f>
        <v>0</v>
      </c>
      <c r="F469" s="186">
        <f>IFERROR(VLOOKUP($A469,Filtro!$A$5:$H$256,4,FALSE),0)</f>
        <v>0</v>
      </c>
      <c r="G469" s="81">
        <f>IFERROR(VLOOKUP($A469,Filtro!$A$5:$H$256,5,FALSE),0)</f>
        <v>0</v>
      </c>
      <c r="H469" s="209">
        <v>469</v>
      </c>
    </row>
    <row r="470" spans="1:8" ht="15" customHeight="1" x14ac:dyDescent="0.2">
      <c r="A470" s="445" t="s">
        <v>1377</v>
      </c>
      <c r="B470" s="61" t="s">
        <v>989</v>
      </c>
      <c r="C470" s="205" t="s">
        <v>315</v>
      </c>
      <c r="D470" s="409">
        <f>IFERROR(VLOOKUP($A470,Filtro!$A$5:$H$256,2,FALSE),0)</f>
        <v>105</v>
      </c>
      <c r="E470" s="81">
        <f>IFERROR(VLOOKUP($A470,Filtro!$A$5:$H$256,3,FALSE),0)</f>
        <v>0</v>
      </c>
      <c r="F470" s="186">
        <f>IFERROR(VLOOKUP($A470,Filtro!$A$5:$H$256,4,FALSE),0)</f>
        <v>105</v>
      </c>
      <c r="G470" s="81">
        <f>IFERROR(VLOOKUP($A470,Filtro!$A$5:$H$256,5,FALSE),0)</f>
        <v>47</v>
      </c>
      <c r="H470" s="209">
        <v>470</v>
      </c>
    </row>
    <row r="471" spans="1:8" ht="21" x14ac:dyDescent="0.2">
      <c r="A471" s="445" t="s">
        <v>1450</v>
      </c>
      <c r="B471" s="61" t="s">
        <v>990</v>
      </c>
      <c r="C471" s="205" t="s">
        <v>472</v>
      </c>
      <c r="D471" s="409">
        <f>IFERROR(VLOOKUP($A471,Filtro!$A$5:$H$256,2,FALSE),0)</f>
        <v>0</v>
      </c>
      <c r="E471" s="81">
        <f>IFERROR(VLOOKUP($A471,Filtro!$A$5:$H$256,3,FALSE),0)</f>
        <v>0</v>
      </c>
      <c r="F471" s="186">
        <f>IFERROR(VLOOKUP($A471,Filtro!$A$5:$H$256,4,FALSE),0)</f>
        <v>0</v>
      </c>
      <c r="G471" s="81">
        <f>IFERROR(VLOOKUP($A471,Filtro!$A$5:$H$256,5,FALSE),0)</f>
        <v>145</v>
      </c>
      <c r="H471" s="209">
        <v>471</v>
      </c>
    </row>
    <row r="472" spans="1:8" ht="15" customHeight="1" x14ac:dyDescent="0.2">
      <c r="A472" s="445" t="s">
        <v>2055</v>
      </c>
      <c r="B472" s="62" t="s">
        <v>991</v>
      </c>
      <c r="C472" s="205" t="s">
        <v>473</v>
      </c>
      <c r="D472" s="409">
        <f>IFERROR(VLOOKUP($A472,Filtro!$A$5:$H$256,2,FALSE),0)</f>
        <v>0</v>
      </c>
      <c r="E472" s="81">
        <f>IFERROR(VLOOKUP($A472,Filtro!$A$5:$H$256,3,FALSE),0)</f>
        <v>0</v>
      </c>
      <c r="F472" s="186">
        <f>IFERROR(VLOOKUP($A472,Filtro!$A$5:$H$256,4,FALSE),0)</f>
        <v>0</v>
      </c>
      <c r="G472" s="81">
        <f>IFERROR(VLOOKUP($A472,Filtro!$A$5:$H$256,5,FALSE),0)</f>
        <v>0</v>
      </c>
      <c r="H472" s="209">
        <v>472</v>
      </c>
    </row>
    <row r="473" spans="1:8" ht="15" customHeight="1" x14ac:dyDescent="0.2">
      <c r="A473" s="445" t="s">
        <v>1476</v>
      </c>
      <c r="B473" s="61" t="s">
        <v>992</v>
      </c>
      <c r="C473" s="205" t="s">
        <v>474</v>
      </c>
      <c r="D473" s="409">
        <f>IFERROR(VLOOKUP($A473,Filtro!$A$5:$H$256,2,FALSE),0)</f>
        <v>59</v>
      </c>
      <c r="E473" s="81">
        <f>IFERROR(VLOOKUP($A473,Filtro!$A$5:$H$256,3,FALSE),0)</f>
        <v>18</v>
      </c>
      <c r="F473" s="186">
        <f>IFERROR(VLOOKUP($A473,Filtro!$A$5:$H$256,4,FALSE),0)</f>
        <v>41</v>
      </c>
      <c r="G473" s="81">
        <f>IFERROR(VLOOKUP($A473,Filtro!$A$5:$H$256,5,FALSE),0)</f>
        <v>0</v>
      </c>
      <c r="H473" s="209">
        <v>473</v>
      </c>
    </row>
    <row r="474" spans="1:8" ht="15" customHeight="1" x14ac:dyDescent="0.2">
      <c r="A474" s="445" t="s">
        <v>1378</v>
      </c>
      <c r="B474" s="61" t="s">
        <v>993</v>
      </c>
      <c r="C474" s="205" t="s">
        <v>475</v>
      </c>
      <c r="D474" s="409">
        <f>IFERROR(VLOOKUP($A474,Filtro!$A$5:$H$256,2,FALSE),0)</f>
        <v>55</v>
      </c>
      <c r="E474" s="81">
        <f>IFERROR(VLOOKUP($A474,Filtro!$A$5:$H$256,3,FALSE),0)</f>
        <v>24</v>
      </c>
      <c r="F474" s="186">
        <f>IFERROR(VLOOKUP($A474,Filtro!$A$5:$H$256,4,FALSE),0)</f>
        <v>31</v>
      </c>
      <c r="G474" s="81">
        <f>IFERROR(VLOOKUP($A474,Filtro!$A$5:$H$256,5,FALSE),0)</f>
        <v>6</v>
      </c>
      <c r="H474" s="209">
        <v>474</v>
      </c>
    </row>
    <row r="475" spans="1:8" ht="15" customHeight="1" x14ac:dyDescent="0.2">
      <c r="A475" s="445" t="s">
        <v>2056</v>
      </c>
      <c r="B475" s="61" t="s">
        <v>994</v>
      </c>
      <c r="C475" s="205" t="s">
        <v>476</v>
      </c>
      <c r="D475" s="409">
        <f>IFERROR(VLOOKUP($A475,Filtro!$A$5:$H$256,2,FALSE),0)</f>
        <v>0</v>
      </c>
      <c r="E475" s="81">
        <f>IFERROR(VLOOKUP($A475,Filtro!$A$5:$H$256,3,FALSE),0)</f>
        <v>0</v>
      </c>
      <c r="F475" s="186">
        <f>IFERROR(VLOOKUP($A475,Filtro!$A$5:$H$256,4,FALSE),0)</f>
        <v>0</v>
      </c>
      <c r="G475" s="81">
        <f>IFERROR(VLOOKUP($A475,Filtro!$A$5:$H$256,5,FALSE),0)</f>
        <v>0</v>
      </c>
      <c r="H475" s="209">
        <v>475</v>
      </c>
    </row>
    <row r="476" spans="1:8" ht="15" customHeight="1" x14ac:dyDescent="0.2">
      <c r="A476" s="445" t="s">
        <v>2057</v>
      </c>
      <c r="B476" s="61" t="s">
        <v>995</v>
      </c>
      <c r="C476" s="205" t="s">
        <v>477</v>
      </c>
      <c r="D476" s="409">
        <f>IFERROR(VLOOKUP($A476,Filtro!$A$5:$H$256,2,FALSE),0)</f>
        <v>0</v>
      </c>
      <c r="E476" s="81">
        <f>IFERROR(VLOOKUP($A476,Filtro!$A$5:$H$256,3,FALSE),0)</f>
        <v>0</v>
      </c>
      <c r="F476" s="186">
        <f>IFERROR(VLOOKUP($A476,Filtro!$A$5:$H$256,4,FALSE),0)</f>
        <v>0</v>
      </c>
      <c r="G476" s="81">
        <f>IFERROR(VLOOKUP($A476,Filtro!$A$5:$H$256,5,FALSE),0)</f>
        <v>0</v>
      </c>
      <c r="H476" s="209">
        <v>476</v>
      </c>
    </row>
    <row r="477" spans="1:8" ht="15" customHeight="1" x14ac:dyDescent="0.2">
      <c r="A477" s="445" t="s">
        <v>2058</v>
      </c>
      <c r="B477" s="61" t="s">
        <v>996</v>
      </c>
      <c r="C477" s="205" t="s">
        <v>478</v>
      </c>
      <c r="D477" s="409">
        <f>IFERROR(VLOOKUP($A477,Filtro!$A$5:$H$256,2,FALSE),0)</f>
        <v>0</v>
      </c>
      <c r="E477" s="81">
        <f>IFERROR(VLOOKUP($A477,Filtro!$A$5:$H$256,3,FALSE),0)</f>
        <v>0</v>
      </c>
      <c r="F477" s="186">
        <f>IFERROR(VLOOKUP($A477,Filtro!$A$5:$H$256,4,FALSE),0)</f>
        <v>0</v>
      </c>
      <c r="G477" s="81">
        <f>IFERROR(VLOOKUP($A477,Filtro!$A$5:$H$256,5,FALSE),0)</f>
        <v>0</v>
      </c>
      <c r="H477" s="209">
        <v>477</v>
      </c>
    </row>
    <row r="478" spans="1:8" ht="15" customHeight="1" x14ac:dyDescent="0.2">
      <c r="A478" s="445" t="s">
        <v>2059</v>
      </c>
      <c r="B478" s="61" t="s">
        <v>997</v>
      </c>
      <c r="C478" s="205" t="s">
        <v>479</v>
      </c>
      <c r="D478" s="409">
        <f>IFERROR(VLOOKUP($A478,Filtro!$A$5:$H$256,2,FALSE),0)</f>
        <v>0</v>
      </c>
      <c r="E478" s="81">
        <f>IFERROR(VLOOKUP($A478,Filtro!$A$5:$H$256,3,FALSE),0)</f>
        <v>0</v>
      </c>
      <c r="F478" s="186">
        <f>IFERROR(VLOOKUP($A478,Filtro!$A$5:$H$256,4,FALSE),0)</f>
        <v>0</v>
      </c>
      <c r="G478" s="81">
        <f>IFERROR(VLOOKUP($A478,Filtro!$A$5:$H$256,5,FALSE),0)</f>
        <v>0</v>
      </c>
      <c r="H478" s="209">
        <v>478</v>
      </c>
    </row>
    <row r="479" spans="1:8" ht="15" customHeight="1" x14ac:dyDescent="0.2">
      <c r="A479" s="445" t="s">
        <v>2060</v>
      </c>
      <c r="B479" s="61" t="s">
        <v>998</v>
      </c>
      <c r="C479" s="205" t="s">
        <v>480</v>
      </c>
      <c r="D479" s="409">
        <f>IFERROR(VLOOKUP($A479,Filtro!$A$5:$H$256,2,FALSE),0)</f>
        <v>0</v>
      </c>
      <c r="E479" s="81">
        <f>IFERROR(VLOOKUP($A479,Filtro!$A$5:$H$256,3,FALSE),0)</f>
        <v>0</v>
      </c>
      <c r="F479" s="186">
        <f>IFERROR(VLOOKUP($A479,Filtro!$A$5:$H$256,4,FALSE),0)</f>
        <v>0</v>
      </c>
      <c r="G479" s="81">
        <f>IFERROR(VLOOKUP($A479,Filtro!$A$5:$H$256,5,FALSE),0)</f>
        <v>0</v>
      </c>
      <c r="H479" s="209">
        <v>479</v>
      </c>
    </row>
    <row r="480" spans="1:8" ht="15" customHeight="1" x14ac:dyDescent="0.2">
      <c r="A480" s="445" t="s">
        <v>1504</v>
      </c>
      <c r="B480" s="61" t="s">
        <v>999</v>
      </c>
      <c r="C480" s="205" t="s">
        <v>481</v>
      </c>
      <c r="D480" s="409">
        <f>IFERROR(VLOOKUP($A480,Filtro!$A$5:$H$256,2,FALSE),0)</f>
        <v>6</v>
      </c>
      <c r="E480" s="81">
        <f>IFERROR(VLOOKUP($A480,Filtro!$A$5:$H$256,3,FALSE),0)</f>
        <v>0</v>
      </c>
      <c r="F480" s="186">
        <f>IFERROR(VLOOKUP($A480,Filtro!$A$5:$H$256,4,FALSE),0)</f>
        <v>6</v>
      </c>
      <c r="G480" s="81">
        <f>IFERROR(VLOOKUP($A480,Filtro!$A$5:$H$256,5,FALSE),0)</f>
        <v>40</v>
      </c>
      <c r="H480" s="209">
        <v>480</v>
      </c>
    </row>
    <row r="481" spans="1:10" ht="15" customHeight="1" x14ac:dyDescent="0.2">
      <c r="A481" s="445" t="s">
        <v>2061</v>
      </c>
      <c r="B481" s="61" t="s">
        <v>1000</v>
      </c>
      <c r="C481" s="205" t="s">
        <v>482</v>
      </c>
      <c r="D481" s="409">
        <f>IFERROR(VLOOKUP($A481,Filtro!$A$5:$H$256,2,FALSE),0)</f>
        <v>0</v>
      </c>
      <c r="E481" s="81">
        <f>IFERROR(VLOOKUP($A481,Filtro!$A$5:$H$256,3,FALSE),0)</f>
        <v>0</v>
      </c>
      <c r="F481" s="186">
        <f>IFERROR(VLOOKUP($A481,Filtro!$A$5:$H$256,4,FALSE),0)</f>
        <v>0</v>
      </c>
      <c r="G481" s="81">
        <f>IFERROR(VLOOKUP($A481,Filtro!$A$5:$H$256,5,FALSE),0)</f>
        <v>0</v>
      </c>
      <c r="H481" s="209">
        <v>481</v>
      </c>
    </row>
    <row r="482" spans="1:10" ht="15" customHeight="1" x14ac:dyDescent="0.2">
      <c r="A482" s="445" t="s">
        <v>2062</v>
      </c>
      <c r="B482" s="61" t="s">
        <v>1001</v>
      </c>
      <c r="C482" s="205" t="s">
        <v>483</v>
      </c>
      <c r="D482" s="409">
        <f>IFERROR(VLOOKUP($A482,Filtro!$A$5:$H$256,2,FALSE),0)</f>
        <v>0</v>
      </c>
      <c r="E482" s="81">
        <f>IFERROR(VLOOKUP($A482,Filtro!$A$5:$H$256,3,FALSE),0)</f>
        <v>0</v>
      </c>
      <c r="F482" s="186">
        <f>IFERROR(VLOOKUP($A482,Filtro!$A$5:$H$256,4,FALSE),0)</f>
        <v>0</v>
      </c>
      <c r="G482" s="81">
        <f>IFERROR(VLOOKUP($A482,Filtro!$A$5:$H$256,5,FALSE),0)</f>
        <v>0</v>
      </c>
      <c r="H482" s="209">
        <v>482</v>
      </c>
    </row>
    <row r="483" spans="1:10" ht="15" customHeight="1" x14ac:dyDescent="0.2">
      <c r="A483" s="445" t="s">
        <v>2063</v>
      </c>
      <c r="B483" s="61" t="s">
        <v>1002</v>
      </c>
      <c r="C483" s="205" t="s">
        <v>484</v>
      </c>
      <c r="D483" s="410">
        <f>IFERROR(VLOOKUP($A483,Filtro!$A$5:$H$256,2,FALSE),0)</f>
        <v>0</v>
      </c>
      <c r="E483" s="81">
        <f>IFERROR(VLOOKUP($A483,Filtro!$A$5:$H$256,3,FALSE),0)</f>
        <v>0</v>
      </c>
      <c r="F483" s="186">
        <f>IFERROR(VLOOKUP($A483,Filtro!$A$5:$H$256,4,FALSE),0)</f>
        <v>0</v>
      </c>
      <c r="G483" s="81">
        <f>IFERROR(VLOOKUP($A483,Filtro!$A$5:$H$256,5,FALSE),0)</f>
        <v>0</v>
      </c>
      <c r="H483" s="209">
        <v>483</v>
      </c>
    </row>
    <row r="484" spans="1:10" ht="15" customHeight="1" x14ac:dyDescent="0.2">
      <c r="A484" s="445" t="s">
        <v>2064</v>
      </c>
      <c r="B484" s="61" t="s">
        <v>1003</v>
      </c>
      <c r="C484" s="205" t="s">
        <v>485</v>
      </c>
      <c r="D484" s="409">
        <f>IFERROR(VLOOKUP($A484,Filtro!$A$5:$H$256,2,FALSE),0)</f>
        <v>0</v>
      </c>
      <c r="E484" s="81">
        <f>IFERROR(VLOOKUP($A484,Filtro!$A$5:$H$256,3,FALSE),0)</f>
        <v>0</v>
      </c>
      <c r="F484" s="186">
        <f>IFERROR(VLOOKUP($A484,Filtro!$A$5:$H$256,4,FALSE),0)</f>
        <v>0</v>
      </c>
      <c r="G484" s="81">
        <f>IFERROR(VLOOKUP($A484,Filtro!$A$5:$H$256,5,FALSE),0)</f>
        <v>0</v>
      </c>
      <c r="H484" s="209">
        <v>484</v>
      </c>
    </row>
    <row r="485" spans="1:10" ht="21" x14ac:dyDescent="0.2">
      <c r="A485" s="445" t="s">
        <v>2065</v>
      </c>
      <c r="B485" s="61" t="s">
        <v>1004</v>
      </c>
      <c r="C485" s="205" t="s">
        <v>621</v>
      </c>
      <c r="D485" s="409">
        <f>IFERROR(VLOOKUP($A485,Filtro!$A$5:$H$256,2,FALSE),0)</f>
        <v>0</v>
      </c>
      <c r="E485" s="81">
        <f>IFERROR(VLOOKUP($A485,Filtro!$A$5:$H$256,3,FALSE),0)</f>
        <v>0</v>
      </c>
      <c r="F485" s="186">
        <f>IFERROR(VLOOKUP($A485,Filtro!$A$5:$H$256,4,FALSE),0)</f>
        <v>0</v>
      </c>
      <c r="G485" s="81">
        <f>IFERROR(VLOOKUP($A485,Filtro!$A$5:$H$256,5,FALSE),0)</f>
        <v>0</v>
      </c>
      <c r="H485" s="209">
        <v>485</v>
      </c>
    </row>
    <row r="486" spans="1:10" ht="21" x14ac:dyDescent="0.2">
      <c r="A486" s="445" t="s">
        <v>2066</v>
      </c>
      <c r="B486" s="340" t="s">
        <v>1005</v>
      </c>
      <c r="C486" s="341" t="s">
        <v>622</v>
      </c>
      <c r="D486" s="417">
        <f>IFERROR(VLOOKUP($A486,Filtro!$A$5:$H$256,2,FALSE),0)</f>
        <v>0</v>
      </c>
      <c r="E486" s="418">
        <f>IFERROR(VLOOKUP($A486,Filtro!$A$5:$H$256,3,FALSE),0)</f>
        <v>0</v>
      </c>
      <c r="F486" s="419">
        <f>IFERROR(VLOOKUP($A486,Filtro!$A$5:$H$256,4,FALSE),0)</f>
        <v>0</v>
      </c>
      <c r="G486" s="418">
        <f>IFERROR(VLOOKUP($A486,Filtro!$A$5:$H$256,5,FALSE),0)</f>
        <v>0</v>
      </c>
      <c r="H486" s="209">
        <v>486</v>
      </c>
    </row>
    <row r="487" spans="1:10" s="300" customFormat="1" ht="20.100000000000001" customHeight="1" x14ac:dyDescent="0.2">
      <c r="B487" s="301"/>
      <c r="C487" s="297"/>
      <c r="D487" s="298"/>
      <c r="E487" s="299"/>
      <c r="F487" s="299"/>
      <c r="G487" s="299"/>
      <c r="H487" s="209">
        <v>487</v>
      </c>
    </row>
    <row r="488" spans="1:10" ht="15" customHeight="1" x14ac:dyDescent="0.2">
      <c r="B488" s="544" t="s">
        <v>1085</v>
      </c>
      <c r="C488" s="545"/>
      <c r="D488" s="545"/>
      <c r="E488" s="545"/>
      <c r="F488" s="545"/>
      <c r="G488" s="545"/>
      <c r="H488" s="545"/>
      <c r="I488" s="551"/>
      <c r="J488" s="420">
        <v>488</v>
      </c>
    </row>
    <row r="489" spans="1:10" ht="14.1" customHeight="1" x14ac:dyDescent="0.2">
      <c r="B489" s="559" t="s">
        <v>355</v>
      </c>
      <c r="C489" s="559" t="s">
        <v>292</v>
      </c>
      <c r="D489" s="559" t="s">
        <v>1026</v>
      </c>
      <c r="E489" s="559" t="s">
        <v>1035</v>
      </c>
      <c r="F489" s="546" t="s">
        <v>1192</v>
      </c>
      <c r="G489" s="582" t="s">
        <v>1194</v>
      </c>
      <c r="H489" s="583"/>
      <c r="I489" s="559" t="s">
        <v>1197</v>
      </c>
      <c r="J489" s="420">
        <v>489</v>
      </c>
    </row>
    <row r="490" spans="1:10" ht="14.1" customHeight="1" x14ac:dyDescent="0.2">
      <c r="B490" s="560"/>
      <c r="C490" s="560"/>
      <c r="D490" s="560"/>
      <c r="E490" s="560"/>
      <c r="F490" s="547"/>
      <c r="G490" s="53" t="s">
        <v>1195</v>
      </c>
      <c r="H490" s="54" t="s">
        <v>1196</v>
      </c>
      <c r="I490" s="560"/>
      <c r="J490" s="420">
        <v>490</v>
      </c>
    </row>
    <row r="491" spans="1:10" ht="14.1" customHeight="1" x14ac:dyDescent="0.2">
      <c r="B491" s="545" t="s">
        <v>1086</v>
      </c>
      <c r="C491" s="545"/>
      <c r="D491" s="580"/>
      <c r="E491" s="580"/>
      <c r="F491" s="580"/>
      <c r="G491" s="580"/>
      <c r="H491" s="580"/>
      <c r="I491" s="580"/>
      <c r="J491" s="420">
        <v>491</v>
      </c>
    </row>
    <row r="492" spans="1:10" ht="15" customHeight="1" x14ac:dyDescent="0.2">
      <c r="A492" s="449" t="s">
        <v>2067</v>
      </c>
      <c r="B492" s="36">
        <v>1101003</v>
      </c>
      <c r="C492" s="215" t="s">
        <v>623</v>
      </c>
      <c r="D492" s="74">
        <f>IFERROR(VLOOKUP($A492,Filtro!$A$5:$H$256,2,FALSE),0)</f>
        <v>0</v>
      </c>
      <c r="E492" s="132">
        <f>IFERROR(VLOOKUP($A492,Filtro!$A$5:$H$256,3,FALSE),0)</f>
        <v>0</v>
      </c>
      <c r="F492" s="184">
        <f>IFERROR(VLOOKUP($A492,Filtro!$A$5:$H$256,4,FALSE),0)</f>
        <v>0</v>
      </c>
      <c r="G492" s="127">
        <f>IFERROR(VLOOKUP($A492,Filtro!$A$5:$H$256,5,FALSE),0)</f>
        <v>0</v>
      </c>
      <c r="H492" s="75">
        <f>IFERROR(VLOOKUP($A492,Filtro!$A$5:$H$256,6,FALSE),0)</f>
        <v>0</v>
      </c>
      <c r="I492" s="75">
        <f>IFERROR(VLOOKUP($A492,Filtro!$A$5:$H$256,7,FALSE),0)</f>
        <v>0</v>
      </c>
      <c r="J492" s="420">
        <v>492</v>
      </c>
    </row>
    <row r="493" spans="1:10" ht="15" customHeight="1" x14ac:dyDescent="0.2">
      <c r="A493" s="300"/>
      <c r="B493" s="302"/>
      <c r="C493" s="303"/>
      <c r="D493" s="304"/>
      <c r="E493" s="305"/>
      <c r="F493" s="305"/>
      <c r="G493" s="305"/>
      <c r="H493" s="305"/>
      <c r="I493" s="305"/>
      <c r="J493" s="420">
        <v>493</v>
      </c>
    </row>
    <row r="494" spans="1:10" ht="14.1" customHeight="1" x14ac:dyDescent="0.2">
      <c r="B494" s="544" t="s">
        <v>1087</v>
      </c>
      <c r="C494" s="551"/>
      <c r="D494" s="580"/>
      <c r="E494" s="580"/>
      <c r="F494" s="580"/>
      <c r="G494" s="580"/>
      <c r="H494" s="580"/>
      <c r="I494" s="581"/>
      <c r="J494" s="420">
        <v>494</v>
      </c>
    </row>
    <row r="495" spans="1:10" ht="15" customHeight="1" x14ac:dyDescent="0.2">
      <c r="A495" s="449" t="s">
        <v>2068</v>
      </c>
      <c r="B495" s="64">
        <v>1201003</v>
      </c>
      <c r="C495" s="214" t="s">
        <v>1012</v>
      </c>
      <c r="D495" s="76">
        <f>IFERROR(VLOOKUP($A495,Filtro!$A$5:$H$256,2,FALSE),0)</f>
        <v>0</v>
      </c>
      <c r="E495" s="77">
        <f>IFERROR(VLOOKUP($A495,Filtro!$A$5:$H$256,3,FALSE),0)</f>
        <v>0</v>
      </c>
      <c r="F495" s="185">
        <f>IFERROR(VLOOKUP($A495,Filtro!$A$5:$H$256,4,FALSE),0)</f>
        <v>0</v>
      </c>
      <c r="G495" s="78">
        <f>IFERROR(VLOOKUP($A495,Filtro!$A$5:$H$256,5,FALSE),0)</f>
        <v>0</v>
      </c>
      <c r="H495" s="79">
        <f>IFERROR(VLOOKUP($A495,Filtro!$A$5:$H$256,6,FALSE),0)</f>
        <v>0</v>
      </c>
      <c r="I495" s="79">
        <f>IFERROR(VLOOKUP($A495,Filtro!$A$5:$H$256,7,FALSE),0)</f>
        <v>0</v>
      </c>
      <c r="J495" s="420">
        <v>495</v>
      </c>
    </row>
    <row r="496" spans="1:10" ht="15" customHeight="1" x14ac:dyDescent="0.2">
      <c r="A496" s="449" t="s">
        <v>2069</v>
      </c>
      <c r="B496" s="65">
        <v>1201004</v>
      </c>
      <c r="C496" s="205" t="s">
        <v>1013</v>
      </c>
      <c r="D496" s="80">
        <f>IFERROR(VLOOKUP($A496,Filtro!$A$5:$H$256,2,FALSE),0)</f>
        <v>0</v>
      </c>
      <c r="E496" s="81">
        <f>IFERROR(VLOOKUP($A496,Filtro!$A$5:$H$256,3,FALSE),0)</f>
        <v>0</v>
      </c>
      <c r="F496" s="186">
        <f>IFERROR(VLOOKUP($A496,Filtro!$A$5:$H$256,4,FALSE),0)</f>
        <v>0</v>
      </c>
      <c r="G496" s="82">
        <f>IFERROR(VLOOKUP($A496,Filtro!$A$5:$H$256,5,FALSE),0)</f>
        <v>0</v>
      </c>
      <c r="H496" s="83">
        <f>IFERROR(VLOOKUP($A496,Filtro!$A$5:$H$256,6,FALSE),0)</f>
        <v>0</v>
      </c>
      <c r="I496" s="83">
        <f>IFERROR(VLOOKUP($A496,Filtro!$A$5:$H$256,7,FALSE),0)</f>
        <v>0</v>
      </c>
      <c r="J496" s="420">
        <v>496</v>
      </c>
    </row>
    <row r="497" spans="1:10" ht="15" customHeight="1" x14ac:dyDescent="0.2">
      <c r="A497" s="449" t="s">
        <v>2070</v>
      </c>
      <c r="B497" s="65">
        <v>1201005</v>
      </c>
      <c r="C497" s="205" t="s">
        <v>1014</v>
      </c>
      <c r="D497" s="80">
        <f>IFERROR(VLOOKUP($A497,Filtro!$A$5:$H$256,2,FALSE),0)</f>
        <v>0</v>
      </c>
      <c r="E497" s="81">
        <f>IFERROR(VLOOKUP($A497,Filtro!$A$5:$H$256,3,FALSE),0)</f>
        <v>0</v>
      </c>
      <c r="F497" s="186">
        <f>IFERROR(VLOOKUP($A497,Filtro!$A$5:$H$256,4,FALSE),0)</f>
        <v>0</v>
      </c>
      <c r="G497" s="82">
        <f>IFERROR(VLOOKUP($A497,Filtro!$A$5:$H$256,5,FALSE),0)</f>
        <v>0</v>
      </c>
      <c r="H497" s="83">
        <f>IFERROR(VLOOKUP($A497,Filtro!$A$5:$H$256,6,FALSE),0)</f>
        <v>0</v>
      </c>
      <c r="I497" s="83">
        <f>IFERROR(VLOOKUP($A497,Filtro!$A$5:$H$256,7,FALSE),0)</f>
        <v>0</v>
      </c>
      <c r="J497" s="420">
        <v>497</v>
      </c>
    </row>
    <row r="498" spans="1:10" ht="15" customHeight="1" x14ac:dyDescent="0.2">
      <c r="A498" s="449" t="s">
        <v>2071</v>
      </c>
      <c r="B498" s="65">
        <v>1201009</v>
      </c>
      <c r="C498" s="205" t="s">
        <v>1015</v>
      </c>
      <c r="D498" s="80">
        <f>IFERROR(VLOOKUP($A498,Filtro!$A$5:$H$256,2,FALSE),0)</f>
        <v>0</v>
      </c>
      <c r="E498" s="81">
        <f>IFERROR(VLOOKUP($A498,Filtro!$A$5:$H$256,3,FALSE),0)</f>
        <v>0</v>
      </c>
      <c r="F498" s="186">
        <f>IFERROR(VLOOKUP($A498,Filtro!$A$5:$H$256,4,FALSE),0)</f>
        <v>0</v>
      </c>
      <c r="G498" s="82">
        <f>IFERROR(VLOOKUP($A498,Filtro!$A$5:$H$256,5,FALSE),0)</f>
        <v>0</v>
      </c>
      <c r="H498" s="83">
        <f>IFERROR(VLOOKUP($A498,Filtro!$A$5:$H$256,6,FALSE),0)</f>
        <v>0</v>
      </c>
      <c r="I498" s="83">
        <f>IFERROR(VLOOKUP($A498,Filtro!$A$5:$H$256,7,FALSE),0)</f>
        <v>0</v>
      </c>
      <c r="J498" s="420">
        <v>498</v>
      </c>
    </row>
    <row r="499" spans="1:10" ht="15" customHeight="1" x14ac:dyDescent="0.2">
      <c r="A499" s="449" t="s">
        <v>2072</v>
      </c>
      <c r="B499" s="65">
        <v>1201012</v>
      </c>
      <c r="C499" s="205" t="s">
        <v>1016</v>
      </c>
      <c r="D499" s="80">
        <f>IFERROR(VLOOKUP($A499,Filtro!$A$5:$H$256,2,FALSE),0)</f>
        <v>0</v>
      </c>
      <c r="E499" s="81">
        <f>IFERROR(VLOOKUP($A499,Filtro!$A$5:$H$256,3,FALSE),0)</f>
        <v>0</v>
      </c>
      <c r="F499" s="186">
        <f>IFERROR(VLOOKUP($A499,Filtro!$A$5:$H$256,4,FALSE),0)</f>
        <v>0</v>
      </c>
      <c r="G499" s="82">
        <f>IFERROR(VLOOKUP($A499,Filtro!$A$5:$H$256,5,FALSE),0)</f>
        <v>0</v>
      </c>
      <c r="H499" s="83">
        <f>IFERROR(VLOOKUP($A499,Filtro!$A$5:$H$256,6,FALSE),0)</f>
        <v>0</v>
      </c>
      <c r="I499" s="83">
        <f>IFERROR(VLOOKUP($A499,Filtro!$A$5:$H$256,7,FALSE),0)</f>
        <v>0</v>
      </c>
      <c r="J499" s="420">
        <v>499</v>
      </c>
    </row>
    <row r="500" spans="1:10" ht="15" customHeight="1" x14ac:dyDescent="0.2">
      <c r="A500" s="449" t="s">
        <v>2073</v>
      </c>
      <c r="B500" s="65">
        <v>1201014</v>
      </c>
      <c r="C500" s="205" t="s">
        <v>1017</v>
      </c>
      <c r="D500" s="80">
        <f>IFERROR(VLOOKUP($A500,Filtro!$A$5:$H$256,2,FALSE),0)</f>
        <v>0</v>
      </c>
      <c r="E500" s="81">
        <f>IFERROR(VLOOKUP($A500,Filtro!$A$5:$H$256,3,FALSE),0)</f>
        <v>0</v>
      </c>
      <c r="F500" s="186">
        <f>IFERROR(VLOOKUP($A500,Filtro!$A$5:$H$256,4,FALSE),0)</f>
        <v>0</v>
      </c>
      <c r="G500" s="82">
        <f>IFERROR(VLOOKUP($A500,Filtro!$A$5:$H$256,5,FALSE),0)</f>
        <v>0</v>
      </c>
      <c r="H500" s="83">
        <f>IFERROR(VLOOKUP($A500,Filtro!$A$5:$H$256,6,FALSE),0)</f>
        <v>0</v>
      </c>
      <c r="I500" s="83">
        <f>IFERROR(VLOOKUP($A500,Filtro!$A$5:$H$256,7,FALSE),0)</f>
        <v>0</v>
      </c>
      <c r="J500" s="420">
        <v>500</v>
      </c>
    </row>
    <row r="501" spans="1:10" ht="15" customHeight="1" x14ac:dyDescent="0.2">
      <c r="A501" s="449" t="s">
        <v>2074</v>
      </c>
      <c r="B501" s="65">
        <v>1201015</v>
      </c>
      <c r="C501" s="205" t="s">
        <v>1018</v>
      </c>
      <c r="D501" s="80">
        <f>IFERROR(VLOOKUP($A501,Filtro!$A$5:$H$256,2,FALSE),0)</f>
        <v>0</v>
      </c>
      <c r="E501" s="81">
        <f>IFERROR(VLOOKUP($A501,Filtro!$A$5:$H$256,3,FALSE),0)</f>
        <v>0</v>
      </c>
      <c r="F501" s="186">
        <f>IFERROR(VLOOKUP($A501,Filtro!$A$5:$H$256,4,FALSE),0)</f>
        <v>0</v>
      </c>
      <c r="G501" s="82">
        <f>IFERROR(VLOOKUP($A501,Filtro!$A$5:$H$256,5,FALSE),0)</f>
        <v>0</v>
      </c>
      <c r="H501" s="83">
        <f>IFERROR(VLOOKUP($A501,Filtro!$A$5:$H$256,6,FALSE),0)</f>
        <v>0</v>
      </c>
      <c r="I501" s="83">
        <f>IFERROR(VLOOKUP($A501,Filtro!$A$5:$H$256,7,FALSE),0)</f>
        <v>0</v>
      </c>
      <c r="J501" s="420">
        <v>501</v>
      </c>
    </row>
    <row r="502" spans="1:10" ht="15" customHeight="1" x14ac:dyDescent="0.2">
      <c r="A502" s="449" t="s">
        <v>2075</v>
      </c>
      <c r="B502" s="65">
        <v>1201019</v>
      </c>
      <c r="C502" s="205" t="s">
        <v>1225</v>
      </c>
      <c r="D502" s="80">
        <f>IFERROR(VLOOKUP($A502,Filtro!$A$5:$H$256,2,FALSE),0)</f>
        <v>0</v>
      </c>
      <c r="E502" s="81">
        <f>IFERROR(VLOOKUP($A502,Filtro!$A$5:$H$256,3,FALSE),0)</f>
        <v>0</v>
      </c>
      <c r="F502" s="186">
        <f>IFERROR(VLOOKUP($A502,Filtro!$A$5:$H$256,4,FALSE),0)</f>
        <v>0</v>
      </c>
      <c r="G502" s="82">
        <f>IFERROR(VLOOKUP($A502,Filtro!$A$5:$H$256,5,FALSE),0)</f>
        <v>0</v>
      </c>
      <c r="H502" s="83">
        <f>IFERROR(VLOOKUP($A502,Filtro!$A$5:$H$256,6,FALSE),0)</f>
        <v>0</v>
      </c>
      <c r="I502" s="83">
        <f>IFERROR(VLOOKUP($A502,Filtro!$A$5:$H$256,7,FALSE),0)</f>
        <v>0</v>
      </c>
      <c r="J502" s="420">
        <v>502</v>
      </c>
    </row>
    <row r="503" spans="1:10" ht="15" customHeight="1" x14ac:dyDescent="0.2">
      <c r="A503" s="449" t="s">
        <v>1569</v>
      </c>
      <c r="B503" s="65">
        <v>1201029</v>
      </c>
      <c r="C503" s="205" t="s">
        <v>624</v>
      </c>
      <c r="D503" s="80">
        <f>IFERROR(VLOOKUP($A503,Filtro!$A$5:$H$256,2,FALSE),0)</f>
        <v>38</v>
      </c>
      <c r="E503" s="81">
        <f>IFERROR(VLOOKUP($A503,Filtro!$A$5:$H$256,3,FALSE),0)</f>
        <v>32</v>
      </c>
      <c r="F503" s="186">
        <f>IFERROR(VLOOKUP($A503,Filtro!$A$5:$H$256,4,FALSE),0)</f>
        <v>6</v>
      </c>
      <c r="G503" s="82">
        <f>IFERROR(VLOOKUP($A503,Filtro!$A$5:$H$256,5,FALSE),0)</f>
        <v>0</v>
      </c>
      <c r="H503" s="83">
        <f>IFERROR(VLOOKUP($A503,Filtro!$A$5:$H$256,6,FALSE),0)</f>
        <v>6</v>
      </c>
      <c r="I503" s="83">
        <f>IFERROR(VLOOKUP($A503,Filtro!$A$5:$H$256,7,FALSE),0)</f>
        <v>0</v>
      </c>
      <c r="J503" s="420">
        <v>503</v>
      </c>
    </row>
    <row r="504" spans="1:10" ht="15" customHeight="1" x14ac:dyDescent="0.2">
      <c r="A504" s="449" t="s">
        <v>2076</v>
      </c>
      <c r="B504" s="65">
        <v>1201042</v>
      </c>
      <c r="C504" s="205" t="s">
        <v>625</v>
      </c>
      <c r="D504" s="80">
        <f>IFERROR(VLOOKUP($A504,Filtro!$A$5:$H$256,2,FALSE),0)</f>
        <v>0</v>
      </c>
      <c r="E504" s="81">
        <f>IFERROR(VLOOKUP($A504,Filtro!$A$5:$H$256,3,FALSE),0)</f>
        <v>0</v>
      </c>
      <c r="F504" s="186">
        <f>IFERROR(VLOOKUP($A504,Filtro!$A$5:$H$256,4,FALSE),0)</f>
        <v>0</v>
      </c>
      <c r="G504" s="82">
        <f>IFERROR(VLOOKUP($A504,Filtro!$A$5:$H$256,5,FALSE),0)</f>
        <v>0</v>
      </c>
      <c r="H504" s="83">
        <f>IFERROR(VLOOKUP($A504,Filtro!$A$5:$H$256,6,FALSE),0)</f>
        <v>0</v>
      </c>
      <c r="I504" s="83">
        <f>IFERROR(VLOOKUP($A504,Filtro!$A$5:$H$256,7,FALSE),0)</f>
        <v>0</v>
      </c>
      <c r="J504" s="420">
        <v>504</v>
      </c>
    </row>
    <row r="505" spans="1:10" ht="15" customHeight="1" thickBot="1" x14ac:dyDescent="0.25">
      <c r="A505" s="449" t="s">
        <v>1264</v>
      </c>
      <c r="B505" s="67">
        <v>1201042</v>
      </c>
      <c r="C505" s="234" t="s">
        <v>626</v>
      </c>
      <c r="D505" s="246">
        <f>IFERROR(VLOOKUP($A505,Filtro!$A$5:$H$256,2,FALSE),0)</f>
        <v>0</v>
      </c>
      <c r="E505" s="90">
        <f>IFERROR(VLOOKUP($A505,Filtro!$A$5:$H$256,3,FALSE),0)</f>
        <v>0</v>
      </c>
      <c r="F505" s="187">
        <f>IFERROR(VLOOKUP($A505,Filtro!$A$5:$H$256,4,FALSE),0)</f>
        <v>0</v>
      </c>
      <c r="G505" s="157">
        <f>IFERROR(VLOOKUP($A505,Filtro!$A$5:$H$256,5,FALSE),0)</f>
        <v>0</v>
      </c>
      <c r="H505" s="91">
        <f>IFERROR(VLOOKUP($A505,Filtro!$A$5:$H$256,6,FALSE),0)</f>
        <v>0</v>
      </c>
      <c r="I505" s="91">
        <f>IFERROR(VLOOKUP($A505,Filtro!$A$5:$H$256,7,FALSE),0)</f>
        <v>0</v>
      </c>
      <c r="J505" s="420">
        <v>505</v>
      </c>
    </row>
    <row r="506" spans="1:10" ht="14.1" customHeight="1" thickBot="1" x14ac:dyDescent="0.25">
      <c r="B506" s="542" t="s">
        <v>121</v>
      </c>
      <c r="C506" s="543"/>
      <c r="D506" s="241">
        <f t="shared" ref="D506:I506" si="0">SUM(D495:D505)</f>
        <v>38</v>
      </c>
      <c r="E506" s="241">
        <f t="shared" si="0"/>
        <v>32</v>
      </c>
      <c r="F506" s="242">
        <f t="shared" si="0"/>
        <v>6</v>
      </c>
      <c r="G506" s="247">
        <f t="shared" si="0"/>
        <v>0</v>
      </c>
      <c r="H506" s="248">
        <f t="shared" si="0"/>
        <v>6</v>
      </c>
      <c r="I506" s="244">
        <f t="shared" si="0"/>
        <v>0</v>
      </c>
      <c r="J506" s="420">
        <v>506</v>
      </c>
    </row>
    <row r="507" spans="1:10" ht="15" customHeight="1" x14ac:dyDescent="0.2">
      <c r="B507" s="285"/>
      <c r="C507" s="285"/>
      <c r="D507" s="294"/>
      <c r="E507" s="294"/>
      <c r="F507" s="294"/>
      <c r="G507" s="294"/>
      <c r="H507" s="294"/>
      <c r="I507" s="294"/>
      <c r="J507" s="420">
        <v>507</v>
      </c>
    </row>
    <row r="508" spans="1:10" ht="15" customHeight="1" x14ac:dyDescent="0.2">
      <c r="B508" s="544" t="s">
        <v>1088</v>
      </c>
      <c r="C508" s="545"/>
      <c r="D508" s="212"/>
      <c r="E508" s="212"/>
      <c r="F508" s="212"/>
      <c r="G508" s="212"/>
      <c r="H508" s="212"/>
      <c r="I508" s="289"/>
      <c r="J508" s="420">
        <v>508</v>
      </c>
    </row>
    <row r="509" spans="1:10" ht="15" customHeight="1" x14ac:dyDescent="0.2">
      <c r="A509" s="449" t="s">
        <v>1505</v>
      </c>
      <c r="B509" s="64">
        <v>1301025</v>
      </c>
      <c r="C509" s="214" t="s">
        <v>1027</v>
      </c>
      <c r="D509" s="84">
        <f>IFERROR(VLOOKUP($A509,Filtro!$A$5:$H$256,2,FALSE),0)</f>
        <v>10</v>
      </c>
      <c r="E509" s="77">
        <f>IFERROR(VLOOKUP($A509,Filtro!$A$5:$H$256,3,FALSE),0)</f>
        <v>7</v>
      </c>
      <c r="F509" s="185">
        <f>IFERROR(VLOOKUP($A509,Filtro!$A$5:$H$256,4,FALSE),0)</f>
        <v>3</v>
      </c>
      <c r="G509" s="78">
        <f>IFERROR(VLOOKUP($A509,Filtro!$A$5:$H$256,5,FALSE),0)</f>
        <v>4</v>
      </c>
      <c r="H509" s="85">
        <f>IFERROR(VLOOKUP($A509,Filtro!$A$5:$H$256,6,FALSE),0)</f>
        <v>3</v>
      </c>
      <c r="I509" s="79">
        <f>IFERROR(VLOOKUP($A509,Filtro!$A$5:$H$256,7,FALSE),0)</f>
        <v>1</v>
      </c>
      <c r="J509" s="420">
        <v>509</v>
      </c>
    </row>
    <row r="510" spans="1:10" ht="15" customHeight="1" x14ac:dyDescent="0.2">
      <c r="A510" s="449" t="s">
        <v>2077</v>
      </c>
      <c r="B510" s="65">
        <v>1301026</v>
      </c>
      <c r="C510" s="205" t="s">
        <v>1028</v>
      </c>
      <c r="D510" s="86">
        <f>IFERROR(VLOOKUP($A510,Filtro!$A$5:$H$256,2,FALSE),0)</f>
        <v>0</v>
      </c>
      <c r="E510" s="81">
        <f>IFERROR(VLOOKUP($A510,Filtro!$A$5:$H$256,3,FALSE),0)</f>
        <v>0</v>
      </c>
      <c r="F510" s="186">
        <f>IFERROR(VLOOKUP($A510,Filtro!$A$5:$H$256,4,FALSE),0)</f>
        <v>0</v>
      </c>
      <c r="G510" s="82">
        <f>IFERROR(VLOOKUP($A510,Filtro!$A$5:$H$256,5,FALSE),0)</f>
        <v>0</v>
      </c>
      <c r="H510" s="87">
        <f>IFERROR(VLOOKUP($A510,Filtro!$A$5:$H$256,6,FALSE),0)</f>
        <v>0</v>
      </c>
      <c r="I510" s="83">
        <f>IFERROR(VLOOKUP($A510,Filtro!$A$5:$H$256,7,FALSE),0)</f>
        <v>0</v>
      </c>
      <c r="J510" s="420">
        <v>510</v>
      </c>
    </row>
    <row r="511" spans="1:10" ht="15" customHeight="1" x14ac:dyDescent="0.2">
      <c r="A511" s="449" t="s">
        <v>2078</v>
      </c>
      <c r="B511" s="65">
        <v>1301029</v>
      </c>
      <c r="C511" s="205" t="s">
        <v>1010</v>
      </c>
      <c r="D511" s="86">
        <f>IFERROR(VLOOKUP($A511,Filtro!$A$5:$H$256,2,FALSE),0)</f>
        <v>0</v>
      </c>
      <c r="E511" s="81">
        <f>IFERROR(VLOOKUP($A511,Filtro!$A$5:$H$256,3,FALSE),0)</f>
        <v>0</v>
      </c>
      <c r="F511" s="186">
        <f>IFERROR(VLOOKUP($A511,Filtro!$A$5:$H$256,4,FALSE),0)</f>
        <v>0</v>
      </c>
      <c r="G511" s="82">
        <f>IFERROR(VLOOKUP($A511,Filtro!$A$5:$H$256,5,FALSE),0)</f>
        <v>0</v>
      </c>
      <c r="H511" s="87">
        <f>IFERROR(VLOOKUP($A511,Filtro!$A$5:$H$256,6,FALSE),0)</f>
        <v>0</v>
      </c>
      <c r="I511" s="83">
        <f>IFERROR(VLOOKUP($A511,Filtro!$A$5:$H$256,7,FALSE),0)</f>
        <v>0</v>
      </c>
      <c r="J511" s="420">
        <v>511</v>
      </c>
    </row>
    <row r="512" spans="1:10" ht="15" customHeight="1" x14ac:dyDescent="0.2">
      <c r="A512" s="449" t="s">
        <v>1646</v>
      </c>
      <c r="B512" s="65">
        <v>1301030</v>
      </c>
      <c r="C512" s="205" t="s">
        <v>1011</v>
      </c>
      <c r="D512" s="86">
        <f>IFERROR(VLOOKUP($A512,Filtro!$A$5:$H$256,2,FALSE),0)</f>
        <v>3</v>
      </c>
      <c r="E512" s="81">
        <f>IFERROR(VLOOKUP($A512,Filtro!$A$5:$H$256,3,FALSE),0)</f>
        <v>3</v>
      </c>
      <c r="F512" s="186">
        <f>IFERROR(VLOOKUP($A512,Filtro!$A$5:$H$256,4,FALSE),0)</f>
        <v>0</v>
      </c>
      <c r="G512" s="82">
        <f>IFERROR(VLOOKUP($A512,Filtro!$A$5:$H$256,5,FALSE),0)</f>
        <v>3</v>
      </c>
      <c r="H512" s="87">
        <f>IFERROR(VLOOKUP($A512,Filtro!$A$5:$H$256,6,FALSE),0)</f>
        <v>0</v>
      </c>
      <c r="I512" s="83">
        <f>IFERROR(VLOOKUP($A512,Filtro!$A$5:$H$256,7,FALSE),0)</f>
        <v>0</v>
      </c>
      <c r="J512" s="420">
        <v>512</v>
      </c>
    </row>
    <row r="513" spans="1:10" ht="15" customHeight="1" x14ac:dyDescent="0.2">
      <c r="A513" s="449" t="s">
        <v>2079</v>
      </c>
      <c r="B513" s="65">
        <v>1301042</v>
      </c>
      <c r="C513" s="205" t="s">
        <v>1008</v>
      </c>
      <c r="D513" s="86">
        <f>IFERROR(VLOOKUP($A513,Filtro!$A$5:$H$256,2,FALSE),0)</f>
        <v>0</v>
      </c>
      <c r="E513" s="81">
        <f>IFERROR(VLOOKUP($A513,Filtro!$A$5:$H$256,3,FALSE),0)</f>
        <v>0</v>
      </c>
      <c r="F513" s="186">
        <f>IFERROR(VLOOKUP($A513,Filtro!$A$5:$H$256,4,FALSE),0)</f>
        <v>0</v>
      </c>
      <c r="G513" s="82">
        <f>IFERROR(VLOOKUP($A513,Filtro!$A$5:$H$256,5,FALSE),0)</f>
        <v>0</v>
      </c>
      <c r="H513" s="87">
        <f>IFERROR(VLOOKUP($A513,Filtro!$A$5:$H$256,6,FALSE),0)</f>
        <v>0</v>
      </c>
      <c r="I513" s="83">
        <f>IFERROR(VLOOKUP($A513,Filtro!$A$5:$H$256,7,FALSE),0)</f>
        <v>0</v>
      </c>
      <c r="J513" s="420">
        <v>513</v>
      </c>
    </row>
    <row r="514" spans="1:10" ht="15" customHeight="1" thickBot="1" x14ac:dyDescent="0.25">
      <c r="A514" s="449" t="s">
        <v>2080</v>
      </c>
      <c r="B514" s="67">
        <v>1301043</v>
      </c>
      <c r="C514" s="234" t="s">
        <v>1009</v>
      </c>
      <c r="D514" s="89">
        <f>IFERROR(VLOOKUP($A514,Filtro!$A$5:$H$256,2,FALSE),0)</f>
        <v>0</v>
      </c>
      <c r="E514" s="90">
        <f>IFERROR(VLOOKUP($A514,Filtro!$A$5:$H$256,3,FALSE),0)</f>
        <v>0</v>
      </c>
      <c r="F514" s="187">
        <f>IFERROR(VLOOKUP($A514,Filtro!$A$5:$H$256,4,FALSE),0)</f>
        <v>0</v>
      </c>
      <c r="G514" s="157">
        <f>IFERROR(VLOOKUP($A514,Filtro!$A$5:$H$256,5,FALSE),0)</f>
        <v>0</v>
      </c>
      <c r="H514" s="158">
        <f>IFERROR(VLOOKUP($A514,Filtro!$A$5:$H$256,6,FALSE),0)</f>
        <v>0</v>
      </c>
      <c r="I514" s="91">
        <f>IFERROR(VLOOKUP($A514,Filtro!$A$5:$H$256,7,FALSE),0)</f>
        <v>0</v>
      </c>
      <c r="J514" s="420">
        <v>514</v>
      </c>
    </row>
    <row r="515" spans="1:10" ht="15" customHeight="1" thickBot="1" x14ac:dyDescent="0.25">
      <c r="A515" s="401"/>
      <c r="B515" s="542" t="s">
        <v>121</v>
      </c>
      <c r="C515" s="543"/>
      <c r="D515" s="249">
        <f t="shared" ref="D515:I515" si="1">SUM(D509:D514)</f>
        <v>13</v>
      </c>
      <c r="E515" s="241">
        <f t="shared" si="1"/>
        <v>10</v>
      </c>
      <c r="F515" s="242">
        <f t="shared" si="1"/>
        <v>3</v>
      </c>
      <c r="G515" s="250">
        <f t="shared" si="1"/>
        <v>7</v>
      </c>
      <c r="H515" s="251">
        <f t="shared" si="1"/>
        <v>3</v>
      </c>
      <c r="I515" s="244">
        <f t="shared" si="1"/>
        <v>1</v>
      </c>
      <c r="J515" s="420">
        <v>515</v>
      </c>
    </row>
    <row r="516" spans="1:10" ht="15" customHeight="1" x14ac:dyDescent="0.2">
      <c r="B516" s="285"/>
      <c r="C516" s="285"/>
      <c r="D516" s="284"/>
      <c r="E516" s="294"/>
      <c r="F516" s="294"/>
      <c r="G516" s="294"/>
      <c r="H516" s="294"/>
      <c r="I516" s="294"/>
      <c r="J516" s="420">
        <v>516</v>
      </c>
    </row>
    <row r="517" spans="1:10" ht="15" customHeight="1" x14ac:dyDescent="0.2">
      <c r="B517" s="544" t="s">
        <v>1089</v>
      </c>
      <c r="C517" s="545"/>
      <c r="D517" s="580"/>
      <c r="E517" s="580"/>
      <c r="F517" s="580"/>
      <c r="G517" s="580"/>
      <c r="H517" s="580"/>
      <c r="I517" s="581"/>
      <c r="J517" s="420">
        <v>517</v>
      </c>
    </row>
    <row r="518" spans="1:10" ht="15" customHeight="1" x14ac:dyDescent="0.2">
      <c r="A518" s="449" t="s">
        <v>2081</v>
      </c>
      <c r="B518" s="64">
        <v>1601110</v>
      </c>
      <c r="C518" s="214" t="s">
        <v>627</v>
      </c>
      <c r="D518" s="84">
        <f>IFERROR(VLOOKUP($A518,Filtro!$A$5:$H$256,2,FALSE),0)</f>
        <v>0</v>
      </c>
      <c r="E518" s="77">
        <f>IFERROR(VLOOKUP($A518,Filtro!$A$5:$H$256,3,FALSE),0)</f>
        <v>0</v>
      </c>
      <c r="F518" s="185">
        <f>IFERROR(VLOOKUP($A518,Filtro!$A$5:$H$256,4,FALSE),0)</f>
        <v>0</v>
      </c>
      <c r="G518" s="131">
        <f>IFERROR(VLOOKUP($A518,Filtro!$A$5:$H$256,5,FALSE),0)</f>
        <v>0</v>
      </c>
      <c r="H518" s="79">
        <f>IFERROR(VLOOKUP($A518,Filtro!$A$5:$H$256,6,FALSE),0)</f>
        <v>0</v>
      </c>
      <c r="I518" s="79">
        <f>IFERROR(VLOOKUP($A518,Filtro!$A$5:$H$256,7,FALSE),0)</f>
        <v>0</v>
      </c>
      <c r="J518" s="420">
        <v>518</v>
      </c>
    </row>
    <row r="519" spans="1:10" ht="15" customHeight="1" thickBot="1" x14ac:dyDescent="0.25">
      <c r="A519" s="449" t="s">
        <v>1379</v>
      </c>
      <c r="B519" s="252">
        <v>1601115</v>
      </c>
      <c r="C519" s="234" t="s">
        <v>1143</v>
      </c>
      <c r="D519" s="253">
        <f>IFERROR(VLOOKUP($A519,Filtro!$A$5:$H$256,2,FALSE),0)</f>
        <v>104</v>
      </c>
      <c r="E519" s="90">
        <f>IFERROR(VLOOKUP($A519,Filtro!$A$5:$H$256,3,FALSE),0)</f>
        <v>0</v>
      </c>
      <c r="F519" s="187">
        <f>IFERROR(VLOOKUP($A519,Filtro!$A$5:$H$256,4,FALSE),0)</f>
        <v>104</v>
      </c>
      <c r="G519" s="254">
        <f>IFERROR(VLOOKUP($A519,Filtro!$A$5:$H$256,5,FALSE),0)</f>
        <v>0</v>
      </c>
      <c r="H519" s="91">
        <f>IFERROR(VLOOKUP($A519,Filtro!$A$5:$H$256,6,FALSE),0)</f>
        <v>104</v>
      </c>
      <c r="I519" s="91">
        <f>IFERROR(VLOOKUP($A519,Filtro!$A$5:$H$256,7,FALSE),0)</f>
        <v>0</v>
      </c>
      <c r="J519" s="420">
        <v>519</v>
      </c>
    </row>
    <row r="520" spans="1:10" ht="15" customHeight="1" thickBot="1" x14ac:dyDescent="0.25">
      <c r="A520" s="401"/>
      <c r="B520" s="542" t="s">
        <v>121</v>
      </c>
      <c r="C520" s="543"/>
      <c r="D520" s="249">
        <f t="shared" ref="D520:I520" si="2">SUM(D518:D519)</f>
        <v>104</v>
      </c>
      <c r="E520" s="241">
        <f t="shared" si="2"/>
        <v>0</v>
      </c>
      <c r="F520" s="242">
        <f t="shared" si="2"/>
        <v>104</v>
      </c>
      <c r="G520" s="250">
        <f t="shared" si="2"/>
        <v>0</v>
      </c>
      <c r="H520" s="248">
        <f t="shared" si="2"/>
        <v>104</v>
      </c>
      <c r="I520" s="244">
        <f t="shared" si="2"/>
        <v>0</v>
      </c>
      <c r="J520" s="420">
        <v>520</v>
      </c>
    </row>
    <row r="521" spans="1:10" ht="15" customHeight="1" x14ac:dyDescent="0.2">
      <c r="B521" s="260"/>
      <c r="C521" s="260"/>
      <c r="D521" s="286"/>
      <c r="E521" s="290"/>
      <c r="F521" s="290"/>
      <c r="G521" s="290"/>
      <c r="H521" s="290"/>
      <c r="I521" s="290"/>
      <c r="J521" s="420">
        <v>521</v>
      </c>
    </row>
    <row r="522" spans="1:10" ht="15" customHeight="1" x14ac:dyDescent="0.2">
      <c r="B522" s="544" t="s">
        <v>1090</v>
      </c>
      <c r="C522" s="545"/>
      <c r="D522" s="580"/>
      <c r="E522" s="580"/>
      <c r="F522" s="580"/>
      <c r="G522" s="580"/>
      <c r="H522" s="580"/>
      <c r="I522" s="581"/>
      <c r="J522" s="420">
        <v>522</v>
      </c>
    </row>
    <row r="523" spans="1:10" ht="15" customHeight="1" x14ac:dyDescent="0.2">
      <c r="A523" s="449" t="s">
        <v>1335</v>
      </c>
      <c r="B523" s="64" t="s">
        <v>1105</v>
      </c>
      <c r="C523" s="214" t="s">
        <v>1102</v>
      </c>
      <c r="D523" s="84">
        <f>IFERROR(VLOOKUP($A523,Filtro!$A$5:$H$256,2,FALSE),0)</f>
        <v>6960</v>
      </c>
      <c r="E523" s="79">
        <f>IFERROR(VLOOKUP($A523,Filtro!$A$5:$H$256,3,FALSE),0)</f>
        <v>2073</v>
      </c>
      <c r="F523" s="185">
        <f>IFERROR(VLOOKUP($A523,Filtro!$A$5:$H$256,4,FALSE),0)</f>
        <v>4887</v>
      </c>
      <c r="G523" s="78">
        <f>IFERROR(VLOOKUP($A523,Filtro!$A$5:$H$256,5,FALSE),0)</f>
        <v>7</v>
      </c>
      <c r="H523" s="79">
        <f>IFERROR(VLOOKUP($A523,Filtro!$A$5:$H$256,6,FALSE),0)</f>
        <v>6249</v>
      </c>
      <c r="I523" s="79">
        <f>IFERROR(VLOOKUP($A523,Filtro!$A$5:$H$256,7,FALSE),0)</f>
        <v>1874</v>
      </c>
      <c r="J523" s="420">
        <v>523</v>
      </c>
    </row>
    <row r="524" spans="1:10" ht="21" x14ac:dyDescent="0.2">
      <c r="A524" s="449" t="s">
        <v>2082</v>
      </c>
      <c r="B524" s="66" t="s">
        <v>1106</v>
      </c>
      <c r="C524" s="205" t="s">
        <v>1103</v>
      </c>
      <c r="D524" s="86">
        <f>IFERROR(VLOOKUP($A524,Filtro!$A$5:$H$256,2,FALSE),0)</f>
        <v>0</v>
      </c>
      <c r="E524" s="83">
        <f>IFERROR(VLOOKUP($A524,Filtro!$A$5:$H$256,3,FALSE),0)</f>
        <v>0</v>
      </c>
      <c r="F524" s="186">
        <f>IFERROR(VLOOKUP($A524,Filtro!$A$5:$H$256,4,FALSE),0)</f>
        <v>0</v>
      </c>
      <c r="G524" s="82">
        <f>IFERROR(VLOOKUP($A524,Filtro!$A$5:$H$256,5,FALSE),0)</f>
        <v>0</v>
      </c>
      <c r="H524" s="87">
        <f>IFERROR(VLOOKUP($A524,Filtro!$A$5:$H$256,6,FALSE),0)</f>
        <v>0</v>
      </c>
      <c r="I524" s="83">
        <f>IFERROR(VLOOKUP($A524,Filtro!$A$5:$H$256,7,FALSE),0)</f>
        <v>0</v>
      </c>
      <c r="J524" s="420">
        <v>524</v>
      </c>
    </row>
    <row r="525" spans="1:10" ht="15" customHeight="1" x14ac:dyDescent="0.2">
      <c r="A525" s="449" t="s">
        <v>1400</v>
      </c>
      <c r="B525" s="65" t="s">
        <v>1107</v>
      </c>
      <c r="C525" s="205" t="s">
        <v>1104</v>
      </c>
      <c r="D525" s="86">
        <f>IFERROR(VLOOKUP($A525,Filtro!$A$5:$H$256,2,FALSE),0)</f>
        <v>3100</v>
      </c>
      <c r="E525" s="83">
        <f>IFERROR(VLOOKUP($A525,Filtro!$A$5:$H$256,3,FALSE),0)</f>
        <v>410</v>
      </c>
      <c r="F525" s="186">
        <f>IFERROR(VLOOKUP($A525,Filtro!$A$5:$H$256,4,FALSE),0)</f>
        <v>2690</v>
      </c>
      <c r="G525" s="82">
        <f>IFERROR(VLOOKUP($A525,Filtro!$A$5:$H$256,5,FALSE),0)</f>
        <v>0</v>
      </c>
      <c r="H525" s="87">
        <f>IFERROR(VLOOKUP($A525,Filtro!$A$5:$H$256,6,FALSE),0)</f>
        <v>3075</v>
      </c>
      <c r="I525" s="83">
        <f>IFERROR(VLOOKUP($A525,Filtro!$A$5:$H$256,7,FALSE),0)</f>
        <v>73</v>
      </c>
      <c r="J525" s="420">
        <v>525</v>
      </c>
    </row>
    <row r="526" spans="1:10" ht="15" customHeight="1" thickBot="1" x14ac:dyDescent="0.25">
      <c r="A526" s="450" t="s">
        <v>1477</v>
      </c>
      <c r="B526" s="333"/>
      <c r="C526" s="312" t="s">
        <v>1235</v>
      </c>
      <c r="D526" s="338">
        <f>IFERROR(VLOOKUP($A526,Filtro!$A$5:$H$256,2,FALSE),0)</f>
        <v>2317</v>
      </c>
      <c r="E526" s="337">
        <f>IFERROR(VLOOKUP($A526,Filtro!$A$5:$H$256,3,FALSE),0)</f>
        <v>645</v>
      </c>
      <c r="F526" s="336">
        <f>IFERROR(VLOOKUP($A526,Filtro!$A$5:$H$256,4,FALSE),0)</f>
        <v>1672</v>
      </c>
      <c r="G526" s="334">
        <f>IFERROR(VLOOKUP($A526,Filtro!$A$5:$H$256,5,FALSE),0)</f>
        <v>0</v>
      </c>
      <c r="H526" s="335">
        <f>IFERROR(VLOOKUP($A526,Filtro!$A$5:$H$256,6,FALSE),0)</f>
        <v>2188</v>
      </c>
      <c r="I526" s="339">
        <f>IFERROR(VLOOKUP($A526,Filtro!$A$5:$H$256,7,FALSE),0)</f>
        <v>0</v>
      </c>
      <c r="J526" s="420">
        <v>526</v>
      </c>
    </row>
    <row r="527" spans="1:10" ht="15" customHeight="1" thickBot="1" x14ac:dyDescent="0.25">
      <c r="B527" s="542" t="s">
        <v>121</v>
      </c>
      <c r="C527" s="543"/>
      <c r="D527" s="255">
        <f t="shared" ref="D527:I527" si="3">SUM(D523:D526)</f>
        <v>12377</v>
      </c>
      <c r="E527" s="255">
        <f t="shared" si="3"/>
        <v>3128</v>
      </c>
      <c r="F527" s="256">
        <f t="shared" si="3"/>
        <v>9249</v>
      </c>
      <c r="G527" s="257">
        <f t="shared" si="3"/>
        <v>7</v>
      </c>
      <c r="H527" s="258">
        <f t="shared" si="3"/>
        <v>11512</v>
      </c>
      <c r="I527" s="259">
        <f t="shared" si="3"/>
        <v>1947</v>
      </c>
      <c r="J527" s="420">
        <v>527</v>
      </c>
    </row>
    <row r="528" spans="1:10" ht="15" customHeight="1" x14ac:dyDescent="0.2">
      <c r="B528" s="285"/>
      <c r="C528" s="306"/>
      <c r="D528" s="307"/>
      <c r="E528" s="308"/>
      <c r="F528" s="308"/>
      <c r="G528" s="308"/>
      <c r="H528" s="308"/>
      <c r="I528" s="308"/>
      <c r="J528" s="420">
        <v>528</v>
      </c>
    </row>
    <row r="529" spans="1:10" ht="15" customHeight="1" x14ac:dyDescent="0.2">
      <c r="B529" s="572" t="s">
        <v>1091</v>
      </c>
      <c r="C529" s="574"/>
      <c r="D529" s="556"/>
      <c r="E529" s="554"/>
      <c r="F529" s="554"/>
      <c r="G529" s="554"/>
      <c r="H529" s="554"/>
      <c r="I529" s="555"/>
      <c r="J529" s="420">
        <v>529</v>
      </c>
    </row>
    <row r="530" spans="1:10" ht="15" customHeight="1" x14ac:dyDescent="0.2">
      <c r="A530" s="449" t="s">
        <v>1401</v>
      </c>
      <c r="B530" s="64">
        <v>1707001</v>
      </c>
      <c r="C530" s="214" t="s">
        <v>634</v>
      </c>
      <c r="D530" s="92">
        <f>IFERROR(VLOOKUP($A530,Filtro!$A$5:$H$256,2,FALSE),0)</f>
        <v>149</v>
      </c>
      <c r="E530" s="70">
        <f>IFERROR(VLOOKUP($A530,Filtro!$A$5:$H$256,3,FALSE),0)</f>
        <v>0</v>
      </c>
      <c r="F530" s="179">
        <f>IFERROR(VLOOKUP($A530,Filtro!$A$5:$H$256,4,FALSE),0)</f>
        <v>149</v>
      </c>
      <c r="G530" s="93">
        <f>IFERROR(VLOOKUP($A530,Filtro!$A$5:$H$256,5,FALSE),0)</f>
        <v>0</v>
      </c>
      <c r="H530" s="94">
        <f>IFERROR(VLOOKUP($A530,Filtro!$A$5:$H$256,6,FALSE),0)</f>
        <v>149</v>
      </c>
      <c r="I530" s="94">
        <f>IFERROR(VLOOKUP($A530,Filtro!$A$5:$H$256,7,FALSE),0)</f>
        <v>0</v>
      </c>
      <c r="J530" s="420">
        <v>530</v>
      </c>
    </row>
    <row r="531" spans="1:10" ht="15" customHeight="1" x14ac:dyDescent="0.2">
      <c r="A531" s="449" t="s">
        <v>1402</v>
      </c>
      <c r="B531" s="65">
        <v>1707002</v>
      </c>
      <c r="C531" s="205" t="s">
        <v>635</v>
      </c>
      <c r="D531" s="95">
        <f>IFERROR(VLOOKUP($A531,Filtro!$A$5:$H$256,2,FALSE),0)</f>
        <v>136</v>
      </c>
      <c r="E531" s="71">
        <f>IFERROR(VLOOKUP($A531,Filtro!$A$5:$H$256,3,FALSE),0)</f>
        <v>0</v>
      </c>
      <c r="F531" s="180">
        <f>IFERROR(VLOOKUP($A531,Filtro!$A$5:$H$256,4,FALSE),0)</f>
        <v>136</v>
      </c>
      <c r="G531" s="96">
        <f>IFERROR(VLOOKUP($A531,Filtro!$A$5:$H$256,5,FALSE),0)</f>
        <v>0</v>
      </c>
      <c r="H531" s="97">
        <f>IFERROR(VLOOKUP($A531,Filtro!$A$5:$H$256,6,FALSE),0)</f>
        <v>120</v>
      </c>
      <c r="I531" s="97">
        <f>IFERROR(VLOOKUP($A531,Filtro!$A$5:$H$256,7,FALSE),0)</f>
        <v>0</v>
      </c>
      <c r="J531" s="420">
        <v>531</v>
      </c>
    </row>
    <row r="532" spans="1:10" ht="15" customHeight="1" x14ac:dyDescent="0.2">
      <c r="A532" s="449" t="s">
        <v>1499</v>
      </c>
      <c r="B532" s="65">
        <v>1707004</v>
      </c>
      <c r="C532" s="205" t="s">
        <v>642</v>
      </c>
      <c r="D532" s="95">
        <f>IFERROR(VLOOKUP($A532,Filtro!$A$5:$H$256,2,FALSE),0)</f>
        <v>18</v>
      </c>
      <c r="E532" s="71">
        <f>IFERROR(VLOOKUP($A532,Filtro!$A$5:$H$256,3,FALSE),0)</f>
        <v>0</v>
      </c>
      <c r="F532" s="180">
        <f>IFERROR(VLOOKUP($A532,Filtro!$A$5:$H$256,4,FALSE),0)</f>
        <v>18</v>
      </c>
      <c r="G532" s="96">
        <f>IFERROR(VLOOKUP($A532,Filtro!$A$5:$H$256,5,FALSE),0)</f>
        <v>0</v>
      </c>
      <c r="H532" s="97">
        <f>IFERROR(VLOOKUP($A532,Filtro!$A$5:$H$256,6,FALSE),0)</f>
        <v>18</v>
      </c>
      <c r="I532" s="97">
        <f>IFERROR(VLOOKUP($A532,Filtro!$A$5:$H$256,7,FALSE),0)</f>
        <v>0</v>
      </c>
      <c r="J532" s="420">
        <v>532</v>
      </c>
    </row>
    <row r="533" spans="1:10" ht="15" customHeight="1" x14ac:dyDescent="0.2">
      <c r="A533" s="449" t="s">
        <v>1429</v>
      </c>
      <c r="B533" s="65">
        <v>1707030</v>
      </c>
      <c r="C533" s="205" t="s">
        <v>1108</v>
      </c>
      <c r="D533" s="95">
        <f>IFERROR(VLOOKUP($A533,Filtro!$A$5:$H$256,2,FALSE),0)</f>
        <v>2052</v>
      </c>
      <c r="E533" s="71">
        <f>IFERROR(VLOOKUP($A533,Filtro!$A$5:$H$256,3,FALSE),0)</f>
        <v>1951</v>
      </c>
      <c r="F533" s="180">
        <f>IFERROR(VLOOKUP($A533,Filtro!$A$5:$H$256,4,FALSE),0)</f>
        <v>101</v>
      </c>
      <c r="G533" s="96">
        <f>IFERROR(VLOOKUP($A533,Filtro!$A$5:$H$256,5,FALSE),0)</f>
        <v>11</v>
      </c>
      <c r="H533" s="97">
        <f>IFERROR(VLOOKUP($A533,Filtro!$A$5:$H$256,6,FALSE),0)</f>
        <v>1999</v>
      </c>
      <c r="I533" s="97">
        <f>IFERROR(VLOOKUP($A533,Filtro!$A$5:$H$256,7,FALSE),0)</f>
        <v>6</v>
      </c>
      <c r="J533" s="420">
        <v>533</v>
      </c>
    </row>
    <row r="534" spans="1:10" ht="15" customHeight="1" x14ac:dyDescent="0.2">
      <c r="B534" s="421"/>
      <c r="C534" s="422" t="s">
        <v>1198</v>
      </c>
      <c r="D534" s="423"/>
      <c r="E534" s="424"/>
      <c r="F534" s="425"/>
      <c r="G534" s="426"/>
      <c r="H534" s="427"/>
      <c r="I534" s="427"/>
      <c r="J534" s="420">
        <v>534</v>
      </c>
    </row>
    <row r="535" spans="1:10" ht="15" customHeight="1" x14ac:dyDescent="0.2">
      <c r="B535" s="421"/>
      <c r="C535" s="422" t="s">
        <v>1199</v>
      </c>
      <c r="D535" s="423"/>
      <c r="E535" s="424"/>
      <c r="F535" s="425"/>
      <c r="G535" s="426"/>
      <c r="H535" s="427"/>
      <c r="I535" s="427"/>
      <c r="J535" s="420">
        <v>535</v>
      </c>
    </row>
    <row r="536" spans="1:10" ht="15" customHeight="1" x14ac:dyDescent="0.2">
      <c r="B536" s="421"/>
      <c r="C536" s="422" t="s">
        <v>1200</v>
      </c>
      <c r="D536" s="423"/>
      <c r="E536" s="424"/>
      <c r="F536" s="425"/>
      <c r="G536" s="426"/>
      <c r="H536" s="427"/>
      <c r="I536" s="427"/>
      <c r="J536" s="420">
        <v>536</v>
      </c>
    </row>
    <row r="537" spans="1:10" ht="15" customHeight="1" x14ac:dyDescent="0.2">
      <c r="B537" s="421"/>
      <c r="C537" s="422" t="s">
        <v>1201</v>
      </c>
      <c r="D537" s="423"/>
      <c r="E537" s="424"/>
      <c r="F537" s="425"/>
      <c r="G537" s="426"/>
      <c r="H537" s="427"/>
      <c r="I537" s="427"/>
      <c r="J537" s="420">
        <v>537</v>
      </c>
    </row>
    <row r="538" spans="1:10" ht="15" customHeight="1" x14ac:dyDescent="0.2">
      <c r="B538" s="421"/>
      <c r="C538" s="422" t="s">
        <v>1202</v>
      </c>
      <c r="D538" s="423"/>
      <c r="E538" s="424"/>
      <c r="F538" s="425"/>
      <c r="G538" s="428"/>
      <c r="H538" s="427"/>
      <c r="I538" s="427"/>
      <c r="J538" s="420">
        <v>538</v>
      </c>
    </row>
    <row r="539" spans="1:10" ht="15" customHeight="1" x14ac:dyDescent="0.2">
      <c r="B539" s="421"/>
      <c r="C539" s="422" t="s">
        <v>1203</v>
      </c>
      <c r="D539" s="423"/>
      <c r="E539" s="424"/>
      <c r="F539" s="425"/>
      <c r="G539" s="428"/>
      <c r="H539" s="427"/>
      <c r="I539" s="427"/>
      <c r="J539" s="420">
        <v>539</v>
      </c>
    </row>
    <row r="540" spans="1:10" ht="15" customHeight="1" thickBot="1" x14ac:dyDescent="0.25">
      <c r="B540" s="429"/>
      <c r="C540" s="430" t="s">
        <v>1204</v>
      </c>
      <c r="D540" s="431"/>
      <c r="E540" s="432"/>
      <c r="F540" s="433"/>
      <c r="G540" s="434"/>
      <c r="H540" s="435"/>
      <c r="I540" s="436"/>
      <c r="J540" s="420">
        <v>540</v>
      </c>
    </row>
    <row r="541" spans="1:10" ht="15" customHeight="1" thickBot="1" x14ac:dyDescent="0.25">
      <c r="A541" s="401"/>
      <c r="B541" s="542" t="s">
        <v>121</v>
      </c>
      <c r="C541" s="543"/>
      <c r="D541" s="249">
        <f>SUM(D530:D540)</f>
        <v>2355</v>
      </c>
      <c r="E541" s="241">
        <f>SUM(E530:E540)</f>
        <v>1951</v>
      </c>
      <c r="F541" s="242">
        <f>SUM(F530:F540)</f>
        <v>404</v>
      </c>
      <c r="G541" s="250">
        <f>SUM(G530:G533)</f>
        <v>11</v>
      </c>
      <c r="H541" s="248">
        <f>SUM(H530:H540)</f>
        <v>2286</v>
      </c>
      <c r="I541" s="244">
        <f>SUM(I530:I540)</f>
        <v>6</v>
      </c>
      <c r="J541" s="420">
        <v>541</v>
      </c>
    </row>
    <row r="542" spans="1:10" ht="15" customHeight="1" x14ac:dyDescent="0.2">
      <c r="B542" s="285"/>
      <c r="C542" s="285"/>
      <c r="D542" s="286"/>
      <c r="E542" s="290"/>
      <c r="F542" s="290"/>
      <c r="G542" s="290"/>
      <c r="H542" s="290"/>
      <c r="I542" s="290"/>
      <c r="J542" s="420">
        <v>542</v>
      </c>
    </row>
    <row r="543" spans="1:10" ht="15" customHeight="1" x14ac:dyDescent="0.2">
      <c r="B543" s="544" t="s">
        <v>1092</v>
      </c>
      <c r="C543" s="545"/>
      <c r="D543" s="554"/>
      <c r="E543" s="554"/>
      <c r="F543" s="554"/>
      <c r="G543" s="554"/>
      <c r="H543" s="554"/>
      <c r="I543" s="555"/>
      <c r="J543" s="420">
        <v>543</v>
      </c>
    </row>
    <row r="544" spans="1:10" ht="15" customHeight="1" x14ac:dyDescent="0.2">
      <c r="A544" s="449" t="s">
        <v>1508</v>
      </c>
      <c r="B544" s="64">
        <v>1801023</v>
      </c>
      <c r="C544" s="205" t="s">
        <v>636</v>
      </c>
      <c r="D544" s="92">
        <f>IFERROR(VLOOKUP($A544,Filtro!$A$5:$H$256,2,FALSE),0)</f>
        <v>4</v>
      </c>
      <c r="E544" s="70">
        <f>IFERROR(VLOOKUP($A544,Filtro!$A$5:$H$256,3,FALSE),0)</f>
        <v>2</v>
      </c>
      <c r="F544" s="179">
        <f>IFERROR(VLOOKUP($A544,Filtro!$A$5:$H$256,4,FALSE),0)</f>
        <v>2</v>
      </c>
      <c r="G544" s="93">
        <f>IFERROR(VLOOKUP($A544,Filtro!$A$5:$H$256,5,FALSE),0)</f>
        <v>0</v>
      </c>
      <c r="H544" s="94">
        <f>IFERROR(VLOOKUP($A544,Filtro!$A$5:$H$256,6,FALSE),0)</f>
        <v>4</v>
      </c>
      <c r="I544" s="94">
        <f>IFERROR(VLOOKUP($A544,Filtro!$A$5:$H$256,7,FALSE),0)</f>
        <v>0</v>
      </c>
      <c r="J544" s="420">
        <v>544</v>
      </c>
    </row>
    <row r="545" spans="1:10" ht="15" customHeight="1" x14ac:dyDescent="0.2">
      <c r="A545" s="449" t="s">
        <v>2083</v>
      </c>
      <c r="B545" s="67">
        <v>1801042</v>
      </c>
      <c r="C545" s="205" t="s">
        <v>637</v>
      </c>
      <c r="D545" s="95">
        <f>IFERROR(VLOOKUP($A545,Filtro!$A$5:$H$256,2,FALSE),0)</f>
        <v>0</v>
      </c>
      <c r="E545" s="71">
        <f>IFERROR(VLOOKUP($A545,Filtro!$A$5:$H$256,3,FALSE),0)</f>
        <v>0</v>
      </c>
      <c r="F545" s="180">
        <f>IFERROR(VLOOKUP($A545,Filtro!$A$5:$H$256,4,FALSE),0)</f>
        <v>0</v>
      </c>
      <c r="G545" s="96">
        <f>IFERROR(VLOOKUP($A545,Filtro!$A$5:$H$256,5,FALSE),0)</f>
        <v>0</v>
      </c>
      <c r="H545" s="97">
        <f>IFERROR(VLOOKUP($A545,Filtro!$A$5:$H$256,6,FALSE),0)</f>
        <v>0</v>
      </c>
      <c r="I545" s="97">
        <f>IFERROR(VLOOKUP($A545,Filtro!$A$5:$H$256,7,FALSE),0)</f>
        <v>0</v>
      </c>
      <c r="J545" s="420">
        <v>545</v>
      </c>
    </row>
    <row r="546" spans="1:10" ht="15" customHeight="1" thickBot="1" x14ac:dyDescent="0.25">
      <c r="A546" s="449" t="s">
        <v>2084</v>
      </c>
      <c r="B546" s="67">
        <v>1801001</v>
      </c>
      <c r="C546" s="234" t="s">
        <v>638</v>
      </c>
      <c r="D546" s="263">
        <f>IFERROR(VLOOKUP($A546,Filtro!$A$5:$H$256,2,FALSE),0)</f>
        <v>0</v>
      </c>
      <c r="E546" s="73">
        <f>IFERROR(VLOOKUP($A546,Filtro!$A$5:$H$256,3,FALSE),0)</f>
        <v>0</v>
      </c>
      <c r="F546" s="183">
        <f>IFERROR(VLOOKUP($A546,Filtro!$A$5:$H$256,4,FALSE),0)</f>
        <v>0</v>
      </c>
      <c r="G546" s="264">
        <f>IFERROR(VLOOKUP($A546,Filtro!$A$5:$H$256,5,FALSE),0)</f>
        <v>0</v>
      </c>
      <c r="H546" s="182">
        <f>IFERROR(VLOOKUP($A546,Filtro!$A$5:$H$256,6,FALSE),0)</f>
        <v>0</v>
      </c>
      <c r="I546" s="182">
        <f>IFERROR(VLOOKUP($A546,Filtro!$A$5:$H$256,7,FALSE),0)</f>
        <v>0</v>
      </c>
      <c r="J546" s="420">
        <v>546</v>
      </c>
    </row>
    <row r="547" spans="1:10" ht="15" customHeight="1" thickBot="1" x14ac:dyDescent="0.25">
      <c r="A547" s="401"/>
      <c r="B547" s="542" t="s">
        <v>121</v>
      </c>
      <c r="C547" s="543"/>
      <c r="D547" s="249">
        <f t="shared" ref="D547:I547" si="4">SUM(D544:D546)</f>
        <v>4</v>
      </c>
      <c r="E547" s="241">
        <f t="shared" si="4"/>
        <v>2</v>
      </c>
      <c r="F547" s="242">
        <f t="shared" si="4"/>
        <v>2</v>
      </c>
      <c r="G547" s="250">
        <f t="shared" si="4"/>
        <v>0</v>
      </c>
      <c r="H547" s="248">
        <f t="shared" si="4"/>
        <v>4</v>
      </c>
      <c r="I547" s="244">
        <f t="shared" si="4"/>
        <v>0</v>
      </c>
      <c r="J547" s="420">
        <v>547</v>
      </c>
    </row>
    <row r="548" spans="1:10" ht="15" customHeight="1" x14ac:dyDescent="0.2">
      <c r="B548" s="285"/>
      <c r="C548" s="285"/>
      <c r="D548" s="286"/>
      <c r="E548" s="290"/>
      <c r="F548" s="290"/>
      <c r="G548" s="290"/>
      <c r="H548" s="290"/>
      <c r="I548" s="290"/>
      <c r="J548" s="420">
        <v>548</v>
      </c>
    </row>
    <row r="549" spans="1:10" ht="15" customHeight="1" x14ac:dyDescent="0.2">
      <c r="B549" s="544" t="s">
        <v>1093</v>
      </c>
      <c r="C549" s="545"/>
      <c r="D549" s="554"/>
      <c r="E549" s="554"/>
      <c r="F549" s="554"/>
      <c r="G549" s="554"/>
      <c r="H549" s="554"/>
      <c r="I549" s="555"/>
      <c r="J549" s="420">
        <v>549</v>
      </c>
    </row>
    <row r="550" spans="1:10" ht="15" customHeight="1" x14ac:dyDescent="0.2">
      <c r="A550" s="449" t="s">
        <v>1478</v>
      </c>
      <c r="B550" s="64">
        <v>1901019</v>
      </c>
      <c r="C550" s="205" t="s">
        <v>639</v>
      </c>
      <c r="D550" s="95">
        <f>IFERROR(VLOOKUP($A550,Filtro!$A$5:$H$256,2,FALSE),0)</f>
        <v>90</v>
      </c>
      <c r="E550" s="55">
        <f>IFERROR(VLOOKUP($A550,Filtro!$A$5:$H$256,3,FALSE),0)</f>
        <v>69</v>
      </c>
      <c r="F550" s="188">
        <f>IFERROR(VLOOKUP($A550,Filtro!$A$5:$H$256,4,FALSE),0)</f>
        <v>21</v>
      </c>
      <c r="G550" s="56">
        <f>IFERROR(VLOOKUP($A550,Filtro!$A$5:$H$256,5,FALSE),0)</f>
        <v>1</v>
      </c>
      <c r="H550" s="57">
        <f>IFERROR(VLOOKUP($A550,Filtro!$A$5:$H$256,6,FALSE),0)</f>
        <v>75</v>
      </c>
      <c r="I550" s="57">
        <f>IFERROR(VLOOKUP($A550,Filtro!$A$5:$H$256,7,FALSE),0)</f>
        <v>0</v>
      </c>
      <c r="J550" s="420">
        <v>550</v>
      </c>
    </row>
    <row r="551" spans="1:10" ht="15" customHeight="1" thickBot="1" x14ac:dyDescent="0.25">
      <c r="A551" s="449" t="s">
        <v>1430</v>
      </c>
      <c r="B551" s="67">
        <v>1901022</v>
      </c>
      <c r="C551" s="234" t="s">
        <v>640</v>
      </c>
      <c r="D551" s="263">
        <f>IFERROR(VLOOKUP($A551,Filtro!$A$5:$H$256,2,FALSE),0)</f>
        <v>30</v>
      </c>
      <c r="E551" s="265">
        <f>IFERROR(VLOOKUP($A551,Filtro!$A$5:$H$256,3,FALSE),0)</f>
        <v>13</v>
      </c>
      <c r="F551" s="266">
        <f>IFERROR(VLOOKUP($A551,Filtro!$A$5:$H$256,4,FALSE),0)</f>
        <v>17</v>
      </c>
      <c r="G551" s="267">
        <f>IFERROR(VLOOKUP($A551,Filtro!$A$5:$H$256,5,FALSE),0)</f>
        <v>1</v>
      </c>
      <c r="H551" s="268">
        <f>IFERROR(VLOOKUP($A551,Filtro!$A$5:$H$256,6,FALSE),0)</f>
        <v>29</v>
      </c>
      <c r="I551" s="268">
        <f>IFERROR(VLOOKUP($A551,Filtro!$A$5:$H$256,7,FALSE),0)</f>
        <v>0</v>
      </c>
      <c r="J551" s="420">
        <v>551</v>
      </c>
    </row>
    <row r="552" spans="1:10" ht="15" customHeight="1" thickBot="1" x14ac:dyDescent="0.25">
      <c r="B552" s="542" t="s">
        <v>121</v>
      </c>
      <c r="C552" s="543"/>
      <c r="D552" s="269">
        <f>SUM(D550:D551)</f>
        <v>120</v>
      </c>
      <c r="E552" s="270">
        <f>SUM(E550:E551)</f>
        <v>82</v>
      </c>
      <c r="F552" s="271">
        <f>SUM(F550:F551)</f>
        <v>38</v>
      </c>
      <c r="G552" s="272">
        <f>SUM(G550:G551)</f>
        <v>2</v>
      </c>
      <c r="H552" s="273">
        <f t="shared" ref="H552" si="5">SUM(H550:H551)</f>
        <v>104</v>
      </c>
      <c r="I552" s="274">
        <f>SUM(I550:I551)</f>
        <v>0</v>
      </c>
      <c r="J552" s="420">
        <v>552</v>
      </c>
    </row>
    <row r="553" spans="1:10" ht="15" customHeight="1" x14ac:dyDescent="0.2">
      <c r="B553" s="285"/>
      <c r="C553" s="285"/>
      <c r="D553" s="309"/>
      <c r="E553" s="310"/>
      <c r="F553" s="310"/>
      <c r="G553" s="310"/>
      <c r="H553" s="310"/>
      <c r="I553" s="310"/>
      <c r="J553" s="420">
        <v>553</v>
      </c>
    </row>
    <row r="554" spans="1:10" ht="15" customHeight="1" x14ac:dyDescent="0.2">
      <c r="B554" s="544" t="s">
        <v>1094</v>
      </c>
      <c r="C554" s="545"/>
      <c r="D554" s="554"/>
      <c r="E554" s="554"/>
      <c r="F554" s="554"/>
      <c r="G554" s="554"/>
      <c r="H554" s="554"/>
      <c r="I554" s="555"/>
      <c r="J554" s="420">
        <v>554</v>
      </c>
    </row>
    <row r="555" spans="1:10" ht="15" customHeight="1" x14ac:dyDescent="0.2">
      <c r="A555" s="449" t="s">
        <v>1380</v>
      </c>
      <c r="B555" s="36">
        <v>2001015</v>
      </c>
      <c r="C555" s="215" t="s">
        <v>641</v>
      </c>
      <c r="D555" s="219">
        <f>IFERROR(VLOOKUP($A555,Filtro!$A$5:$H$256,2,FALSE),0)</f>
        <v>121</v>
      </c>
      <c r="E555" s="126">
        <f>IFERROR(VLOOKUP($A555,Filtro!$A$5:$H$256,3,FALSE),0)</f>
        <v>0</v>
      </c>
      <c r="F555" s="189">
        <f>IFERROR(VLOOKUP($A555,Filtro!$A$5:$H$256,4,FALSE),0)</f>
        <v>121</v>
      </c>
      <c r="G555" s="99">
        <f>IFERROR(VLOOKUP($A555,Filtro!$A$5:$H$256,5,FALSE),0)</f>
        <v>0</v>
      </c>
      <c r="H555" s="128">
        <f>IFERROR(VLOOKUP($A555,Filtro!$A$5:$H$256,6,FALSE),0)</f>
        <v>101</v>
      </c>
      <c r="I555" s="103">
        <f>IFERROR(VLOOKUP($A555,Filtro!$A$5:$H$256,7,FALSE),0)</f>
        <v>0</v>
      </c>
      <c r="J555" s="420">
        <v>555</v>
      </c>
    </row>
    <row r="556" spans="1:10" ht="15" customHeight="1" x14ac:dyDescent="0.2">
      <c r="A556" s="300"/>
      <c r="B556" s="302"/>
      <c r="C556" s="303"/>
      <c r="D556" s="343"/>
      <c r="E556" s="344"/>
      <c r="F556" s="344"/>
      <c r="G556" s="344"/>
      <c r="H556" s="344"/>
      <c r="I556" s="344"/>
      <c r="J556" s="420">
        <v>556</v>
      </c>
    </row>
    <row r="557" spans="1:10" ht="15" customHeight="1" x14ac:dyDescent="0.2">
      <c r="B557" s="544" t="s">
        <v>1095</v>
      </c>
      <c r="C557" s="545"/>
      <c r="D557" s="545"/>
      <c r="E557" s="545"/>
      <c r="F557" s="545"/>
      <c r="G557" s="545"/>
      <c r="H557" s="545"/>
      <c r="I557" s="551"/>
      <c r="J557" s="420">
        <v>557</v>
      </c>
    </row>
    <row r="558" spans="1:10" ht="15" customHeight="1" x14ac:dyDescent="0.2">
      <c r="A558" s="449" t="s">
        <v>2085</v>
      </c>
      <c r="B558" s="64">
        <v>2101001</v>
      </c>
      <c r="C558" s="214" t="s">
        <v>1</v>
      </c>
      <c r="D558" s="92">
        <f>IFERROR(VLOOKUP($A558,Filtro!$A$5:$H$256,2,FALSE),0)</f>
        <v>0</v>
      </c>
      <c r="E558" s="70">
        <f>IFERROR(VLOOKUP($A558,Filtro!$A$5:$H$256,3,FALSE),0)</f>
        <v>0</v>
      </c>
      <c r="F558" s="179">
        <f>IFERROR(VLOOKUP($A558,Filtro!$A$5:$H$256,4,FALSE),0)</f>
        <v>0</v>
      </c>
      <c r="G558" s="93">
        <f>IFERROR(VLOOKUP($A558,Filtro!$A$5:$H$256,5,FALSE),0)</f>
        <v>0</v>
      </c>
      <c r="H558" s="100">
        <f>IFERROR(VLOOKUP($A558,Filtro!$A$5:$H$256,6,FALSE),0)</f>
        <v>0</v>
      </c>
      <c r="I558" s="94">
        <f>IFERROR(VLOOKUP($A558,Filtro!$A$5:$H$256,7,FALSE),0)</f>
        <v>0</v>
      </c>
      <c r="J558" s="420">
        <v>558</v>
      </c>
    </row>
    <row r="559" spans="1:10" ht="21" x14ac:dyDescent="0.2">
      <c r="A559" s="449" t="s">
        <v>2086</v>
      </c>
      <c r="B559" s="65">
        <v>2101002</v>
      </c>
      <c r="C559" s="205" t="s">
        <v>605</v>
      </c>
      <c r="D559" s="95">
        <f>IFERROR(VLOOKUP($A559,Filtro!$A$5:$H$256,2,FALSE),0)</f>
        <v>0</v>
      </c>
      <c r="E559" s="71">
        <f>IFERROR(VLOOKUP($A559,Filtro!$A$5:$H$256,3,FALSE),0)</f>
        <v>0</v>
      </c>
      <c r="F559" s="180">
        <f>IFERROR(VLOOKUP($A559,Filtro!$A$5:$H$256,4,FALSE),0)</f>
        <v>0</v>
      </c>
      <c r="G559" s="96">
        <f>IFERROR(VLOOKUP($A559,Filtro!$A$5:$H$256,5,FALSE),0)</f>
        <v>0</v>
      </c>
      <c r="H559" s="101">
        <f>IFERROR(VLOOKUP($A559,Filtro!$A$5:$H$256,6,FALSE),0)</f>
        <v>0</v>
      </c>
      <c r="I559" s="97">
        <f>IFERROR(VLOOKUP($A559,Filtro!$A$5:$H$256,7,FALSE),0)</f>
        <v>0</v>
      </c>
      <c r="J559" s="420">
        <v>559</v>
      </c>
    </row>
    <row r="560" spans="1:10" ht="15" customHeight="1" x14ac:dyDescent="0.2">
      <c r="A560" s="449" t="s">
        <v>1706</v>
      </c>
      <c r="B560" s="65">
        <v>2106005</v>
      </c>
      <c r="C560" s="205" t="s">
        <v>134</v>
      </c>
      <c r="D560" s="95">
        <f>IFERROR(VLOOKUP($A560,Filtro!$A$5:$H$256,2,FALSE),0)</f>
        <v>10</v>
      </c>
      <c r="E560" s="71">
        <f>IFERROR(VLOOKUP($A560,Filtro!$A$5:$H$256,3,FALSE),0)</f>
        <v>10</v>
      </c>
      <c r="F560" s="180">
        <f>IFERROR(VLOOKUP($A560,Filtro!$A$5:$H$256,4,FALSE),0)</f>
        <v>0</v>
      </c>
      <c r="G560" s="96">
        <f>IFERROR(VLOOKUP($A560,Filtro!$A$5:$H$256,5,FALSE),0)</f>
        <v>0</v>
      </c>
      <c r="H560" s="101">
        <f>IFERROR(VLOOKUP($A560,Filtro!$A$5:$H$256,6,FALSE),0)</f>
        <v>10</v>
      </c>
      <c r="I560" s="97">
        <f>IFERROR(VLOOKUP($A560,Filtro!$A$5:$H$256,7,FALSE),0)</f>
        <v>0</v>
      </c>
      <c r="J560" s="420">
        <v>560</v>
      </c>
    </row>
    <row r="561" spans="1:10" ht="15" customHeight="1" x14ac:dyDescent="0.2">
      <c r="A561" s="449" t="s">
        <v>1707</v>
      </c>
      <c r="B561" s="65">
        <v>2106007</v>
      </c>
      <c r="C561" s="205" t="s">
        <v>135</v>
      </c>
      <c r="D561" s="95">
        <f>IFERROR(VLOOKUP($A561,Filtro!$A$5:$H$256,2,FALSE),0)</f>
        <v>3</v>
      </c>
      <c r="E561" s="71">
        <f>IFERROR(VLOOKUP($A561,Filtro!$A$5:$H$256,3,FALSE),0)</f>
        <v>3</v>
      </c>
      <c r="F561" s="180">
        <f>IFERROR(VLOOKUP($A561,Filtro!$A$5:$H$256,4,FALSE),0)</f>
        <v>0</v>
      </c>
      <c r="G561" s="96">
        <f>IFERROR(VLOOKUP($A561,Filtro!$A$5:$H$256,5,FALSE),0)</f>
        <v>0</v>
      </c>
      <c r="H561" s="101">
        <f>IFERROR(VLOOKUP($A561,Filtro!$A$5:$H$256,6,FALSE),0)</f>
        <v>3</v>
      </c>
      <c r="I561" s="97">
        <f>IFERROR(VLOOKUP($A561,Filtro!$A$5:$H$256,7,FALSE),0)</f>
        <v>0</v>
      </c>
      <c r="J561" s="420">
        <v>561</v>
      </c>
    </row>
    <row r="562" spans="1:10" ht="15" customHeight="1" x14ac:dyDescent="0.2">
      <c r="A562" s="449" t="s">
        <v>1697</v>
      </c>
      <c r="B562" s="65">
        <v>2106006</v>
      </c>
      <c r="C562" s="205" t="s">
        <v>136</v>
      </c>
      <c r="D562" s="95">
        <f>IFERROR(VLOOKUP($A562,Filtro!$A$5:$H$256,2,FALSE),0)</f>
        <v>5</v>
      </c>
      <c r="E562" s="71">
        <f>IFERROR(VLOOKUP($A562,Filtro!$A$5:$H$256,3,FALSE),0)</f>
        <v>5</v>
      </c>
      <c r="F562" s="180">
        <f>IFERROR(VLOOKUP($A562,Filtro!$A$5:$H$256,4,FALSE),0)</f>
        <v>0</v>
      </c>
      <c r="G562" s="96">
        <f>IFERROR(VLOOKUP($A562,Filtro!$A$5:$H$256,5,FALSE),0)</f>
        <v>0</v>
      </c>
      <c r="H562" s="101">
        <f>IFERROR(VLOOKUP($A562,Filtro!$A$5:$H$256,6,FALSE),0)</f>
        <v>5</v>
      </c>
      <c r="I562" s="97">
        <f>IFERROR(VLOOKUP($A562,Filtro!$A$5:$H$256,7,FALSE),0)</f>
        <v>0</v>
      </c>
      <c r="J562" s="420">
        <v>562</v>
      </c>
    </row>
    <row r="563" spans="1:10" ht="15" customHeight="1" x14ac:dyDescent="0.2">
      <c r="A563" s="449" t="s">
        <v>1675</v>
      </c>
      <c r="B563" s="65">
        <v>2106004</v>
      </c>
      <c r="C563" s="205" t="s">
        <v>137</v>
      </c>
      <c r="D563" s="95">
        <f>IFERROR(VLOOKUP($A563,Filtro!$A$5:$H$256,2,FALSE),0)</f>
        <v>22</v>
      </c>
      <c r="E563" s="71">
        <f>IFERROR(VLOOKUP($A563,Filtro!$A$5:$H$256,3,FALSE),0)</f>
        <v>22</v>
      </c>
      <c r="F563" s="180">
        <f>IFERROR(VLOOKUP($A563,Filtro!$A$5:$H$256,4,FALSE),0)</f>
        <v>0</v>
      </c>
      <c r="G563" s="96">
        <f>IFERROR(VLOOKUP($A563,Filtro!$A$5:$H$256,5,FALSE),0)</f>
        <v>0</v>
      </c>
      <c r="H563" s="101">
        <f>IFERROR(VLOOKUP($A563,Filtro!$A$5:$H$256,6,FALSE),0)</f>
        <v>22</v>
      </c>
      <c r="I563" s="97">
        <f>IFERROR(VLOOKUP($A563,Filtro!$A$5:$H$256,7,FALSE),0)</f>
        <v>0</v>
      </c>
      <c r="J563" s="420">
        <v>563</v>
      </c>
    </row>
    <row r="564" spans="1:10" ht="15" customHeight="1" thickBot="1" x14ac:dyDescent="0.25">
      <c r="A564" s="449" t="s">
        <v>1676</v>
      </c>
      <c r="B564" s="67">
        <v>2107003</v>
      </c>
      <c r="C564" s="234" t="s">
        <v>643</v>
      </c>
      <c r="D564" s="263">
        <f>IFERROR(VLOOKUP($A564,Filtro!$A$5:$H$256,2,FALSE),0)</f>
        <v>117</v>
      </c>
      <c r="E564" s="73">
        <f>IFERROR(VLOOKUP($A564,Filtro!$A$5:$H$256,3,FALSE),0)</f>
        <v>117</v>
      </c>
      <c r="F564" s="183">
        <f>IFERROR(VLOOKUP($A564,Filtro!$A$5:$H$256,4,FALSE),0)</f>
        <v>0</v>
      </c>
      <c r="G564" s="264">
        <f>IFERROR(VLOOKUP($A564,Filtro!$A$5:$H$256,5,FALSE),0)</f>
        <v>0</v>
      </c>
      <c r="H564" s="275">
        <f>IFERROR(VLOOKUP($A564,Filtro!$A$5:$H$256,6,FALSE),0)</f>
        <v>117</v>
      </c>
      <c r="I564" s="182">
        <f>IFERROR(VLOOKUP($A564,Filtro!$A$5:$H$256,7,FALSE),0)</f>
        <v>0</v>
      </c>
      <c r="J564" s="420">
        <v>564</v>
      </c>
    </row>
    <row r="565" spans="1:10" ht="15" customHeight="1" thickBot="1" x14ac:dyDescent="0.25">
      <c r="B565" s="542" t="s">
        <v>121</v>
      </c>
      <c r="C565" s="543"/>
      <c r="D565" s="249">
        <f t="shared" ref="D565:I565" si="6">SUM(D558:D564)</f>
        <v>157</v>
      </c>
      <c r="E565" s="249">
        <f t="shared" si="6"/>
        <v>157</v>
      </c>
      <c r="F565" s="276">
        <f t="shared" si="6"/>
        <v>0</v>
      </c>
      <c r="G565" s="277">
        <f t="shared" si="6"/>
        <v>0</v>
      </c>
      <c r="H565" s="278">
        <f t="shared" si="6"/>
        <v>157</v>
      </c>
      <c r="I565" s="279">
        <f t="shared" si="6"/>
        <v>0</v>
      </c>
      <c r="J565" s="420">
        <v>565</v>
      </c>
    </row>
    <row r="566" spans="1:10" ht="15" customHeight="1" x14ac:dyDescent="0.2">
      <c r="B566" s="285"/>
      <c r="C566" s="285"/>
      <c r="D566" s="286"/>
      <c r="E566" s="286"/>
      <c r="F566" s="286"/>
      <c r="G566" s="286"/>
      <c r="H566" s="286"/>
      <c r="I566" s="286"/>
      <c r="J566" s="420">
        <v>566</v>
      </c>
    </row>
    <row r="567" spans="1:10" ht="15" customHeight="1" x14ac:dyDescent="0.2">
      <c r="B567" s="544" t="s">
        <v>1096</v>
      </c>
      <c r="C567" s="545"/>
      <c r="D567" s="580"/>
      <c r="E567" s="580"/>
      <c r="F567" s="580"/>
      <c r="G567" s="580"/>
      <c r="H567" s="580"/>
      <c r="I567" s="581"/>
      <c r="J567" s="420">
        <v>567</v>
      </c>
    </row>
    <row r="568" spans="1:10" ht="15" customHeight="1" x14ac:dyDescent="0.2">
      <c r="A568" s="449" t="s">
        <v>1537</v>
      </c>
      <c r="B568" s="64">
        <v>1602201</v>
      </c>
      <c r="C568" s="214" t="s">
        <v>577</v>
      </c>
      <c r="D568" s="92">
        <f>IFERROR(VLOOKUP($A568,Filtro!$A$5:$H$256,2,FALSE),0)</f>
        <v>2</v>
      </c>
      <c r="E568" s="70">
        <f>IFERROR(VLOOKUP($A568,Filtro!$A$5:$H$256,3,FALSE),0)</f>
        <v>0</v>
      </c>
      <c r="F568" s="179">
        <f>IFERROR(VLOOKUP($A568,Filtro!$A$5:$H$256,4,FALSE),0)</f>
        <v>2</v>
      </c>
      <c r="G568" s="93">
        <f>IFERROR(VLOOKUP($A568,Filtro!$A$5:$H$256,5,FALSE),0)</f>
        <v>0</v>
      </c>
      <c r="H568" s="100">
        <f>IFERROR(VLOOKUP($A568,Filtro!$A$5:$H$256,6,FALSE),0)</f>
        <v>0</v>
      </c>
      <c r="I568" s="94">
        <f>IFERROR(VLOOKUP($A568,Filtro!$A$5:$H$256,7,FALSE),0)</f>
        <v>2</v>
      </c>
      <c r="J568" s="420">
        <v>568</v>
      </c>
    </row>
    <row r="569" spans="1:10" ht="21" x14ac:dyDescent="0.2">
      <c r="A569" s="449" t="s">
        <v>1431</v>
      </c>
      <c r="B569" s="65">
        <v>1602202</v>
      </c>
      <c r="C569" s="205" t="s">
        <v>1019</v>
      </c>
      <c r="D569" s="95">
        <f>IFERROR(VLOOKUP($A569,Filtro!$A$5:$H$256,2,FALSE),0)</f>
        <v>29</v>
      </c>
      <c r="E569" s="71">
        <f>IFERROR(VLOOKUP($A569,Filtro!$A$5:$H$256,3,FALSE),0)</f>
        <v>0</v>
      </c>
      <c r="F569" s="180">
        <f>IFERROR(VLOOKUP($A569,Filtro!$A$5:$H$256,4,FALSE),0)</f>
        <v>29</v>
      </c>
      <c r="G569" s="96">
        <f>IFERROR(VLOOKUP($A569,Filtro!$A$5:$H$256,5,FALSE),0)</f>
        <v>2</v>
      </c>
      <c r="H569" s="101">
        <f>IFERROR(VLOOKUP($A569,Filtro!$A$5:$H$256,6,FALSE),0)</f>
        <v>3</v>
      </c>
      <c r="I569" s="97">
        <f>IFERROR(VLOOKUP($A569,Filtro!$A$5:$H$256,7,FALSE),0)</f>
        <v>26</v>
      </c>
      <c r="J569" s="420">
        <v>569</v>
      </c>
    </row>
    <row r="570" spans="1:10" ht="21" x14ac:dyDescent="0.2">
      <c r="A570" s="449" t="s">
        <v>1381</v>
      </c>
      <c r="B570" s="65">
        <v>1602203</v>
      </c>
      <c r="C570" s="205" t="s">
        <v>1020</v>
      </c>
      <c r="D570" s="95">
        <f>IFERROR(VLOOKUP($A570,Filtro!$A$5:$H$256,2,FALSE),0)</f>
        <v>11</v>
      </c>
      <c r="E570" s="71">
        <f>IFERROR(VLOOKUP($A570,Filtro!$A$5:$H$256,3,FALSE),0)</f>
        <v>0</v>
      </c>
      <c r="F570" s="180">
        <f>IFERROR(VLOOKUP($A570,Filtro!$A$5:$H$256,4,FALSE),0)</f>
        <v>11</v>
      </c>
      <c r="G570" s="96">
        <f>IFERROR(VLOOKUP($A570,Filtro!$A$5:$H$256,5,FALSE),0)</f>
        <v>10</v>
      </c>
      <c r="H570" s="101">
        <f>IFERROR(VLOOKUP($A570,Filtro!$A$5:$H$256,6,FALSE),0)</f>
        <v>1</v>
      </c>
      <c r="I570" s="97">
        <f>IFERROR(VLOOKUP($A570,Filtro!$A$5:$H$256,7,FALSE),0)</f>
        <v>3</v>
      </c>
      <c r="J570" s="420">
        <v>570</v>
      </c>
    </row>
    <row r="571" spans="1:10" ht="21" x14ac:dyDescent="0.2">
      <c r="A571" s="449" t="s">
        <v>1432</v>
      </c>
      <c r="B571" s="65">
        <v>1602204</v>
      </c>
      <c r="C571" s="205" t="s">
        <v>1021</v>
      </c>
      <c r="D571" s="95">
        <f>IFERROR(VLOOKUP($A571,Filtro!$A$5:$H$256,2,FALSE),0)</f>
        <v>7</v>
      </c>
      <c r="E571" s="71">
        <f>IFERROR(VLOOKUP($A571,Filtro!$A$5:$H$256,3,FALSE),0)</f>
        <v>0</v>
      </c>
      <c r="F571" s="180">
        <f>IFERROR(VLOOKUP($A571,Filtro!$A$5:$H$256,4,FALSE),0)</f>
        <v>7</v>
      </c>
      <c r="G571" s="96">
        <f>IFERROR(VLOOKUP($A571,Filtro!$A$5:$H$256,5,FALSE),0)</f>
        <v>4</v>
      </c>
      <c r="H571" s="101">
        <f>IFERROR(VLOOKUP($A571,Filtro!$A$5:$H$256,6,FALSE),0)</f>
        <v>3</v>
      </c>
      <c r="I571" s="97">
        <f>IFERROR(VLOOKUP($A571,Filtro!$A$5:$H$256,7,FALSE),0)</f>
        <v>4</v>
      </c>
      <c r="J571" s="420">
        <v>571</v>
      </c>
    </row>
    <row r="572" spans="1:10" ht="21" x14ac:dyDescent="0.2">
      <c r="A572" s="449" t="s">
        <v>1433</v>
      </c>
      <c r="B572" s="65">
        <v>1602205</v>
      </c>
      <c r="C572" s="205" t="s">
        <v>1022</v>
      </c>
      <c r="D572" s="95">
        <f>IFERROR(VLOOKUP($A572,Filtro!$A$5:$H$256,2,FALSE),0)</f>
        <v>3</v>
      </c>
      <c r="E572" s="71">
        <f>IFERROR(VLOOKUP($A572,Filtro!$A$5:$H$256,3,FALSE),0)</f>
        <v>0</v>
      </c>
      <c r="F572" s="180">
        <f>IFERROR(VLOOKUP($A572,Filtro!$A$5:$H$256,4,FALSE),0)</f>
        <v>3</v>
      </c>
      <c r="G572" s="96">
        <f>IFERROR(VLOOKUP($A572,Filtro!$A$5:$H$256,5,FALSE),0)</f>
        <v>2</v>
      </c>
      <c r="H572" s="101">
        <f>IFERROR(VLOOKUP($A572,Filtro!$A$5:$H$256,6,FALSE),0)</f>
        <v>1</v>
      </c>
      <c r="I572" s="97">
        <f>IFERROR(VLOOKUP($A572,Filtro!$A$5:$H$256,7,FALSE),0)</f>
        <v>2</v>
      </c>
      <c r="J572" s="420">
        <v>572</v>
      </c>
    </row>
    <row r="573" spans="1:10" ht="15" customHeight="1" x14ac:dyDescent="0.2">
      <c r="A573" s="449" t="s">
        <v>1434</v>
      </c>
      <c r="B573" s="65">
        <v>1602206</v>
      </c>
      <c r="C573" s="205" t="s">
        <v>578</v>
      </c>
      <c r="D573" s="95">
        <f>IFERROR(VLOOKUP($A573,Filtro!$A$5:$H$256,2,FALSE),0)</f>
        <v>8</v>
      </c>
      <c r="E573" s="71">
        <f>IFERROR(VLOOKUP($A573,Filtro!$A$5:$H$256,3,FALSE),0)</f>
        <v>0</v>
      </c>
      <c r="F573" s="180">
        <f>IFERROR(VLOOKUP($A573,Filtro!$A$5:$H$256,4,FALSE),0)</f>
        <v>8</v>
      </c>
      <c r="G573" s="96">
        <f>IFERROR(VLOOKUP($A573,Filtro!$A$5:$H$256,5,FALSE),0)</f>
        <v>5</v>
      </c>
      <c r="H573" s="101">
        <f>IFERROR(VLOOKUP($A573,Filtro!$A$5:$H$256,6,FALSE),0)</f>
        <v>3</v>
      </c>
      <c r="I573" s="97">
        <f>IFERROR(VLOOKUP($A573,Filtro!$A$5:$H$256,7,FALSE),0)</f>
        <v>5</v>
      </c>
      <c r="J573" s="420">
        <v>573</v>
      </c>
    </row>
    <row r="574" spans="1:10" ht="15" customHeight="1" x14ac:dyDescent="0.2">
      <c r="A574" s="449" t="s">
        <v>1842</v>
      </c>
      <c r="B574" s="65">
        <v>1602207</v>
      </c>
      <c r="C574" s="205" t="s">
        <v>1109</v>
      </c>
      <c r="D574" s="95">
        <f>IFERROR(VLOOKUP($A574,Filtro!$A$5:$H$256,2,FALSE),0)</f>
        <v>0</v>
      </c>
      <c r="E574" s="71">
        <f>IFERROR(VLOOKUP($A574,Filtro!$A$5:$H$256,3,FALSE),0)</f>
        <v>0</v>
      </c>
      <c r="F574" s="180">
        <f>IFERROR(VLOOKUP($A574,Filtro!$A$5:$H$256,4,FALSE),0)</f>
        <v>0</v>
      </c>
      <c r="G574" s="96">
        <f>IFERROR(VLOOKUP($A574,Filtro!$A$5:$H$256,5,FALSE),0)</f>
        <v>0</v>
      </c>
      <c r="H574" s="101">
        <f>IFERROR(VLOOKUP($A574,Filtro!$A$5:$H$256,6,FALSE),0)</f>
        <v>0</v>
      </c>
      <c r="I574" s="97">
        <f>IFERROR(VLOOKUP($A574,Filtro!$A$5:$H$256,7,FALSE),0)</f>
        <v>0</v>
      </c>
      <c r="J574" s="420">
        <v>574</v>
      </c>
    </row>
    <row r="575" spans="1:10" ht="21" x14ac:dyDescent="0.2">
      <c r="A575" s="449" t="s">
        <v>1841</v>
      </c>
      <c r="B575" s="65">
        <v>1602211</v>
      </c>
      <c r="C575" s="205" t="s">
        <v>1110</v>
      </c>
      <c r="D575" s="95">
        <f>IFERROR(VLOOKUP($A575,Filtro!$A$5:$H$256,2,FALSE),0)</f>
        <v>0</v>
      </c>
      <c r="E575" s="71">
        <f>IFERROR(VLOOKUP($A575,Filtro!$A$5:$H$256,3,FALSE),0)</f>
        <v>0</v>
      </c>
      <c r="F575" s="180">
        <f>IFERROR(VLOOKUP($A575,Filtro!$A$5:$H$256,4,FALSE),0)</f>
        <v>0</v>
      </c>
      <c r="G575" s="96">
        <f>IFERROR(VLOOKUP($A575,Filtro!$A$5:$H$256,5,FALSE),0)</f>
        <v>0</v>
      </c>
      <c r="H575" s="101">
        <f>IFERROR(VLOOKUP($A575,Filtro!$A$5:$H$256,6,FALSE),0)</f>
        <v>0</v>
      </c>
      <c r="I575" s="97">
        <f>IFERROR(VLOOKUP($A575,Filtro!$A$5:$H$256,7,FALSE),0)</f>
        <v>0</v>
      </c>
      <c r="J575" s="420">
        <v>575</v>
      </c>
    </row>
    <row r="576" spans="1:10" ht="21" x14ac:dyDescent="0.2">
      <c r="A576" s="449" t="s">
        <v>1840</v>
      </c>
      <c r="B576" s="65">
        <v>1602212</v>
      </c>
      <c r="C576" s="205" t="s">
        <v>1111</v>
      </c>
      <c r="D576" s="95">
        <f>IFERROR(VLOOKUP($A576,Filtro!$A$5:$H$256,2,FALSE),0)</f>
        <v>0</v>
      </c>
      <c r="E576" s="71">
        <f>IFERROR(VLOOKUP($A576,Filtro!$A$5:$H$256,3,FALSE),0)</f>
        <v>0</v>
      </c>
      <c r="F576" s="180">
        <f>IFERROR(VLOOKUP($A576,Filtro!$A$5:$H$256,4,FALSE),0)</f>
        <v>0</v>
      </c>
      <c r="G576" s="96">
        <f>IFERROR(VLOOKUP($A576,Filtro!$A$5:$H$256,5,FALSE),0)</f>
        <v>0</v>
      </c>
      <c r="H576" s="101">
        <f>IFERROR(VLOOKUP($A576,Filtro!$A$5:$H$256,6,FALSE),0)</f>
        <v>0</v>
      </c>
      <c r="I576" s="97">
        <f>IFERROR(VLOOKUP($A576,Filtro!$A$5:$H$256,7,FALSE),0)</f>
        <v>0</v>
      </c>
      <c r="J576" s="420">
        <v>576</v>
      </c>
    </row>
    <row r="577" spans="1:10" ht="21" x14ac:dyDescent="0.2">
      <c r="A577" s="449" t="s">
        <v>1839</v>
      </c>
      <c r="B577" s="65">
        <v>1602213</v>
      </c>
      <c r="C577" s="205" t="s">
        <v>1112</v>
      </c>
      <c r="D577" s="95">
        <f>IFERROR(VLOOKUP($A577,Filtro!$A$5:$H$256,2,FALSE),0)</f>
        <v>0</v>
      </c>
      <c r="E577" s="71">
        <f>IFERROR(VLOOKUP($A577,Filtro!$A$5:$H$256,3,FALSE),0)</f>
        <v>0</v>
      </c>
      <c r="F577" s="180">
        <f>IFERROR(VLOOKUP($A577,Filtro!$A$5:$H$256,4,FALSE),0)</f>
        <v>0</v>
      </c>
      <c r="G577" s="96">
        <f>IFERROR(VLOOKUP($A577,Filtro!$A$5:$H$256,5,FALSE),0)</f>
        <v>0</v>
      </c>
      <c r="H577" s="101">
        <f>IFERROR(VLOOKUP($A577,Filtro!$A$5:$H$256,6,FALSE),0)</f>
        <v>0</v>
      </c>
      <c r="I577" s="97">
        <f>IFERROR(VLOOKUP($A577,Filtro!$A$5:$H$256,7,FALSE),0)</f>
        <v>0</v>
      </c>
      <c r="J577" s="420">
        <v>577</v>
      </c>
    </row>
    <row r="578" spans="1:10" ht="15" customHeight="1" x14ac:dyDescent="0.2">
      <c r="A578" s="449" t="s">
        <v>1838</v>
      </c>
      <c r="B578" s="65">
        <v>1602214</v>
      </c>
      <c r="C578" s="205" t="s">
        <v>1113</v>
      </c>
      <c r="D578" s="95">
        <f>IFERROR(VLOOKUP($A578,Filtro!$A$5:$H$256,2,FALSE),0)</f>
        <v>0</v>
      </c>
      <c r="E578" s="71">
        <f>IFERROR(VLOOKUP($A578,Filtro!$A$5:$H$256,3,FALSE),0)</f>
        <v>0</v>
      </c>
      <c r="F578" s="180">
        <f>IFERROR(VLOOKUP($A578,Filtro!$A$5:$H$256,4,FALSE),0)</f>
        <v>0</v>
      </c>
      <c r="G578" s="96">
        <f>IFERROR(VLOOKUP($A578,Filtro!$A$5:$H$256,5,FALSE),0)</f>
        <v>0</v>
      </c>
      <c r="H578" s="101">
        <f>IFERROR(VLOOKUP($A578,Filtro!$A$5:$H$256,6,FALSE),0)</f>
        <v>0</v>
      </c>
      <c r="I578" s="97">
        <f>IFERROR(VLOOKUP($A578,Filtro!$A$5:$H$256,7,FALSE),0)</f>
        <v>0</v>
      </c>
      <c r="J578" s="420">
        <v>578</v>
      </c>
    </row>
    <row r="579" spans="1:10" ht="15" customHeight="1" x14ac:dyDescent="0.2">
      <c r="A579" s="449" t="s">
        <v>1837</v>
      </c>
      <c r="B579" s="65">
        <v>1602215</v>
      </c>
      <c r="C579" s="205" t="s">
        <v>1114</v>
      </c>
      <c r="D579" s="95">
        <f>IFERROR(VLOOKUP($A579,Filtro!$A$5:$H$256,2,FALSE),0)</f>
        <v>0</v>
      </c>
      <c r="E579" s="71">
        <f>IFERROR(VLOOKUP($A579,Filtro!$A$5:$H$256,3,FALSE),0)</f>
        <v>0</v>
      </c>
      <c r="F579" s="180">
        <f>IFERROR(VLOOKUP($A579,Filtro!$A$5:$H$256,4,FALSE),0)</f>
        <v>0</v>
      </c>
      <c r="G579" s="96">
        <f>IFERROR(VLOOKUP($A579,Filtro!$A$5:$H$256,5,FALSE),0)</f>
        <v>0</v>
      </c>
      <c r="H579" s="101">
        <f>IFERROR(VLOOKUP($A579,Filtro!$A$5:$H$256,6,FALSE),0)</f>
        <v>0</v>
      </c>
      <c r="I579" s="97">
        <f>IFERROR(VLOOKUP($A579,Filtro!$A$5:$H$256,7,FALSE),0)</f>
        <v>0</v>
      </c>
      <c r="J579" s="420">
        <v>579</v>
      </c>
    </row>
    <row r="580" spans="1:10" ht="15" customHeight="1" x14ac:dyDescent="0.2">
      <c r="A580" s="449" t="s">
        <v>1836</v>
      </c>
      <c r="B580" s="65">
        <v>1602216</v>
      </c>
      <c r="C580" s="205" t="s">
        <v>1115</v>
      </c>
      <c r="D580" s="95">
        <f>IFERROR(VLOOKUP($A580,Filtro!$A$5:$H$256,2,FALSE),0)</f>
        <v>0</v>
      </c>
      <c r="E580" s="71">
        <f>IFERROR(VLOOKUP($A580,Filtro!$A$5:$H$256,3,FALSE),0)</f>
        <v>0</v>
      </c>
      <c r="F580" s="180">
        <f>IFERROR(VLOOKUP($A580,Filtro!$A$5:$H$256,4,FALSE),0)</f>
        <v>0</v>
      </c>
      <c r="G580" s="96">
        <f>IFERROR(VLOOKUP($A580,Filtro!$A$5:$H$256,5,FALSE),0)</f>
        <v>0</v>
      </c>
      <c r="H580" s="101">
        <f>IFERROR(VLOOKUP($A580,Filtro!$A$5:$H$256,6,FALSE),0)</f>
        <v>0</v>
      </c>
      <c r="I580" s="97">
        <f>IFERROR(VLOOKUP($A580,Filtro!$A$5:$H$256,7,FALSE),0)</f>
        <v>0</v>
      </c>
      <c r="J580" s="420">
        <v>580</v>
      </c>
    </row>
    <row r="581" spans="1:10" ht="15" customHeight="1" x14ac:dyDescent="0.2">
      <c r="A581" s="449" t="s">
        <v>1463</v>
      </c>
      <c r="B581" s="65">
        <v>1602221</v>
      </c>
      <c r="C581" s="205" t="s">
        <v>1116</v>
      </c>
      <c r="D581" s="95">
        <f>IFERROR(VLOOKUP($A581,Filtro!$A$5:$H$256,2,FALSE),0)</f>
        <v>77</v>
      </c>
      <c r="E581" s="71">
        <f>IFERROR(VLOOKUP($A581,Filtro!$A$5:$H$256,3,FALSE),0)</f>
        <v>57</v>
      </c>
      <c r="F581" s="180">
        <f>IFERROR(VLOOKUP($A581,Filtro!$A$5:$H$256,4,FALSE),0)</f>
        <v>20</v>
      </c>
      <c r="G581" s="96">
        <f>IFERROR(VLOOKUP($A581,Filtro!$A$5:$H$256,5,FALSE),0)</f>
        <v>4</v>
      </c>
      <c r="H581" s="101">
        <f>IFERROR(VLOOKUP($A581,Filtro!$A$5:$H$256,6,FALSE),0)</f>
        <v>45</v>
      </c>
      <c r="I581" s="97">
        <f>IFERROR(VLOOKUP($A581,Filtro!$A$5:$H$256,7,FALSE),0)</f>
        <v>0</v>
      </c>
      <c r="J581" s="420">
        <v>581</v>
      </c>
    </row>
    <row r="582" spans="1:10" ht="21" x14ac:dyDescent="0.2">
      <c r="A582" s="449" t="s">
        <v>1333</v>
      </c>
      <c r="B582" s="65">
        <v>1602222</v>
      </c>
      <c r="C582" s="205" t="s">
        <v>628</v>
      </c>
      <c r="D582" s="95">
        <f>IFERROR(VLOOKUP($A582,Filtro!$A$5:$H$256,2,FALSE),0)</f>
        <v>312</v>
      </c>
      <c r="E582" s="71">
        <f>IFERROR(VLOOKUP($A582,Filtro!$A$5:$H$256,3,FALSE),0)</f>
        <v>247</v>
      </c>
      <c r="F582" s="180">
        <f>IFERROR(VLOOKUP($A582,Filtro!$A$5:$H$256,4,FALSE),0)</f>
        <v>65</v>
      </c>
      <c r="G582" s="96">
        <f>IFERROR(VLOOKUP($A582,Filtro!$A$5:$H$256,5,FALSE),0)</f>
        <v>182</v>
      </c>
      <c r="H582" s="101">
        <f>IFERROR(VLOOKUP($A582,Filtro!$A$5:$H$256,6,FALSE),0)</f>
        <v>39</v>
      </c>
      <c r="I582" s="97">
        <f>IFERROR(VLOOKUP($A582,Filtro!$A$5:$H$256,7,FALSE),0)</f>
        <v>0</v>
      </c>
      <c r="J582" s="420">
        <v>582</v>
      </c>
    </row>
    <row r="583" spans="1:10" ht="21" x14ac:dyDescent="0.2">
      <c r="A583" s="449" t="s">
        <v>1411</v>
      </c>
      <c r="B583" s="65">
        <v>1602223</v>
      </c>
      <c r="C583" s="205" t="s">
        <v>1118</v>
      </c>
      <c r="D583" s="95">
        <f>IFERROR(VLOOKUP($A583,Filtro!$A$5:$H$256,2,FALSE),0)</f>
        <v>35</v>
      </c>
      <c r="E583" s="71">
        <f>IFERROR(VLOOKUP($A583,Filtro!$A$5:$H$256,3,FALSE),0)</f>
        <v>0</v>
      </c>
      <c r="F583" s="180">
        <f>IFERROR(VLOOKUP($A583,Filtro!$A$5:$H$256,4,FALSE),0)</f>
        <v>35</v>
      </c>
      <c r="G583" s="96">
        <f>IFERROR(VLOOKUP($A583,Filtro!$A$5:$H$256,5,FALSE),0)</f>
        <v>35</v>
      </c>
      <c r="H583" s="101">
        <f>IFERROR(VLOOKUP($A583,Filtro!$A$5:$H$256,6,FALSE),0)</f>
        <v>0</v>
      </c>
      <c r="I583" s="97">
        <f>IFERROR(VLOOKUP($A583,Filtro!$A$5:$H$256,7,FALSE),0)</f>
        <v>0</v>
      </c>
      <c r="J583" s="420">
        <v>583</v>
      </c>
    </row>
    <row r="584" spans="1:10" ht="21" x14ac:dyDescent="0.2">
      <c r="A584" s="449" t="s">
        <v>1412</v>
      </c>
      <c r="B584" s="65">
        <v>1602224</v>
      </c>
      <c r="C584" s="205" t="s">
        <v>1117</v>
      </c>
      <c r="D584" s="95">
        <f>IFERROR(VLOOKUP($A584,Filtro!$A$5:$H$256,2,FALSE),0)</f>
        <v>28</v>
      </c>
      <c r="E584" s="71">
        <f>IFERROR(VLOOKUP($A584,Filtro!$A$5:$H$256,3,FALSE),0)</f>
        <v>0</v>
      </c>
      <c r="F584" s="180">
        <f>IFERROR(VLOOKUP($A584,Filtro!$A$5:$H$256,4,FALSE),0)</f>
        <v>28</v>
      </c>
      <c r="G584" s="96">
        <f>IFERROR(VLOOKUP($A584,Filtro!$A$5:$H$256,5,FALSE),0)</f>
        <v>20</v>
      </c>
      <c r="H584" s="101">
        <f>IFERROR(VLOOKUP($A584,Filtro!$A$5:$H$256,6,FALSE),0)</f>
        <v>8</v>
      </c>
      <c r="I584" s="97">
        <f>IFERROR(VLOOKUP($A584,Filtro!$A$5:$H$256,7,FALSE),0)</f>
        <v>5</v>
      </c>
      <c r="J584" s="420">
        <v>584</v>
      </c>
    </row>
    <row r="585" spans="1:10" ht="15" customHeight="1" x14ac:dyDescent="0.2">
      <c r="A585" s="449" t="s">
        <v>1382</v>
      </c>
      <c r="B585" s="65">
        <v>1602225</v>
      </c>
      <c r="C585" s="205" t="s">
        <v>629</v>
      </c>
      <c r="D585" s="95">
        <f>IFERROR(VLOOKUP($A585,Filtro!$A$5:$H$256,2,FALSE),0)</f>
        <v>22</v>
      </c>
      <c r="E585" s="71">
        <f>IFERROR(VLOOKUP($A585,Filtro!$A$5:$H$256,3,FALSE),0)</f>
        <v>9</v>
      </c>
      <c r="F585" s="180">
        <f>IFERROR(VLOOKUP($A585,Filtro!$A$5:$H$256,4,FALSE),0)</f>
        <v>13</v>
      </c>
      <c r="G585" s="96">
        <f>IFERROR(VLOOKUP($A585,Filtro!$A$5:$H$256,5,FALSE),0)</f>
        <v>14</v>
      </c>
      <c r="H585" s="101">
        <f>IFERROR(VLOOKUP($A585,Filtro!$A$5:$H$256,6,FALSE),0)</f>
        <v>0</v>
      </c>
      <c r="I585" s="97">
        <f>IFERROR(VLOOKUP($A585,Filtro!$A$5:$H$256,7,FALSE),0)</f>
        <v>8</v>
      </c>
      <c r="J585" s="420">
        <v>585</v>
      </c>
    </row>
    <row r="586" spans="1:10" ht="15" customHeight="1" x14ac:dyDescent="0.2">
      <c r="A586" s="449" t="s">
        <v>1334</v>
      </c>
      <c r="B586" s="65">
        <v>1602231</v>
      </c>
      <c r="C586" s="205" t="s">
        <v>630</v>
      </c>
      <c r="D586" s="95">
        <f>IFERROR(VLOOKUP($A586,Filtro!$A$5:$H$256,2,FALSE),0)</f>
        <v>25</v>
      </c>
      <c r="E586" s="71">
        <f>IFERROR(VLOOKUP($A586,Filtro!$A$5:$H$256,3,FALSE),0)</f>
        <v>0</v>
      </c>
      <c r="F586" s="180">
        <f>IFERROR(VLOOKUP($A586,Filtro!$A$5:$H$256,4,FALSE),0)</f>
        <v>25</v>
      </c>
      <c r="G586" s="96">
        <f>IFERROR(VLOOKUP($A586,Filtro!$A$5:$H$256,5,FALSE),0)</f>
        <v>12</v>
      </c>
      <c r="H586" s="101">
        <f>IFERROR(VLOOKUP($A586,Filtro!$A$5:$H$256,6,FALSE),0)</f>
        <v>5</v>
      </c>
      <c r="I586" s="97">
        <f>IFERROR(VLOOKUP($A586,Filtro!$A$5:$H$256,7,FALSE),0)</f>
        <v>10</v>
      </c>
      <c r="J586" s="420">
        <v>586</v>
      </c>
    </row>
    <row r="587" spans="1:10" ht="15" customHeight="1" x14ac:dyDescent="0.2">
      <c r="A587" s="449" t="s">
        <v>1835</v>
      </c>
      <c r="B587" s="65">
        <v>1602232</v>
      </c>
      <c r="C587" s="205" t="s">
        <v>631</v>
      </c>
      <c r="D587" s="95">
        <f>IFERROR(VLOOKUP($A587,Filtro!$A$5:$H$256,2,FALSE),0)</f>
        <v>0</v>
      </c>
      <c r="E587" s="71">
        <f>IFERROR(VLOOKUP($A587,Filtro!$A$5:$H$256,3,FALSE),0)</f>
        <v>0</v>
      </c>
      <c r="F587" s="180">
        <f>IFERROR(VLOOKUP($A587,Filtro!$A$5:$H$256,4,FALSE),0)</f>
        <v>0</v>
      </c>
      <c r="G587" s="96">
        <f>IFERROR(VLOOKUP($A587,Filtro!$A$5:$H$256,5,FALSE),0)</f>
        <v>0</v>
      </c>
      <c r="H587" s="101">
        <f>IFERROR(VLOOKUP($A587,Filtro!$A$5:$H$256,6,FALSE),0)</f>
        <v>0</v>
      </c>
      <c r="I587" s="97">
        <f>IFERROR(VLOOKUP($A587,Filtro!$A$5:$H$256,7,FALSE),0)</f>
        <v>0</v>
      </c>
      <c r="J587" s="420">
        <v>587</v>
      </c>
    </row>
    <row r="588" spans="1:10" ht="15" customHeight="1" x14ac:dyDescent="0.2">
      <c r="A588" s="449" t="s">
        <v>1834</v>
      </c>
      <c r="B588" s="65">
        <v>1602233</v>
      </c>
      <c r="C588" s="205" t="s">
        <v>1119</v>
      </c>
      <c r="D588" s="95">
        <f>IFERROR(VLOOKUP($A588,Filtro!$A$5:$H$256,2,FALSE),0)</f>
        <v>0</v>
      </c>
      <c r="E588" s="71">
        <f>IFERROR(VLOOKUP($A588,Filtro!$A$5:$H$256,3,FALSE),0)</f>
        <v>0</v>
      </c>
      <c r="F588" s="180">
        <f>IFERROR(VLOOKUP($A588,Filtro!$A$5:$H$256,4,FALSE),0)</f>
        <v>0</v>
      </c>
      <c r="G588" s="96">
        <f>IFERROR(VLOOKUP($A588,Filtro!$A$5:$H$256,5,FALSE),0)</f>
        <v>0</v>
      </c>
      <c r="H588" s="101">
        <f>IFERROR(VLOOKUP($A588,Filtro!$A$5:$H$256,6,FALSE),0)</f>
        <v>0</v>
      </c>
      <c r="I588" s="97">
        <f>IFERROR(VLOOKUP($A588,Filtro!$A$5:$H$256,7,FALSE),0)</f>
        <v>0</v>
      </c>
      <c r="J588" s="420">
        <v>588</v>
      </c>
    </row>
    <row r="589" spans="1:10" ht="15" customHeight="1" x14ac:dyDescent="0.2">
      <c r="A589" s="449" t="s">
        <v>1464</v>
      </c>
      <c r="B589" s="65">
        <v>1602240</v>
      </c>
      <c r="C589" s="205" t="s">
        <v>632</v>
      </c>
      <c r="D589" s="95">
        <f>IFERROR(VLOOKUP($A589,Filtro!$A$5:$H$256,2,FALSE),0)</f>
        <v>4</v>
      </c>
      <c r="E589" s="71">
        <f>IFERROR(VLOOKUP($A589,Filtro!$A$5:$H$256,3,FALSE),0)</f>
        <v>0</v>
      </c>
      <c r="F589" s="180">
        <f>IFERROR(VLOOKUP($A589,Filtro!$A$5:$H$256,4,FALSE),0)</f>
        <v>4</v>
      </c>
      <c r="G589" s="96">
        <f>IFERROR(VLOOKUP($A589,Filtro!$A$5:$H$256,5,FALSE),0)</f>
        <v>0</v>
      </c>
      <c r="H589" s="101">
        <f>IFERROR(VLOOKUP($A589,Filtro!$A$5:$H$256,6,FALSE),0)</f>
        <v>4</v>
      </c>
      <c r="I589" s="97">
        <f>IFERROR(VLOOKUP($A589,Filtro!$A$5:$H$256,7,FALSE),0)</f>
        <v>0</v>
      </c>
      <c r="J589" s="420">
        <v>589</v>
      </c>
    </row>
    <row r="590" spans="1:10" ht="15" customHeight="1" x14ac:dyDescent="0.2">
      <c r="A590" s="449" t="s">
        <v>1833</v>
      </c>
      <c r="B590" s="65">
        <v>1602241</v>
      </c>
      <c r="C590" s="205" t="s">
        <v>633</v>
      </c>
      <c r="D590" s="95">
        <f>IFERROR(VLOOKUP($A590,Filtro!$A$5:$H$256,2,FALSE),0)</f>
        <v>0</v>
      </c>
      <c r="E590" s="71">
        <f>IFERROR(VLOOKUP($A590,Filtro!$A$5:$H$256,3,FALSE),0)</f>
        <v>0</v>
      </c>
      <c r="F590" s="180">
        <f>IFERROR(VLOOKUP($A590,Filtro!$A$5:$H$256,4,FALSE),0)</f>
        <v>0</v>
      </c>
      <c r="G590" s="96">
        <f>IFERROR(VLOOKUP($A590,Filtro!$A$5:$H$256,5,FALSE),0)</f>
        <v>0</v>
      </c>
      <c r="H590" s="101">
        <f>IFERROR(VLOOKUP($A590,Filtro!$A$5:$H$256,6,FALSE),0)</f>
        <v>0</v>
      </c>
      <c r="I590" s="97">
        <f>IFERROR(VLOOKUP($A590,Filtro!$A$5:$H$256,7,FALSE),0)</f>
        <v>0</v>
      </c>
      <c r="J590" s="420">
        <v>590</v>
      </c>
    </row>
    <row r="591" spans="1:10" ht="15" customHeight="1" thickBot="1" x14ac:dyDescent="0.25">
      <c r="A591" s="449" t="s">
        <v>1832</v>
      </c>
      <c r="B591" s="67">
        <v>1602242</v>
      </c>
      <c r="C591" s="234" t="s">
        <v>1120</v>
      </c>
      <c r="D591" s="263">
        <f>IFERROR(VLOOKUP($A591,Filtro!$A$5:$H$256,2,FALSE),0)</f>
        <v>0</v>
      </c>
      <c r="E591" s="261">
        <f>IFERROR(VLOOKUP($A591,Filtro!$A$5:$H$256,3,FALSE),0)</f>
        <v>0</v>
      </c>
      <c r="F591" s="262">
        <f>IFERROR(VLOOKUP($A591,Filtro!$A$5:$H$256,4,FALSE),0)</f>
        <v>0</v>
      </c>
      <c r="G591" s="264">
        <f>IFERROR(VLOOKUP($A591,Filtro!$A$5:$H$256,5,FALSE),0)</f>
        <v>0</v>
      </c>
      <c r="H591" s="275">
        <f>IFERROR(VLOOKUP($A591,Filtro!$A$5:$H$256,6,FALSE),0)</f>
        <v>0</v>
      </c>
      <c r="I591" s="182">
        <f>IFERROR(VLOOKUP($A591,Filtro!$A$5:$H$256,7,FALSE),0)</f>
        <v>0</v>
      </c>
      <c r="J591" s="420">
        <v>591</v>
      </c>
    </row>
    <row r="592" spans="1:10" ht="15" customHeight="1" thickBot="1" x14ac:dyDescent="0.25">
      <c r="A592" s="401"/>
      <c r="B592" s="542" t="s">
        <v>121</v>
      </c>
      <c r="C592" s="543"/>
      <c r="D592" s="249">
        <f t="shared" ref="D592:I592" si="7">SUM(D568:D591)</f>
        <v>563</v>
      </c>
      <c r="E592" s="249">
        <f t="shared" si="7"/>
        <v>313</v>
      </c>
      <c r="F592" s="276">
        <f t="shared" si="7"/>
        <v>250</v>
      </c>
      <c r="G592" s="280">
        <f t="shared" si="7"/>
        <v>290</v>
      </c>
      <c r="H592" s="281">
        <f t="shared" si="7"/>
        <v>112</v>
      </c>
      <c r="I592" s="282">
        <f t="shared" si="7"/>
        <v>65</v>
      </c>
      <c r="J592" s="420">
        <v>592</v>
      </c>
    </row>
    <row r="593" spans="1:10" ht="15" customHeight="1" x14ac:dyDescent="0.2">
      <c r="B593" s="260"/>
      <c r="C593" s="260"/>
      <c r="D593" s="284"/>
      <c r="E593" s="284"/>
      <c r="F593" s="284"/>
      <c r="G593" s="284"/>
      <c r="H593" s="284"/>
      <c r="I593" s="284"/>
      <c r="J593" s="420">
        <v>593</v>
      </c>
    </row>
    <row r="594" spans="1:10" ht="15" customHeight="1" x14ac:dyDescent="0.2">
      <c r="B594" s="544" t="s">
        <v>1097</v>
      </c>
      <c r="C594" s="545"/>
      <c r="D594" s="580"/>
      <c r="E594" s="580"/>
      <c r="F594" s="580"/>
      <c r="G594" s="580"/>
      <c r="H594" s="580"/>
      <c r="I594" s="581"/>
      <c r="J594" s="420">
        <v>594</v>
      </c>
    </row>
    <row r="595" spans="1:10" ht="15" customHeight="1" x14ac:dyDescent="0.2">
      <c r="A595" s="449" t="s">
        <v>1327</v>
      </c>
      <c r="B595" s="68" t="s">
        <v>236</v>
      </c>
      <c r="C595" s="214" t="s">
        <v>237</v>
      </c>
      <c r="D595" s="92">
        <f>IFERROR(VLOOKUP($A595,Filtro!$A$5:$H$256,2,FALSE),0)</f>
        <v>8271</v>
      </c>
      <c r="E595" s="70">
        <f>IFERROR(VLOOKUP($A595,Filtro!$A$5:$H$256,3,FALSE),0)</f>
        <v>960</v>
      </c>
      <c r="F595" s="179">
        <f>IFERROR(VLOOKUP($A595,Filtro!$A$5:$H$256,4,FALSE),0)</f>
        <v>7311</v>
      </c>
      <c r="G595" s="93">
        <f>IFERROR(VLOOKUP($A595,Filtro!$A$5:$H$256,5,FALSE),0)</f>
        <v>5</v>
      </c>
      <c r="H595" s="100">
        <f>IFERROR(VLOOKUP($A595,Filtro!$A$5:$H$256,6,FALSE),0)</f>
        <v>7471</v>
      </c>
      <c r="I595" s="94">
        <f>IFERROR(VLOOKUP($A595,Filtro!$A$5:$H$256,7,FALSE),0)</f>
        <v>0</v>
      </c>
      <c r="J595" s="420">
        <v>595</v>
      </c>
    </row>
    <row r="596" spans="1:10" ht="15" customHeight="1" x14ac:dyDescent="0.2">
      <c r="A596" s="449" t="s">
        <v>1413</v>
      </c>
      <c r="B596" s="216" t="s">
        <v>1226</v>
      </c>
      <c r="C596" s="205" t="s">
        <v>579</v>
      </c>
      <c r="D596" s="95">
        <f>IFERROR(VLOOKUP($A596,Filtro!$A$5:$H$256,2,FALSE),0)</f>
        <v>153</v>
      </c>
      <c r="E596" s="71">
        <f>IFERROR(VLOOKUP($A596,Filtro!$A$5:$H$256,3,FALSE),0)</f>
        <v>21</v>
      </c>
      <c r="F596" s="180">
        <f>IFERROR(VLOOKUP($A596,Filtro!$A$5:$H$256,4,FALSE),0)</f>
        <v>132</v>
      </c>
      <c r="G596" s="96">
        <f>IFERROR(VLOOKUP($A596,Filtro!$A$5:$H$256,5,FALSE),0)</f>
        <v>14</v>
      </c>
      <c r="H596" s="101">
        <f>IFERROR(VLOOKUP($A596,Filtro!$A$5:$H$256,6,FALSE),0)</f>
        <v>135</v>
      </c>
      <c r="I596" s="97">
        <f>IFERROR(VLOOKUP($A596,Filtro!$A$5:$H$256,7,FALSE),0)</f>
        <v>0</v>
      </c>
      <c r="J596" s="420">
        <v>596</v>
      </c>
    </row>
    <row r="597" spans="1:10" ht="14.1" customHeight="1" x14ac:dyDescent="0.2">
      <c r="A597" s="450" t="s">
        <v>1414</v>
      </c>
      <c r="B597" s="314"/>
      <c r="C597" s="205" t="s">
        <v>1221</v>
      </c>
      <c r="D597" s="95">
        <f>IFERROR(VLOOKUP($A597,Filtro!$A$5:$H$256,2,FALSE),0)</f>
        <v>589</v>
      </c>
      <c r="E597" s="71">
        <f>IFERROR(VLOOKUP($A597,Filtro!$A$5:$H$256,3,FALSE),0)</f>
        <v>0</v>
      </c>
      <c r="F597" s="180">
        <f>IFERROR(VLOOKUP($A597,Filtro!$A$5:$H$256,4,FALSE),0)</f>
        <v>589</v>
      </c>
      <c r="G597" s="96">
        <f>IFERROR(VLOOKUP($A597,Filtro!$A$5:$H$256,5,FALSE),0)</f>
        <v>0</v>
      </c>
      <c r="H597" s="101">
        <f>IFERROR(VLOOKUP($A597,Filtro!$A$5:$H$256,6,FALSE),0)</f>
        <v>527</v>
      </c>
      <c r="I597" s="97">
        <f>IFERROR(VLOOKUP($A597,Filtro!$A$5:$H$256,7,FALSE),0)</f>
        <v>0</v>
      </c>
      <c r="J597" s="420">
        <v>597</v>
      </c>
    </row>
    <row r="598" spans="1:10" ht="15" customHeight="1" x14ac:dyDescent="0.2">
      <c r="A598" s="449" t="s">
        <v>1543</v>
      </c>
      <c r="B598" s="69" t="s">
        <v>238</v>
      </c>
      <c r="C598" s="205" t="s">
        <v>239</v>
      </c>
      <c r="D598" s="95">
        <f>IFERROR(VLOOKUP($A598,Filtro!$A$5:$H$256,2,FALSE),0)</f>
        <v>91</v>
      </c>
      <c r="E598" s="71">
        <f>IFERROR(VLOOKUP($A598,Filtro!$A$5:$H$256,3,FALSE),0)</f>
        <v>10</v>
      </c>
      <c r="F598" s="180">
        <f>IFERROR(VLOOKUP($A598,Filtro!$A$5:$H$256,4,FALSE),0)</f>
        <v>81</v>
      </c>
      <c r="G598" s="96">
        <f>IFERROR(VLOOKUP($A598,Filtro!$A$5:$H$256,5,FALSE),0)</f>
        <v>0</v>
      </c>
      <c r="H598" s="101">
        <f>IFERROR(VLOOKUP($A598,Filtro!$A$5:$H$256,6,FALSE),0)</f>
        <v>25</v>
      </c>
      <c r="I598" s="97">
        <f>IFERROR(VLOOKUP($A598,Filtro!$A$5:$H$256,7,FALSE),0)</f>
        <v>0</v>
      </c>
      <c r="J598" s="420">
        <v>598</v>
      </c>
    </row>
    <row r="599" spans="1:10" ht="15" customHeight="1" x14ac:dyDescent="0.2">
      <c r="A599" s="449" t="s">
        <v>1383</v>
      </c>
      <c r="B599" s="69" t="s">
        <v>589</v>
      </c>
      <c r="C599" s="205" t="s">
        <v>601</v>
      </c>
      <c r="D599" s="95">
        <f>IFERROR(VLOOKUP($A599,Filtro!$A$5:$H$256,2,FALSE),0)</f>
        <v>4587</v>
      </c>
      <c r="E599" s="71">
        <f>IFERROR(VLOOKUP($A599,Filtro!$A$5:$H$256,3,FALSE),0)</f>
        <v>145</v>
      </c>
      <c r="F599" s="180">
        <f>IFERROR(VLOOKUP($A599,Filtro!$A$5:$H$256,4,FALSE),0)</f>
        <v>4442</v>
      </c>
      <c r="G599" s="96">
        <f>IFERROR(VLOOKUP($A599,Filtro!$A$5:$H$256,5,FALSE),0)</f>
        <v>191</v>
      </c>
      <c r="H599" s="101">
        <f>IFERROR(VLOOKUP($A599,Filtro!$A$5:$H$256,6,FALSE),0)</f>
        <v>4105</v>
      </c>
      <c r="I599" s="97">
        <f>IFERROR(VLOOKUP($A599,Filtro!$A$5:$H$256,7,FALSE),0)</f>
        <v>0</v>
      </c>
      <c r="J599" s="420">
        <v>599</v>
      </c>
    </row>
    <row r="600" spans="1:10" ht="15" customHeight="1" x14ac:dyDescent="0.2">
      <c r="A600" s="449" t="s">
        <v>1506</v>
      </c>
      <c r="B600" s="69" t="s">
        <v>580</v>
      </c>
      <c r="C600" s="205" t="s">
        <v>593</v>
      </c>
      <c r="D600" s="95">
        <f>IFERROR(VLOOKUP($A600,Filtro!$A$5:$H$256,2,FALSE),0)</f>
        <v>89</v>
      </c>
      <c r="E600" s="71">
        <f>IFERROR(VLOOKUP($A600,Filtro!$A$5:$H$256,3,FALSE),0)</f>
        <v>57</v>
      </c>
      <c r="F600" s="180">
        <f>IFERROR(VLOOKUP($A600,Filtro!$A$5:$H$256,4,FALSE),0)</f>
        <v>32</v>
      </c>
      <c r="G600" s="96">
        <f>IFERROR(VLOOKUP($A600,Filtro!$A$5:$H$256,5,FALSE),0)</f>
        <v>4</v>
      </c>
      <c r="H600" s="101">
        <f>IFERROR(VLOOKUP($A600,Filtro!$A$5:$H$256,6,FALSE),0)</f>
        <v>47</v>
      </c>
      <c r="I600" s="97">
        <f>IFERROR(VLOOKUP($A600,Filtro!$A$5:$H$256,7,FALSE),0)</f>
        <v>0</v>
      </c>
      <c r="J600" s="420">
        <v>600</v>
      </c>
    </row>
    <row r="601" spans="1:10" ht="15" customHeight="1" x14ac:dyDescent="0.2">
      <c r="A601" s="449" t="s">
        <v>1328</v>
      </c>
      <c r="B601" s="69" t="s">
        <v>581</v>
      </c>
      <c r="C601" s="205" t="s">
        <v>594</v>
      </c>
      <c r="D601" s="95">
        <f>IFERROR(VLOOKUP($A601,Filtro!$A$5:$H$256,2,FALSE),0)</f>
        <v>41</v>
      </c>
      <c r="E601" s="71">
        <f>IFERROR(VLOOKUP($A601,Filtro!$A$5:$H$256,3,FALSE),0)</f>
        <v>11</v>
      </c>
      <c r="F601" s="180">
        <f>IFERROR(VLOOKUP($A601,Filtro!$A$5:$H$256,4,FALSE),0)</f>
        <v>30</v>
      </c>
      <c r="G601" s="96">
        <f>IFERROR(VLOOKUP($A601,Filtro!$A$5:$H$256,5,FALSE),0)</f>
        <v>4</v>
      </c>
      <c r="H601" s="101">
        <f>IFERROR(VLOOKUP($A601,Filtro!$A$5:$H$256,6,FALSE),0)</f>
        <v>23</v>
      </c>
      <c r="I601" s="97">
        <f>IFERROR(VLOOKUP($A601,Filtro!$A$5:$H$256,7,FALSE),0)</f>
        <v>0</v>
      </c>
      <c r="J601" s="420">
        <v>601</v>
      </c>
    </row>
    <row r="602" spans="1:10" ht="15" customHeight="1" x14ac:dyDescent="0.2">
      <c r="A602" s="449" t="s">
        <v>1530</v>
      </c>
      <c r="B602" s="69" t="s">
        <v>582</v>
      </c>
      <c r="C602" s="205" t="s">
        <v>595</v>
      </c>
      <c r="D602" s="95">
        <f>IFERROR(VLOOKUP($A602,Filtro!$A$5:$H$256,2,FALSE),0)</f>
        <v>8</v>
      </c>
      <c r="E602" s="71">
        <f>IFERROR(VLOOKUP($A602,Filtro!$A$5:$H$256,3,FALSE),0)</f>
        <v>1</v>
      </c>
      <c r="F602" s="180">
        <f>IFERROR(VLOOKUP($A602,Filtro!$A$5:$H$256,4,FALSE),0)</f>
        <v>7</v>
      </c>
      <c r="G602" s="96">
        <f>IFERROR(VLOOKUP($A602,Filtro!$A$5:$H$256,5,FALSE),0)</f>
        <v>0</v>
      </c>
      <c r="H602" s="101">
        <f>IFERROR(VLOOKUP($A602,Filtro!$A$5:$H$256,6,FALSE),0)</f>
        <v>8</v>
      </c>
      <c r="I602" s="97">
        <f>IFERROR(VLOOKUP($A602,Filtro!$A$5:$H$256,7,FALSE),0)</f>
        <v>0</v>
      </c>
      <c r="J602" s="420">
        <v>602</v>
      </c>
    </row>
    <row r="603" spans="1:10" ht="15" customHeight="1" x14ac:dyDescent="0.2">
      <c r="A603" s="449" t="s">
        <v>1329</v>
      </c>
      <c r="B603" s="69" t="s">
        <v>583</v>
      </c>
      <c r="C603" s="205" t="s">
        <v>596</v>
      </c>
      <c r="D603" s="95">
        <f>IFERROR(VLOOKUP($A603,Filtro!$A$5:$H$256,2,FALSE),0)</f>
        <v>85</v>
      </c>
      <c r="E603" s="71">
        <f>IFERROR(VLOOKUP($A603,Filtro!$A$5:$H$256,3,FALSE),0)</f>
        <v>7</v>
      </c>
      <c r="F603" s="180">
        <f>IFERROR(VLOOKUP($A603,Filtro!$A$5:$H$256,4,FALSE),0)</f>
        <v>78</v>
      </c>
      <c r="G603" s="96">
        <f>IFERROR(VLOOKUP($A603,Filtro!$A$5:$H$256,5,FALSE),0)</f>
        <v>27</v>
      </c>
      <c r="H603" s="101">
        <f>IFERROR(VLOOKUP($A603,Filtro!$A$5:$H$256,6,FALSE),0)</f>
        <v>27</v>
      </c>
      <c r="I603" s="97">
        <f>IFERROR(VLOOKUP($A603,Filtro!$A$5:$H$256,7,FALSE),0)</f>
        <v>0</v>
      </c>
      <c r="J603" s="420">
        <v>603</v>
      </c>
    </row>
    <row r="604" spans="1:10" ht="15" customHeight="1" x14ac:dyDescent="0.2">
      <c r="A604" s="449" t="s">
        <v>1687</v>
      </c>
      <c r="B604" s="69" t="s">
        <v>584</v>
      </c>
      <c r="C604" s="205" t="s">
        <v>597</v>
      </c>
      <c r="D604" s="95">
        <f>IFERROR(VLOOKUP($A604,Filtro!$A$5:$H$256,2,FALSE),0)</f>
        <v>2</v>
      </c>
      <c r="E604" s="71">
        <f>IFERROR(VLOOKUP($A604,Filtro!$A$5:$H$256,3,FALSE),0)</f>
        <v>1</v>
      </c>
      <c r="F604" s="180">
        <f>IFERROR(VLOOKUP($A604,Filtro!$A$5:$H$256,4,FALSE),0)</f>
        <v>1</v>
      </c>
      <c r="G604" s="96">
        <f>IFERROR(VLOOKUP($A604,Filtro!$A$5:$H$256,5,FALSE),0)</f>
        <v>0</v>
      </c>
      <c r="H604" s="101">
        <f>IFERROR(VLOOKUP($A604,Filtro!$A$5:$H$256,6,FALSE),0)</f>
        <v>2</v>
      </c>
      <c r="I604" s="97">
        <f>IFERROR(VLOOKUP($A604,Filtro!$A$5:$H$256,7,FALSE),0)</f>
        <v>0</v>
      </c>
      <c r="J604" s="420">
        <v>604</v>
      </c>
    </row>
    <row r="605" spans="1:10" ht="15" customHeight="1" x14ac:dyDescent="0.2">
      <c r="A605" s="449" t="s">
        <v>1531</v>
      </c>
      <c r="B605" s="69" t="s">
        <v>585</v>
      </c>
      <c r="C605" s="205" t="s">
        <v>598</v>
      </c>
      <c r="D605" s="95">
        <f>IFERROR(VLOOKUP($A605,Filtro!$A$5:$H$256,2,FALSE),0)</f>
        <v>4</v>
      </c>
      <c r="E605" s="71">
        <f>IFERROR(VLOOKUP($A605,Filtro!$A$5:$H$256,3,FALSE),0)</f>
        <v>3</v>
      </c>
      <c r="F605" s="180">
        <f>IFERROR(VLOOKUP($A605,Filtro!$A$5:$H$256,4,FALSE),0)</f>
        <v>1</v>
      </c>
      <c r="G605" s="96">
        <f>IFERROR(VLOOKUP($A605,Filtro!$A$5:$H$256,5,FALSE),0)</f>
        <v>2</v>
      </c>
      <c r="H605" s="101">
        <f>IFERROR(VLOOKUP($A605,Filtro!$A$5:$H$256,6,FALSE),0)</f>
        <v>3</v>
      </c>
      <c r="I605" s="97">
        <f>IFERROR(VLOOKUP($A605,Filtro!$A$5:$H$256,7,FALSE),0)</f>
        <v>0</v>
      </c>
      <c r="J605" s="420">
        <v>605</v>
      </c>
    </row>
    <row r="606" spans="1:10" ht="15" customHeight="1" x14ac:dyDescent="0.2">
      <c r="A606" s="449" t="s">
        <v>1435</v>
      </c>
      <c r="B606" s="69" t="s">
        <v>586</v>
      </c>
      <c r="C606" s="205" t="s">
        <v>599</v>
      </c>
      <c r="D606" s="95">
        <f>IFERROR(VLOOKUP($A606,Filtro!$A$5:$H$256,2,FALSE),0)</f>
        <v>915</v>
      </c>
      <c r="E606" s="71">
        <f>IFERROR(VLOOKUP($A606,Filtro!$A$5:$H$256,3,FALSE),0)</f>
        <v>270</v>
      </c>
      <c r="F606" s="180">
        <f>IFERROR(VLOOKUP($A606,Filtro!$A$5:$H$256,4,FALSE),0)</f>
        <v>645</v>
      </c>
      <c r="G606" s="96">
        <f>IFERROR(VLOOKUP($A606,Filtro!$A$5:$H$256,5,FALSE),0)</f>
        <v>10</v>
      </c>
      <c r="H606" s="101">
        <f>IFERROR(VLOOKUP($A606,Filtro!$A$5:$H$256,6,FALSE),0)</f>
        <v>435</v>
      </c>
      <c r="I606" s="97">
        <f>IFERROR(VLOOKUP($A606,Filtro!$A$5:$H$256,7,FALSE),0)</f>
        <v>0</v>
      </c>
      <c r="J606" s="420">
        <v>606</v>
      </c>
    </row>
    <row r="607" spans="1:10" ht="15" customHeight="1" x14ac:dyDescent="0.2">
      <c r="A607" s="449" t="s">
        <v>1384</v>
      </c>
      <c r="B607" s="69" t="s">
        <v>587</v>
      </c>
      <c r="C607" s="205" t="s">
        <v>1031</v>
      </c>
      <c r="D607" s="95">
        <f>IFERROR(VLOOKUP($A607,Filtro!$A$5:$H$256,2,FALSE),0)</f>
        <v>31519</v>
      </c>
      <c r="E607" s="71">
        <f>IFERROR(VLOOKUP($A607,Filtro!$A$5:$H$256,3,FALSE),0)</f>
        <v>18273</v>
      </c>
      <c r="F607" s="180">
        <f>IFERROR(VLOOKUP($A607,Filtro!$A$5:$H$256,4,FALSE),0)</f>
        <v>13261</v>
      </c>
      <c r="G607" s="96">
        <f>IFERROR(VLOOKUP($A607,Filtro!$A$5:$H$256,5,FALSE),0)</f>
        <v>308</v>
      </c>
      <c r="H607" s="101">
        <f>IFERROR(VLOOKUP($A607,Filtro!$A$5:$H$256,6,FALSE),0)</f>
        <v>29234</v>
      </c>
      <c r="I607" s="97">
        <f>IFERROR(VLOOKUP($A607,Filtro!$A$5:$H$256,7,FALSE),0)</f>
        <v>0</v>
      </c>
      <c r="J607" s="420">
        <v>607</v>
      </c>
    </row>
    <row r="608" spans="1:10" ht="15" customHeight="1" x14ac:dyDescent="0.2">
      <c r="A608" s="449" t="s">
        <v>1338</v>
      </c>
      <c r="B608" s="69" t="s">
        <v>588</v>
      </c>
      <c r="C608" s="205" t="s">
        <v>600</v>
      </c>
      <c r="D608" s="95">
        <f>IFERROR(VLOOKUP($A608,Filtro!$A$5:$H$256,2,FALSE),0)</f>
        <v>5094</v>
      </c>
      <c r="E608" s="71">
        <f>IFERROR(VLOOKUP($A608,Filtro!$A$5:$H$256,3,FALSE),0)</f>
        <v>4396</v>
      </c>
      <c r="F608" s="180">
        <f>IFERROR(VLOOKUP($A608,Filtro!$A$5:$H$256,4,FALSE),0)</f>
        <v>698</v>
      </c>
      <c r="G608" s="96">
        <f>IFERROR(VLOOKUP($A608,Filtro!$A$5:$H$256,5,FALSE),0)</f>
        <v>14</v>
      </c>
      <c r="H608" s="101">
        <f>IFERROR(VLOOKUP($A608,Filtro!$A$5:$H$256,6,FALSE),0)</f>
        <v>4030</v>
      </c>
      <c r="I608" s="97">
        <f>IFERROR(VLOOKUP($A608,Filtro!$A$5:$H$256,7,FALSE),0)</f>
        <v>0</v>
      </c>
      <c r="J608" s="420">
        <v>608</v>
      </c>
    </row>
    <row r="609" spans="1:10" ht="15" customHeight="1" x14ac:dyDescent="0.2">
      <c r="A609" s="449" t="s">
        <v>1436</v>
      </c>
      <c r="B609" s="69" t="s">
        <v>590</v>
      </c>
      <c r="C609" s="205" t="s">
        <v>602</v>
      </c>
      <c r="D609" s="95">
        <f>IFERROR(VLOOKUP($A609,Filtro!$A$5:$H$256,2,FALSE),0)</f>
        <v>447</v>
      </c>
      <c r="E609" s="71">
        <f>IFERROR(VLOOKUP($A609,Filtro!$A$5:$H$256,3,FALSE),0)</f>
        <v>275</v>
      </c>
      <c r="F609" s="180">
        <f>IFERROR(VLOOKUP($A609,Filtro!$A$5:$H$256,4,FALSE),0)</f>
        <v>172</v>
      </c>
      <c r="G609" s="96">
        <f>IFERROR(VLOOKUP($A609,Filtro!$A$5:$H$256,5,FALSE),0)</f>
        <v>0</v>
      </c>
      <c r="H609" s="101">
        <f>IFERROR(VLOOKUP($A609,Filtro!$A$5:$H$256,6,FALSE),0)</f>
        <v>411</v>
      </c>
      <c r="I609" s="97">
        <f>IFERROR(VLOOKUP($A609,Filtro!$A$5:$H$256,7,FALSE),0)</f>
        <v>0</v>
      </c>
      <c r="J609" s="420">
        <v>609</v>
      </c>
    </row>
    <row r="610" spans="1:10" ht="15" customHeight="1" x14ac:dyDescent="0.2">
      <c r="A610" s="449" t="s">
        <v>1528</v>
      </c>
      <c r="B610" s="69" t="s">
        <v>591</v>
      </c>
      <c r="C610" s="205" t="s">
        <v>603</v>
      </c>
      <c r="D610" s="95">
        <f>IFERROR(VLOOKUP($A610,Filtro!$A$5:$H$256,2,FALSE),0)</f>
        <v>57</v>
      </c>
      <c r="E610" s="71">
        <f>IFERROR(VLOOKUP($A610,Filtro!$A$5:$H$256,3,FALSE),0)</f>
        <v>6</v>
      </c>
      <c r="F610" s="180">
        <f>IFERROR(VLOOKUP($A610,Filtro!$A$5:$H$256,4,FALSE),0)</f>
        <v>51</v>
      </c>
      <c r="G610" s="96">
        <f>IFERROR(VLOOKUP($A610,Filtro!$A$5:$H$256,5,FALSE),0)</f>
        <v>1</v>
      </c>
      <c r="H610" s="101">
        <f>IFERROR(VLOOKUP($A610,Filtro!$A$5:$H$256,6,FALSE),0)</f>
        <v>56</v>
      </c>
      <c r="I610" s="97">
        <f>IFERROR(VLOOKUP($A610,Filtro!$A$5:$H$256,7,FALSE),0)</f>
        <v>0</v>
      </c>
      <c r="J610" s="420">
        <v>610</v>
      </c>
    </row>
    <row r="611" spans="1:10" ht="15" customHeight="1" x14ac:dyDescent="0.2">
      <c r="A611" s="449" t="s">
        <v>1330</v>
      </c>
      <c r="B611" s="69" t="s">
        <v>592</v>
      </c>
      <c r="C611" s="205" t="s">
        <v>1032</v>
      </c>
      <c r="D611" s="95">
        <f>IFERROR(VLOOKUP($A611,Filtro!$A$5:$H$256,2,FALSE),0)</f>
        <v>217</v>
      </c>
      <c r="E611" s="71">
        <f>IFERROR(VLOOKUP($A611,Filtro!$A$5:$H$256,3,FALSE),0)</f>
        <v>94</v>
      </c>
      <c r="F611" s="180">
        <f>IFERROR(VLOOKUP($A611,Filtro!$A$5:$H$256,4,FALSE),0)</f>
        <v>123</v>
      </c>
      <c r="G611" s="96">
        <f>IFERROR(VLOOKUP($A611,Filtro!$A$5:$H$256,5,FALSE),0)</f>
        <v>14</v>
      </c>
      <c r="H611" s="101">
        <f>IFERROR(VLOOKUP($A611,Filtro!$A$5:$H$256,6,FALSE),0)</f>
        <v>176</v>
      </c>
      <c r="I611" s="97">
        <f>IFERROR(VLOOKUP($A611,Filtro!$A$5:$H$256,7,FALSE),0)</f>
        <v>0</v>
      </c>
      <c r="J611" s="420">
        <v>611</v>
      </c>
    </row>
    <row r="612" spans="1:10" ht="15" customHeight="1" thickBot="1" x14ac:dyDescent="0.25">
      <c r="A612" s="449" t="s">
        <v>1331</v>
      </c>
      <c r="B612" s="283"/>
      <c r="C612" s="234" t="s">
        <v>1025</v>
      </c>
      <c r="D612" s="263">
        <f>IFERROR(VLOOKUP($A612,Filtro!$A$5:$H$256,2,FALSE),0)</f>
        <v>3049</v>
      </c>
      <c r="E612" s="73">
        <f>IFERROR(VLOOKUP($A612,Filtro!$A$5:$H$256,3,FALSE),0)</f>
        <v>4</v>
      </c>
      <c r="F612" s="183">
        <f>IFERROR(VLOOKUP($A612,Filtro!$A$5:$H$256,4,FALSE),0)</f>
        <v>3045</v>
      </c>
      <c r="G612" s="264">
        <f>IFERROR(VLOOKUP($A612,Filtro!$A$5:$H$256,5,FALSE),0)</f>
        <v>0</v>
      </c>
      <c r="H612" s="275">
        <f>IFERROR(VLOOKUP($A612,Filtro!$A$5:$H$256,6,FALSE),0)</f>
        <v>2706</v>
      </c>
      <c r="I612" s="182">
        <f>IFERROR(VLOOKUP($A612,Filtro!$A$5:$H$256,7,FALSE),0)</f>
        <v>212</v>
      </c>
      <c r="J612" s="420">
        <v>612</v>
      </c>
    </row>
    <row r="613" spans="1:10" ht="15" customHeight="1" thickBot="1" x14ac:dyDescent="0.25">
      <c r="A613" s="401"/>
      <c r="B613" s="542" t="s">
        <v>121</v>
      </c>
      <c r="C613" s="543"/>
      <c r="D613" s="249">
        <f t="shared" ref="D613:I613" si="8">SUM(D595:D612)</f>
        <v>55218</v>
      </c>
      <c r="E613" s="249">
        <f t="shared" si="8"/>
        <v>24534</v>
      </c>
      <c r="F613" s="276">
        <f t="shared" si="8"/>
        <v>30699</v>
      </c>
      <c r="G613" s="277">
        <f t="shared" si="8"/>
        <v>594</v>
      </c>
      <c r="H613" s="278">
        <f t="shared" si="8"/>
        <v>49421</v>
      </c>
      <c r="I613" s="279">
        <f t="shared" si="8"/>
        <v>212</v>
      </c>
      <c r="J613" s="420">
        <v>613</v>
      </c>
    </row>
    <row r="614" spans="1:10" ht="15" customHeight="1" x14ac:dyDescent="0.2">
      <c r="B614" s="285"/>
      <c r="C614" s="285"/>
      <c r="D614" s="286"/>
      <c r="E614" s="286"/>
      <c r="F614" s="286"/>
      <c r="G614" s="286"/>
      <c r="H614" s="286"/>
      <c r="I614" s="284"/>
      <c r="J614" s="420">
        <v>614</v>
      </c>
    </row>
    <row r="615" spans="1:10" ht="15" customHeight="1" x14ac:dyDescent="0.2">
      <c r="B615" s="287" t="s">
        <v>355</v>
      </c>
      <c r="C615" s="224" t="s">
        <v>1066</v>
      </c>
      <c r="D615" s="559" t="s">
        <v>1026</v>
      </c>
      <c r="E615" s="559" t="s">
        <v>1035</v>
      </c>
      <c r="F615" s="546" t="s">
        <v>1192</v>
      </c>
      <c r="G615" s="591" t="s">
        <v>1197</v>
      </c>
      <c r="H615" s="420">
        <v>615</v>
      </c>
    </row>
    <row r="616" spans="1:10" ht="15" customHeight="1" x14ac:dyDescent="0.2">
      <c r="B616" s="223"/>
      <c r="C616" s="225"/>
      <c r="D616" s="560"/>
      <c r="E616" s="560"/>
      <c r="F616" s="547"/>
      <c r="G616" s="592"/>
      <c r="H616" s="420">
        <v>616</v>
      </c>
    </row>
    <row r="617" spans="1:10" ht="15" customHeight="1" x14ac:dyDescent="0.2">
      <c r="A617" s="449" t="s">
        <v>1385</v>
      </c>
      <c r="B617" s="51" t="s">
        <v>486</v>
      </c>
      <c r="C617" s="205" t="s">
        <v>1067</v>
      </c>
      <c r="D617" s="92">
        <f>IFERROR(VLOOKUP($A617,Filtro!$A$5:$H$256,2,FALSE),0)</f>
        <v>28593</v>
      </c>
      <c r="E617" s="71">
        <f>IFERROR(VLOOKUP($A617,Filtro!$A$5:$H$256,3,FALSE),0)</f>
        <v>442</v>
      </c>
      <c r="F617" s="180">
        <f>IFERROR(VLOOKUP($A617,Filtro!$A$5:$H$256,4,FALSE),0)</f>
        <v>28151</v>
      </c>
      <c r="G617" s="71">
        <f>IFERROR(VLOOKUP($A617,Filtro!$A$5:$H$256,5,FALSE),0)</f>
        <v>7870</v>
      </c>
      <c r="H617" s="420">
        <v>617</v>
      </c>
    </row>
    <row r="618" spans="1:10" ht="15" customHeight="1" x14ac:dyDescent="0.2">
      <c r="A618" s="449" t="s">
        <v>1386</v>
      </c>
      <c r="B618" s="52" t="s">
        <v>487</v>
      </c>
      <c r="C618" s="205" t="s">
        <v>1068</v>
      </c>
      <c r="D618" s="102">
        <f>IFERROR(VLOOKUP($A618,Filtro!$A$5:$H$256,2,FALSE),0)</f>
        <v>839</v>
      </c>
      <c r="E618" s="72">
        <f>IFERROR(VLOOKUP($A618,Filtro!$A$5:$H$256,3,FALSE),0)</f>
        <v>12</v>
      </c>
      <c r="F618" s="181">
        <f>IFERROR(VLOOKUP($A618,Filtro!$A$5:$H$256,4,FALSE),0)</f>
        <v>827</v>
      </c>
      <c r="G618" s="72">
        <f>IFERROR(VLOOKUP($A618,Filtro!$A$5:$H$256,5,FALSE),0)</f>
        <v>270</v>
      </c>
      <c r="H618" s="420">
        <v>618</v>
      </c>
    </row>
    <row r="619" spans="1:10" ht="15" customHeight="1" x14ac:dyDescent="0.2">
      <c r="B619" s="556" t="s">
        <v>121</v>
      </c>
      <c r="C619" s="555"/>
      <c r="D619" s="88">
        <f>SUM(D617:D618)</f>
        <v>29432</v>
      </c>
      <c r="E619" s="88">
        <f>SUM(E617:E618)</f>
        <v>454</v>
      </c>
      <c r="F619" s="190">
        <f>SUM(F617:F618)</f>
        <v>28978</v>
      </c>
      <c r="G619" s="88">
        <f>SUM(G617:G618)</f>
        <v>8140</v>
      </c>
      <c r="H619" s="420">
        <v>619</v>
      </c>
    </row>
    <row r="620" spans="1:10" ht="15" customHeight="1" x14ac:dyDescent="0.2">
      <c r="B620" s="226"/>
      <c r="C620" s="227"/>
      <c r="D620" s="311"/>
      <c r="E620" s="311"/>
      <c r="F620" s="311"/>
      <c r="G620" s="311"/>
      <c r="J620" s="420">
        <v>620</v>
      </c>
    </row>
    <row r="621" spans="1:10" ht="15" customHeight="1" x14ac:dyDescent="0.2">
      <c r="B621" s="544" t="s">
        <v>1098</v>
      </c>
      <c r="C621" s="545"/>
      <c r="D621" s="551"/>
      <c r="E621" s="544"/>
      <c r="F621" s="545"/>
      <c r="G621" s="545"/>
      <c r="H621" s="545"/>
      <c r="I621" s="551"/>
      <c r="J621" s="420">
        <v>621</v>
      </c>
    </row>
    <row r="622" spans="1:10" ht="15" customHeight="1" x14ac:dyDescent="0.2">
      <c r="B622" s="584" t="s">
        <v>1069</v>
      </c>
      <c r="C622" s="570"/>
      <c r="D622" s="222" t="s">
        <v>1026</v>
      </c>
      <c r="E622" s="587" t="s">
        <v>1035</v>
      </c>
      <c r="F622" s="589" t="s">
        <v>1192</v>
      </c>
      <c r="G622" s="582" t="s">
        <v>1194</v>
      </c>
      <c r="H622" s="583"/>
      <c r="I622" s="586" t="s">
        <v>1197</v>
      </c>
      <c r="J622" s="420">
        <v>622</v>
      </c>
    </row>
    <row r="623" spans="1:10" ht="15" customHeight="1" x14ac:dyDescent="0.2">
      <c r="B623" s="585"/>
      <c r="C623" s="571"/>
      <c r="D623" s="223"/>
      <c r="E623" s="588"/>
      <c r="F623" s="590"/>
      <c r="G623" s="53" t="s">
        <v>1195</v>
      </c>
      <c r="H623" s="54" t="s">
        <v>1196</v>
      </c>
      <c r="I623" s="571"/>
      <c r="J623" s="420">
        <v>623</v>
      </c>
    </row>
    <row r="624" spans="1:10" ht="15" customHeight="1" x14ac:dyDescent="0.2">
      <c r="A624" s="448" t="s">
        <v>1532</v>
      </c>
      <c r="B624" s="404" t="s">
        <v>490</v>
      </c>
      <c r="C624" s="231"/>
      <c r="D624" s="95">
        <f>IFERROR(VLOOKUP($A624,Filtro!$A$5:$H$256,2,FALSE),0)</f>
        <v>137</v>
      </c>
      <c r="E624" s="96">
        <f>IFERROR(VLOOKUP($A624,Filtro!$A$5:$H$256,3,FALSE),0)</f>
        <v>0</v>
      </c>
      <c r="F624" s="191">
        <f>IFERROR(VLOOKUP($A624,Filtro!$A$5:$H$256,4,FALSE),0)</f>
        <v>137</v>
      </c>
      <c r="G624" s="129">
        <f>IFERROR(VLOOKUP($A624,Filtro!$A$5:$H$256,5,FALSE),0)</f>
        <v>0</v>
      </c>
      <c r="H624" s="97">
        <f>IFERROR(VLOOKUP($A624,Filtro!$A$5:$H$256,6,FALSE),0)</f>
        <v>120</v>
      </c>
      <c r="I624" s="97">
        <f>IFERROR(VLOOKUP($A624,Filtro!$A$5:$H$256,7,FALSE),0)</f>
        <v>0</v>
      </c>
      <c r="J624" s="420">
        <v>624</v>
      </c>
    </row>
    <row r="625" spans="1:10" ht="15" customHeight="1" x14ac:dyDescent="0.2">
      <c r="A625" s="448" t="s">
        <v>1831</v>
      </c>
      <c r="B625" s="405" t="s">
        <v>1070</v>
      </c>
      <c r="C625" s="230"/>
      <c r="D625" s="95">
        <f>IFERROR(VLOOKUP($A625,Filtro!$A$5:$H$256,2,FALSE),0)</f>
        <v>0</v>
      </c>
      <c r="E625" s="96">
        <f>IFERROR(VLOOKUP($A625,Filtro!$A$5:$H$256,3,FALSE),0)</f>
        <v>0</v>
      </c>
      <c r="F625" s="191">
        <f>IFERROR(VLOOKUP($A625,Filtro!$A$5:$H$256,4,FALSE),0)</f>
        <v>0</v>
      </c>
      <c r="G625" s="129">
        <f>IFERROR(VLOOKUP($A625,Filtro!$A$5:$H$256,5,FALSE),0)</f>
        <v>0</v>
      </c>
      <c r="H625" s="97">
        <f>IFERROR(VLOOKUP($A625,Filtro!$A$5:$H$256,6,FALSE),0)</f>
        <v>0</v>
      </c>
      <c r="I625" s="97">
        <f>IFERROR(VLOOKUP($A625,Filtro!$A$5:$H$256,7,FALSE),0)</f>
        <v>0</v>
      </c>
      <c r="J625" s="420">
        <v>625</v>
      </c>
    </row>
    <row r="626" spans="1:10" ht="15" customHeight="1" x14ac:dyDescent="0.2">
      <c r="A626" s="448" t="s">
        <v>1830</v>
      </c>
      <c r="B626" s="405" t="s">
        <v>491</v>
      </c>
      <c r="C626" s="230"/>
      <c r="D626" s="95">
        <f>IFERROR(VLOOKUP($A626,Filtro!$A$5:$H$256,2,FALSE),0)</f>
        <v>0</v>
      </c>
      <c r="E626" s="96">
        <f>IFERROR(VLOOKUP($A626,Filtro!$A$5:$H$256,3,FALSE),0)</f>
        <v>0</v>
      </c>
      <c r="F626" s="191">
        <f>IFERROR(VLOOKUP($A626,Filtro!$A$5:$H$256,4,FALSE),0)</f>
        <v>0</v>
      </c>
      <c r="G626" s="129">
        <f>IFERROR(VLOOKUP($A626,Filtro!$A$5:$H$256,5,FALSE),0)</f>
        <v>0</v>
      </c>
      <c r="H626" s="97">
        <f>IFERROR(VLOOKUP($A626,Filtro!$A$5:$H$256,6,FALSE),0)</f>
        <v>0</v>
      </c>
      <c r="I626" s="97">
        <f>IFERROR(VLOOKUP($A626,Filtro!$A$5:$H$256,7,FALSE),0)</f>
        <v>0</v>
      </c>
      <c r="J626" s="420">
        <v>626</v>
      </c>
    </row>
    <row r="627" spans="1:10" ht="15" customHeight="1" x14ac:dyDescent="0.2">
      <c r="A627" s="448" t="s">
        <v>1829</v>
      </c>
      <c r="B627" s="405" t="s">
        <v>1071</v>
      </c>
      <c r="C627" s="230"/>
      <c r="D627" s="95">
        <f>IFERROR(VLOOKUP($A627,Filtro!$A$5:$H$256,2,FALSE),0)</f>
        <v>0</v>
      </c>
      <c r="E627" s="96">
        <f>IFERROR(VLOOKUP($A627,Filtro!$A$5:$H$256,3,FALSE),0)</f>
        <v>0</v>
      </c>
      <c r="F627" s="191">
        <f>IFERROR(VLOOKUP($A627,Filtro!$A$5:$H$256,4,FALSE),0)</f>
        <v>0</v>
      </c>
      <c r="G627" s="129">
        <f>IFERROR(VLOOKUP($A627,Filtro!$A$5:$H$256,5,FALSE),0)</f>
        <v>0</v>
      </c>
      <c r="H627" s="97">
        <f>IFERROR(VLOOKUP($A627,Filtro!$A$5:$H$256,6,FALSE),0)</f>
        <v>0</v>
      </c>
      <c r="I627" s="97">
        <f>IFERROR(VLOOKUP($A627,Filtro!$A$5:$H$256,7,FALSE),0)</f>
        <v>0</v>
      </c>
      <c r="J627" s="420">
        <v>627</v>
      </c>
    </row>
    <row r="628" spans="1:10" ht="15" customHeight="1" x14ac:dyDescent="0.2">
      <c r="A628" s="448" t="s">
        <v>1828</v>
      </c>
      <c r="B628" s="405" t="s">
        <v>1072</v>
      </c>
      <c r="C628" s="230"/>
      <c r="D628" s="95">
        <f>IFERROR(VLOOKUP($A628,Filtro!$A$5:$H$256,2,FALSE),0)</f>
        <v>0</v>
      </c>
      <c r="E628" s="96">
        <f>IFERROR(VLOOKUP($A628,Filtro!$A$5:$H$256,3,FALSE),0)</f>
        <v>0</v>
      </c>
      <c r="F628" s="191">
        <f>IFERROR(VLOOKUP($A628,Filtro!$A$5:$H$256,4,FALSE),0)</f>
        <v>0</v>
      </c>
      <c r="G628" s="129">
        <f>IFERROR(VLOOKUP($A628,Filtro!$A$5:$H$256,5,FALSE),0)</f>
        <v>0</v>
      </c>
      <c r="H628" s="97">
        <f>IFERROR(VLOOKUP($A628,Filtro!$A$5:$H$256,6,FALSE),0)</f>
        <v>0</v>
      </c>
      <c r="I628" s="97">
        <f>IFERROR(VLOOKUP($A628,Filtro!$A$5:$H$256,7,FALSE),0)</f>
        <v>0</v>
      </c>
      <c r="J628" s="420">
        <v>628</v>
      </c>
    </row>
    <row r="629" spans="1:10" ht="15" customHeight="1" x14ac:dyDescent="0.2">
      <c r="A629" s="448" t="s">
        <v>1827</v>
      </c>
      <c r="B629" s="405" t="s">
        <v>1073</v>
      </c>
      <c r="C629" s="230"/>
      <c r="D629" s="95">
        <f>IFERROR(VLOOKUP($A629,Filtro!$A$5:$H$256,2,FALSE),0)</f>
        <v>0</v>
      </c>
      <c r="E629" s="96">
        <f>IFERROR(VLOOKUP($A629,Filtro!$A$5:$H$256,3,FALSE),0)</f>
        <v>0</v>
      </c>
      <c r="F629" s="191">
        <f>IFERROR(VLOOKUP($A629,Filtro!$A$5:$H$256,4,FALSE),0)</f>
        <v>0</v>
      </c>
      <c r="G629" s="129">
        <f>IFERROR(VLOOKUP($A629,Filtro!$A$5:$H$256,5,FALSE),0)</f>
        <v>0</v>
      </c>
      <c r="H629" s="97">
        <f>IFERROR(VLOOKUP($A629,Filtro!$A$5:$H$256,6,FALSE),0)</f>
        <v>0</v>
      </c>
      <c r="I629" s="97">
        <f>IFERROR(VLOOKUP($A629,Filtro!$A$5:$H$256,7,FALSE),0)</f>
        <v>0</v>
      </c>
      <c r="J629" s="420">
        <v>629</v>
      </c>
    </row>
    <row r="630" spans="1:10" ht="15" customHeight="1" x14ac:dyDescent="0.2">
      <c r="A630" s="448" t="s">
        <v>1826</v>
      </c>
      <c r="B630" s="405" t="s">
        <v>1074</v>
      </c>
      <c r="C630" s="230"/>
      <c r="D630" s="95">
        <f>IFERROR(VLOOKUP($A630,Filtro!$A$5:$H$256,2,FALSE),0)</f>
        <v>0</v>
      </c>
      <c r="E630" s="96">
        <f>IFERROR(VLOOKUP($A630,Filtro!$A$5:$H$256,3,FALSE),0)</f>
        <v>0</v>
      </c>
      <c r="F630" s="191">
        <f>IFERROR(VLOOKUP($A630,Filtro!$A$5:$H$256,4,FALSE),0)</f>
        <v>0</v>
      </c>
      <c r="G630" s="129">
        <f>IFERROR(VLOOKUP($A630,Filtro!$A$5:$H$256,5,FALSE),0)</f>
        <v>0</v>
      </c>
      <c r="H630" s="97">
        <f>IFERROR(VLOOKUP($A630,Filtro!$A$5:$H$256,6,FALSE),0)</f>
        <v>0</v>
      </c>
      <c r="I630" s="97">
        <f>IFERROR(VLOOKUP($A630,Filtro!$A$5:$H$256,7,FALSE),0)</f>
        <v>0</v>
      </c>
      <c r="J630" s="420">
        <v>630</v>
      </c>
    </row>
    <row r="631" spans="1:10" ht="15" customHeight="1" x14ac:dyDescent="0.2">
      <c r="A631" s="447" t="s">
        <v>1403</v>
      </c>
      <c r="B631" s="405" t="s">
        <v>353</v>
      </c>
      <c r="C631" s="230"/>
      <c r="D631" s="95">
        <f>IFERROR(VLOOKUP($A631,Filtro!$A$5:$H$256,2,FALSE),0)</f>
        <v>221</v>
      </c>
      <c r="E631" s="96">
        <f>IFERROR(VLOOKUP($A631,Filtro!$A$5:$H$256,3,FALSE),0)</f>
        <v>0</v>
      </c>
      <c r="F631" s="191">
        <f>IFERROR(VLOOKUP($A631,Filtro!$A$5:$H$256,4,FALSE),0)</f>
        <v>221</v>
      </c>
      <c r="G631" s="129">
        <f>IFERROR(VLOOKUP($A631,Filtro!$A$5:$H$256,5,FALSE),0)</f>
        <v>0</v>
      </c>
      <c r="H631" s="97">
        <f>IFERROR(VLOOKUP($A631,Filtro!$A$5:$H$256,6,FALSE),0)</f>
        <v>218</v>
      </c>
      <c r="I631" s="97">
        <f>IFERROR(VLOOKUP($A631,Filtro!$A$5:$H$256,7,FALSE),0)</f>
        <v>0</v>
      </c>
      <c r="J631" s="420">
        <v>631</v>
      </c>
    </row>
    <row r="632" spans="1:10" ht="15" customHeight="1" x14ac:dyDescent="0.2">
      <c r="A632" s="447" t="s">
        <v>1404</v>
      </c>
      <c r="B632" s="405" t="s">
        <v>189</v>
      </c>
      <c r="C632" s="230"/>
      <c r="D632" s="95">
        <f>IFERROR(VLOOKUP($A632,Filtro!$A$5:$H$256,2,FALSE),0)</f>
        <v>134</v>
      </c>
      <c r="E632" s="96">
        <f>IFERROR(VLOOKUP($A632,Filtro!$A$5:$H$256,3,FALSE),0)</f>
        <v>0</v>
      </c>
      <c r="F632" s="191">
        <f>IFERROR(VLOOKUP($A632,Filtro!$A$5:$H$256,4,FALSE),0)</f>
        <v>134</v>
      </c>
      <c r="G632" s="129">
        <f>IFERROR(VLOOKUP($A632,Filtro!$A$5:$H$256,5,FALSE),0)</f>
        <v>0</v>
      </c>
      <c r="H632" s="97">
        <f>IFERROR(VLOOKUP($A632,Filtro!$A$5:$H$256,6,FALSE),0)</f>
        <v>134</v>
      </c>
      <c r="I632" s="97">
        <f>IFERROR(VLOOKUP($A632,Filtro!$A$5:$H$256,7,FALSE),0)</f>
        <v>0</v>
      </c>
      <c r="J632" s="420">
        <v>632</v>
      </c>
    </row>
    <row r="633" spans="1:10" ht="15" customHeight="1" x14ac:dyDescent="0.2">
      <c r="A633" s="447" t="s">
        <v>1533</v>
      </c>
      <c r="B633" s="405" t="s">
        <v>1075</v>
      </c>
      <c r="C633" s="230"/>
      <c r="D633" s="95">
        <f>IFERROR(VLOOKUP($A633,Filtro!$A$5:$H$256,2,FALSE),0)</f>
        <v>46</v>
      </c>
      <c r="E633" s="96">
        <f>IFERROR(VLOOKUP($A633,Filtro!$A$5:$H$256,3,FALSE),0)</f>
        <v>0</v>
      </c>
      <c r="F633" s="191">
        <f>IFERROR(VLOOKUP($A633,Filtro!$A$5:$H$256,4,FALSE),0)</f>
        <v>46</v>
      </c>
      <c r="G633" s="129">
        <f>IFERROR(VLOOKUP($A633,Filtro!$A$5:$H$256,5,FALSE),0)</f>
        <v>0</v>
      </c>
      <c r="H633" s="97">
        <f>IFERROR(VLOOKUP($A633,Filtro!$A$5:$H$256,6,FALSE),0)</f>
        <v>46</v>
      </c>
      <c r="I633" s="97">
        <f>IFERROR(VLOOKUP($A633,Filtro!$A$5:$H$256,7,FALSE),0)</f>
        <v>0</v>
      </c>
      <c r="J633" s="420">
        <v>633</v>
      </c>
    </row>
    <row r="634" spans="1:10" ht="15" customHeight="1" x14ac:dyDescent="0.2">
      <c r="A634" s="447" t="s">
        <v>1332</v>
      </c>
      <c r="B634" s="405" t="s">
        <v>1076</v>
      </c>
      <c r="C634" s="230"/>
      <c r="D634" s="95">
        <f>IFERROR(VLOOKUP($A634,Filtro!$A$5:$H$256,2,FALSE),0)</f>
        <v>7550</v>
      </c>
      <c r="E634" s="96">
        <f>IFERROR(VLOOKUP($A634,Filtro!$A$5:$H$256,3,FALSE),0)</f>
        <v>5241</v>
      </c>
      <c r="F634" s="191">
        <f>IFERROR(VLOOKUP($A634,Filtro!$A$5:$H$256,4,FALSE),0)</f>
        <v>2309</v>
      </c>
      <c r="G634" s="129">
        <f>IFERROR(VLOOKUP($A634,Filtro!$A$5:$H$256,5,FALSE),0)</f>
        <v>0</v>
      </c>
      <c r="H634" s="97">
        <f>IFERROR(VLOOKUP($A634,Filtro!$A$5:$H$256,6,FALSE),0)</f>
        <v>6493</v>
      </c>
      <c r="I634" s="97">
        <f>IFERROR(VLOOKUP($A634,Filtro!$A$5:$H$256,7,FALSE),0)</f>
        <v>0</v>
      </c>
      <c r="J634" s="420">
        <v>634</v>
      </c>
    </row>
    <row r="635" spans="1:10" ht="15" customHeight="1" x14ac:dyDescent="0.2">
      <c r="A635" s="447" t="s">
        <v>1465</v>
      </c>
      <c r="B635" s="406" t="s">
        <v>1077</v>
      </c>
      <c r="C635" s="206"/>
      <c r="D635" s="95">
        <f>IFERROR(VLOOKUP($A635,Filtro!$A$5:$H$256,2,FALSE),0)</f>
        <v>58</v>
      </c>
      <c r="E635" s="96">
        <f>IFERROR(VLOOKUP($A635,Filtro!$A$5:$H$256,3,FALSE),0)</f>
        <v>2</v>
      </c>
      <c r="F635" s="191">
        <f>IFERROR(VLOOKUP($A635,Filtro!$A$5:$H$256,4,FALSE),0)</f>
        <v>56</v>
      </c>
      <c r="G635" s="129">
        <f>IFERROR(VLOOKUP($A635,Filtro!$A$5:$H$256,5,FALSE),0)</f>
        <v>2</v>
      </c>
      <c r="H635" s="97">
        <f>IFERROR(VLOOKUP($A635,Filtro!$A$5:$H$256,6,FALSE),0)</f>
        <v>8</v>
      </c>
      <c r="I635" s="97">
        <f>IFERROR(VLOOKUP($A635,Filtro!$A$5:$H$256,7,FALSE),0)</f>
        <v>55</v>
      </c>
      <c r="J635" s="420">
        <v>635</v>
      </c>
    </row>
    <row r="636" spans="1:10" ht="15" customHeight="1" x14ac:dyDescent="0.2">
      <c r="A636" s="447" t="s">
        <v>1648</v>
      </c>
      <c r="B636" s="405" t="s">
        <v>421</v>
      </c>
      <c r="C636" s="230"/>
      <c r="D636" s="95">
        <f>IFERROR(VLOOKUP($A636,Filtro!$A$5:$H$256,2,FALSE),0)</f>
        <v>120</v>
      </c>
      <c r="E636" s="96">
        <f>IFERROR(VLOOKUP($A636,Filtro!$A$5:$H$256,3,FALSE),0)</f>
        <v>120</v>
      </c>
      <c r="F636" s="191">
        <f>IFERROR(VLOOKUP($A636,Filtro!$A$5:$H$256,4,FALSE),0)</f>
        <v>0</v>
      </c>
      <c r="G636" s="129">
        <f>IFERROR(VLOOKUP($A636,Filtro!$A$5:$H$256,5,FALSE),0)</f>
        <v>0</v>
      </c>
      <c r="H636" s="97">
        <f>IFERROR(VLOOKUP($A636,Filtro!$A$5:$H$256,6,FALSE),0)</f>
        <v>116</v>
      </c>
      <c r="I636" s="97">
        <f>IFERROR(VLOOKUP($A636,Filtro!$A$5:$H$256,7,FALSE),0)</f>
        <v>0</v>
      </c>
      <c r="J636" s="420">
        <v>636</v>
      </c>
    </row>
    <row r="637" spans="1:10" ht="15" customHeight="1" x14ac:dyDescent="0.2">
      <c r="A637" s="447" t="s">
        <v>1649</v>
      </c>
      <c r="B637" s="407" t="s">
        <v>422</v>
      </c>
      <c r="C637" s="232"/>
      <c r="D637" s="98">
        <f>IFERROR(VLOOKUP($A637,Filtro!$A$5:$H$256,2,FALSE),0)</f>
        <v>392</v>
      </c>
      <c r="E637" s="123">
        <f>IFERROR(VLOOKUP($A637,Filtro!$A$5:$H$256,3,FALSE),0)</f>
        <v>392</v>
      </c>
      <c r="F637" s="192">
        <f>IFERROR(VLOOKUP($A637,Filtro!$A$5:$H$256,4,FALSE),0)</f>
        <v>0</v>
      </c>
      <c r="G637" s="130">
        <f>IFERROR(VLOOKUP($A637,Filtro!$A$5:$H$256,5,FALSE),0)</f>
        <v>0</v>
      </c>
      <c r="H637" s="124">
        <f>IFERROR(VLOOKUP($A637,Filtro!$A$5:$H$256,6,FALSE),0)</f>
        <v>389</v>
      </c>
      <c r="I637" s="124">
        <f>IFERROR(VLOOKUP($A637,Filtro!$A$5:$H$256,7,FALSE),0)</f>
        <v>0</v>
      </c>
      <c r="J637" s="420">
        <v>637</v>
      </c>
    </row>
    <row r="638" spans="1:10" ht="15" customHeight="1" x14ac:dyDescent="0.2">
      <c r="A638" s="401"/>
      <c r="B638" s="228" t="s">
        <v>121</v>
      </c>
      <c r="C638" s="229"/>
      <c r="D638" s="88">
        <f t="shared" ref="D638:I638" si="9">SUM(D624:D637)</f>
        <v>8658</v>
      </c>
      <c r="E638" s="220">
        <f t="shared" si="9"/>
        <v>5755</v>
      </c>
      <c r="F638" s="221">
        <f t="shared" si="9"/>
        <v>2903</v>
      </c>
      <c r="G638" s="220">
        <f t="shared" si="9"/>
        <v>2</v>
      </c>
      <c r="H638" s="125">
        <f t="shared" si="9"/>
        <v>7524</v>
      </c>
      <c r="I638" s="125">
        <f t="shared" si="9"/>
        <v>55</v>
      </c>
      <c r="J638" s="420">
        <v>638</v>
      </c>
    </row>
    <row r="639" spans="1:10" ht="14.1" customHeight="1" x14ac:dyDescent="0.2">
      <c r="B639" s="227"/>
      <c r="C639" s="227"/>
      <c r="D639" s="311"/>
      <c r="E639" s="311"/>
      <c r="F639" s="311"/>
      <c r="G639" s="311"/>
      <c r="H639" s="311"/>
      <c r="I639" s="311"/>
    </row>
    <row r="641" spans="1:1" ht="14.1" customHeight="1" x14ac:dyDescent="0.2">
      <c r="A641" s="209" t="s">
        <v>1263</v>
      </c>
    </row>
    <row r="642" spans="1:1" ht="14.1" customHeight="1" x14ac:dyDescent="0.2">
      <c r="A642" s="403">
        <v>81707038</v>
      </c>
    </row>
    <row r="643" spans="1:1" ht="14.1" customHeight="1" x14ac:dyDescent="0.2">
      <c r="A643" s="403">
        <v>80106024</v>
      </c>
    </row>
    <row r="645" spans="1:1" ht="14.1" customHeight="1" x14ac:dyDescent="0.2">
      <c r="A645" s="209" t="s">
        <v>1268</v>
      </c>
    </row>
    <row r="646" spans="1:1" ht="14.1" customHeight="1" x14ac:dyDescent="0.2">
      <c r="A646" s="403">
        <v>81707031</v>
      </c>
    </row>
    <row r="647" spans="1:1" ht="14.1" customHeight="1" x14ac:dyDescent="0.2">
      <c r="A647" s="403">
        <v>81707032</v>
      </c>
    </row>
    <row r="648" spans="1:1" ht="14.1" customHeight="1" x14ac:dyDescent="0.2">
      <c r="A648" s="403">
        <v>81707033</v>
      </c>
    </row>
    <row r="649" spans="1:1" ht="14.1" customHeight="1" x14ac:dyDescent="0.2">
      <c r="A649" s="403">
        <v>81707034</v>
      </c>
    </row>
    <row r="650" spans="1:1" ht="14.1" customHeight="1" x14ac:dyDescent="0.2">
      <c r="A650" s="403">
        <v>81707035</v>
      </c>
    </row>
    <row r="651" spans="1:1" ht="14.1" customHeight="1" x14ac:dyDescent="0.2">
      <c r="A651" s="403">
        <v>81707036</v>
      </c>
    </row>
    <row r="652" spans="1:1" ht="14.1" customHeight="1" x14ac:dyDescent="0.2">
      <c r="A652" s="403">
        <v>81707037</v>
      </c>
    </row>
  </sheetData>
  <mergeCells count="83">
    <mergeCell ref="B488:I488"/>
    <mergeCell ref="D567:I567"/>
    <mergeCell ref="D594:I594"/>
    <mergeCell ref="B622:C623"/>
    <mergeCell ref="B619:C619"/>
    <mergeCell ref="B621:D621"/>
    <mergeCell ref="E621:I621"/>
    <mergeCell ref="I622:I623"/>
    <mergeCell ref="E622:E623"/>
    <mergeCell ref="F622:F623"/>
    <mergeCell ref="F615:F616"/>
    <mergeCell ref="G615:G616"/>
    <mergeCell ref="E615:E616"/>
    <mergeCell ref="D615:D616"/>
    <mergeCell ref="G622:H622"/>
    <mergeCell ref="B489:B490"/>
    <mergeCell ref="D522:I522"/>
    <mergeCell ref="B541:C541"/>
    <mergeCell ref="D543:I543"/>
    <mergeCell ref="D517:I517"/>
    <mergeCell ref="I489:I490"/>
    <mergeCell ref="B517:C517"/>
    <mergeCell ref="B515:C515"/>
    <mergeCell ref="B508:C508"/>
    <mergeCell ref="B522:C522"/>
    <mergeCell ref="B520:C520"/>
    <mergeCell ref="B529:C529"/>
    <mergeCell ref="C489:C490"/>
    <mergeCell ref="G489:H489"/>
    <mergeCell ref="D491:I491"/>
    <mergeCell ref="D494:I494"/>
    <mergeCell ref="B506:C506"/>
    <mergeCell ref="B179:C179"/>
    <mergeCell ref="D181:G181"/>
    <mergeCell ref="B239:C239"/>
    <mergeCell ref="D241:G241"/>
    <mergeCell ref="B181:C181"/>
    <mergeCell ref="B241:C241"/>
    <mergeCell ref="B320:C320"/>
    <mergeCell ref="B367:C367"/>
    <mergeCell ref="B400:C400"/>
    <mergeCell ref="B401:C401"/>
    <mergeCell ref="B322:C322"/>
    <mergeCell ref="B369:C369"/>
    <mergeCell ref="D403:G403"/>
    <mergeCell ref="E489:E490"/>
    <mergeCell ref="D489:D490"/>
    <mergeCell ref="B6:D6"/>
    <mergeCell ref="B98:C98"/>
    <mergeCell ref="B172:C172"/>
    <mergeCell ref="B100:C100"/>
    <mergeCell ref="D100:G100"/>
    <mergeCell ref="G10:G11"/>
    <mergeCell ref="D10:D11"/>
    <mergeCell ref="D12:G12"/>
    <mergeCell ref="B12:C12"/>
    <mergeCell ref="B170:C170"/>
    <mergeCell ref="B10:B11"/>
    <mergeCell ref="C10:C11"/>
    <mergeCell ref="E10:E11"/>
    <mergeCell ref="F10:F11"/>
    <mergeCell ref="B7:G7"/>
    <mergeCell ref="D172:G172"/>
    <mergeCell ref="B557:C557"/>
    <mergeCell ref="B494:C494"/>
    <mergeCell ref="F489:F490"/>
    <mergeCell ref="B403:C403"/>
    <mergeCell ref="B527:C527"/>
    <mergeCell ref="B543:C543"/>
    <mergeCell ref="B554:C554"/>
    <mergeCell ref="D549:I549"/>
    <mergeCell ref="D554:I554"/>
    <mergeCell ref="D557:I557"/>
    <mergeCell ref="B552:C552"/>
    <mergeCell ref="B491:C491"/>
    <mergeCell ref="D529:I529"/>
    <mergeCell ref="B613:C613"/>
    <mergeCell ref="B567:C567"/>
    <mergeCell ref="B547:C547"/>
    <mergeCell ref="B549:C549"/>
    <mergeCell ref="B565:C565"/>
    <mergeCell ref="B592:C592"/>
    <mergeCell ref="B594:C594"/>
  </mergeCells>
  <phoneticPr fontId="46" type="noConversion"/>
  <dataValidations count="6">
    <dataValidation allowBlank="1" showInputMessage="1" showErrorMessage="1" errorTitle="ERROR" error="Por Favor ingrese solo Números." sqref="C518 C523:C526 C620 A575:A581 A644:A1048576 A640:A641 H506:I508 D622:D639 D8:D487 I622:I623 H520:I521 H623 C489:D489 H638:I639 H490 I489:I490 C492:C493 H515:I516 C495:C505 C509:C514 H527:I528 C568:C591 C530:C540 H541:I542 C544:C546 H547:I548 C550:C551 H552:I553 C555:C556 H493:I493 C558:C564 C595:C612 D491:D615 C12:C487 H556:I556 H565:I566 A589:A591 B624:C639 B491:B622 C615:C618 D617:D620 H592:I593 B1:D6 C8:C10 I10:XFD487 B7:B489 A583 H595:I620 H12:H487 H1:XFD9 J488:XFD639 H640:XFD1048576 B640:D1048576" xr:uid="{00000000-0002-0000-0200-000000000000}"/>
    <dataValidation type="whole" allowBlank="1" showInputMessage="1" showErrorMessage="1" errorTitle="ERROR" error="Por Favor ingrese solo Números." sqref="H495:I505 H555:I555 H568:I591" xr:uid="{140088FF-09D8-461C-ABF6-6D539C9D1D96}">
      <formula1>0</formula1>
      <formula2>100000000</formula2>
    </dataValidation>
    <dataValidation type="whole" allowBlank="1" showInputMessage="1" showErrorMessage="1" errorTitle="ERROR" error="Por Favor ingrese solo Números." sqref="H550:I551 H558:I564 H518:I519 H509:I514" xr:uid="{0C27C8BA-FD1D-42EE-A65B-E1FAF90EA274}">
      <formula1>0</formula1>
      <formula2>1000000000</formula2>
    </dataValidation>
    <dataValidation type="whole" allowBlank="1" showInputMessage="1" showErrorMessage="1" errorTitle="ERROR" error="Por Favor ingrese solo Números." sqref="H523:I526 H624:I637 H492:I492" xr:uid="{60C3D697-C701-491F-86DC-B4D7B0545D66}">
      <formula1>0</formula1>
      <formula2>10000000000</formula2>
    </dataValidation>
    <dataValidation type="whole" allowBlank="1" showInputMessage="1" showErrorMessage="1" errorTitle="ERROR" error="Por Favor ingrese solo Números." sqref="H530:I540" xr:uid="{1F04916C-B3DA-45E9-97A5-D9C84302D5E9}">
      <formula1>0</formula1>
      <formula2>100000000000</formula2>
    </dataValidation>
    <dataValidation type="whole" allowBlank="1" showInputMessage="1" showErrorMessage="1" errorTitle="ERROR" error="Por Favor ingrese solo Números." sqref="H544:I546" xr:uid="{33430052-CD06-4785-BA77-B9A8A6BAAB2B}">
      <formula1>1</formula1>
      <formula2>10000000000</formula2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57BD8-19D8-4DAC-B16D-D0EC570FC887}">
  <dimension ref="A1:H257"/>
  <sheetViews>
    <sheetView tabSelected="1" workbookViewId="0">
      <selection activeCell="B262" sqref="B262"/>
    </sheetView>
  </sheetViews>
  <sheetFormatPr baseColWidth="10" defaultRowHeight="12.75" x14ac:dyDescent="0.2"/>
  <cols>
    <col min="1" max="1" width="17.85546875" bestFit="1" customWidth="1"/>
    <col min="2" max="8" width="14.7109375" bestFit="1" customWidth="1"/>
  </cols>
  <sheetData>
    <row r="1" spans="1:8" x14ac:dyDescent="0.2">
      <c r="A1" s="438" t="s">
        <v>1269</v>
      </c>
      <c r="B1" t="s">
        <v>1717</v>
      </c>
    </row>
    <row r="2" spans="1:8" x14ac:dyDescent="0.2">
      <c r="A2" s="438" t="s">
        <v>1716</v>
      </c>
      <c r="B2" t="s">
        <v>1717</v>
      </c>
    </row>
    <row r="3" spans="1:8" x14ac:dyDescent="0.2">
      <c r="A3" s="438" t="s">
        <v>1272</v>
      </c>
      <c r="B3" t="s">
        <v>1717</v>
      </c>
    </row>
    <row r="4" spans="1:8" ht="12" hidden="1" customHeight="1" x14ac:dyDescent="0.2"/>
    <row r="5" spans="1:8" hidden="1" x14ac:dyDescent="0.2">
      <c r="A5" s="438" t="s">
        <v>1718</v>
      </c>
      <c r="B5" t="s">
        <v>1720</v>
      </c>
      <c r="C5" t="s">
        <v>1721</v>
      </c>
      <c r="D5" t="s">
        <v>1722</v>
      </c>
      <c r="E5" t="s">
        <v>1723</v>
      </c>
      <c r="F5" t="s">
        <v>1724</v>
      </c>
      <c r="G5" t="s">
        <v>1725</v>
      </c>
      <c r="H5" t="s">
        <v>1726</v>
      </c>
    </row>
    <row r="6" spans="1:8" hidden="1" x14ac:dyDescent="0.2">
      <c r="A6" s="439" t="s">
        <v>1415</v>
      </c>
      <c r="B6" s="440">
        <v>7835</v>
      </c>
      <c r="C6" s="440">
        <v>0</v>
      </c>
      <c r="D6" s="440">
        <v>7835</v>
      </c>
      <c r="E6" s="440"/>
      <c r="F6" s="440"/>
      <c r="G6" s="440"/>
      <c r="H6" s="440"/>
    </row>
    <row r="7" spans="1:8" hidden="1" x14ac:dyDescent="0.2">
      <c r="A7" s="439" t="s">
        <v>1416</v>
      </c>
      <c r="B7" s="440">
        <v>29464</v>
      </c>
      <c r="C7" s="440">
        <v>0</v>
      </c>
      <c r="D7" s="440">
        <v>29464</v>
      </c>
      <c r="E7" s="440"/>
      <c r="F7" s="440"/>
      <c r="G7" s="440"/>
      <c r="H7" s="440"/>
    </row>
    <row r="8" spans="1:8" hidden="1" x14ac:dyDescent="0.2">
      <c r="A8" s="439" t="s">
        <v>1418</v>
      </c>
      <c r="B8" s="440">
        <v>274</v>
      </c>
      <c r="C8" s="440">
        <v>0</v>
      </c>
      <c r="D8" s="440">
        <v>274</v>
      </c>
      <c r="E8" s="440"/>
      <c r="F8" s="440"/>
      <c r="G8" s="440"/>
      <c r="H8" s="440"/>
    </row>
    <row r="9" spans="1:8" hidden="1" x14ac:dyDescent="0.2">
      <c r="A9" s="439" t="s">
        <v>1405</v>
      </c>
      <c r="B9" s="440">
        <v>2299</v>
      </c>
      <c r="C9" s="440">
        <v>0</v>
      </c>
      <c r="D9" s="440">
        <v>2299</v>
      </c>
      <c r="E9" s="440"/>
      <c r="F9" s="440"/>
      <c r="G9" s="440"/>
      <c r="H9" s="440"/>
    </row>
    <row r="10" spans="1:8" hidden="1" x14ac:dyDescent="0.2">
      <c r="A10" s="439" t="s">
        <v>1406</v>
      </c>
      <c r="B10" s="440">
        <v>242</v>
      </c>
      <c r="C10" s="440">
        <v>0</v>
      </c>
      <c r="D10" s="440">
        <v>242</v>
      </c>
      <c r="E10" s="440"/>
      <c r="F10" s="440"/>
      <c r="G10" s="440"/>
      <c r="H10" s="440"/>
    </row>
    <row r="11" spans="1:8" hidden="1" x14ac:dyDescent="0.2">
      <c r="A11" s="439" t="s">
        <v>1407</v>
      </c>
      <c r="B11" s="440">
        <v>13007</v>
      </c>
      <c r="C11" s="440">
        <v>164</v>
      </c>
      <c r="D11" s="440">
        <v>12843</v>
      </c>
      <c r="E11" s="440"/>
      <c r="F11" s="440"/>
      <c r="G11" s="440"/>
      <c r="H11" s="440"/>
    </row>
    <row r="12" spans="1:8" hidden="1" x14ac:dyDescent="0.2">
      <c r="A12" s="439" t="s">
        <v>1479</v>
      </c>
      <c r="B12" s="440">
        <v>3351</v>
      </c>
      <c r="C12" s="440">
        <v>3078</v>
      </c>
      <c r="D12" s="440">
        <v>273</v>
      </c>
      <c r="E12" s="440"/>
      <c r="F12" s="440"/>
      <c r="G12" s="440"/>
      <c r="H12" s="440"/>
    </row>
    <row r="13" spans="1:8" hidden="1" x14ac:dyDescent="0.2">
      <c r="A13" s="439" t="s">
        <v>1480</v>
      </c>
      <c r="B13" s="440">
        <v>120</v>
      </c>
      <c r="C13" s="440">
        <v>42</v>
      </c>
      <c r="D13" s="440">
        <v>78</v>
      </c>
      <c r="E13" s="440"/>
      <c r="F13" s="440"/>
      <c r="G13" s="440"/>
      <c r="H13" s="440"/>
    </row>
    <row r="14" spans="1:8" hidden="1" x14ac:dyDescent="0.2">
      <c r="A14" s="439" t="s">
        <v>1241</v>
      </c>
      <c r="B14" s="440">
        <v>13</v>
      </c>
      <c r="C14" s="440">
        <v>10</v>
      </c>
      <c r="D14" s="440">
        <v>3</v>
      </c>
      <c r="E14" s="440"/>
      <c r="F14" s="440"/>
      <c r="G14" s="440"/>
      <c r="H14" s="440"/>
    </row>
    <row r="15" spans="1:8" hidden="1" x14ac:dyDescent="0.2">
      <c r="A15" s="439" t="s">
        <v>1242</v>
      </c>
      <c r="B15" s="440">
        <v>2340</v>
      </c>
      <c r="C15" s="440">
        <v>1951</v>
      </c>
      <c r="D15" s="440">
        <v>389</v>
      </c>
      <c r="E15" s="440"/>
      <c r="F15" s="440"/>
      <c r="G15" s="440"/>
      <c r="H15" s="440"/>
    </row>
    <row r="16" spans="1:8" hidden="1" x14ac:dyDescent="0.2">
      <c r="A16" s="439" t="s">
        <v>1243</v>
      </c>
      <c r="B16" s="440">
        <v>104</v>
      </c>
      <c r="C16" s="440">
        <v>0</v>
      </c>
      <c r="D16" s="440">
        <v>104</v>
      </c>
      <c r="E16" s="440"/>
      <c r="F16" s="440"/>
      <c r="G16" s="440"/>
      <c r="H16" s="440"/>
    </row>
    <row r="17" spans="1:8" hidden="1" x14ac:dyDescent="0.2">
      <c r="A17" s="439" t="s">
        <v>1244</v>
      </c>
      <c r="B17" s="440">
        <v>12377</v>
      </c>
      <c r="C17" s="440">
        <v>3128</v>
      </c>
      <c r="D17" s="440">
        <v>9249</v>
      </c>
      <c r="E17" s="440"/>
      <c r="F17" s="440"/>
      <c r="G17" s="440"/>
      <c r="H17" s="440"/>
    </row>
    <row r="18" spans="1:8" hidden="1" x14ac:dyDescent="0.2">
      <c r="A18" s="439" t="s">
        <v>1245</v>
      </c>
      <c r="B18" s="440">
        <v>4</v>
      </c>
      <c r="C18" s="440">
        <v>2</v>
      </c>
      <c r="D18" s="440">
        <v>2</v>
      </c>
      <c r="E18" s="440"/>
      <c r="F18" s="440"/>
      <c r="G18" s="440"/>
      <c r="H18" s="440"/>
    </row>
    <row r="19" spans="1:8" hidden="1" x14ac:dyDescent="0.2">
      <c r="A19" s="439" t="s">
        <v>1246</v>
      </c>
      <c r="B19" s="440">
        <v>120</v>
      </c>
      <c r="C19" s="440">
        <v>82</v>
      </c>
      <c r="D19" s="440">
        <v>38</v>
      </c>
      <c r="E19" s="440"/>
      <c r="F19" s="440"/>
      <c r="G19" s="440"/>
      <c r="H19" s="440"/>
    </row>
    <row r="20" spans="1:8" hidden="1" x14ac:dyDescent="0.2">
      <c r="A20" s="439" t="s">
        <v>1247</v>
      </c>
      <c r="B20" s="440">
        <v>157</v>
      </c>
      <c r="C20" s="440">
        <v>157</v>
      </c>
      <c r="D20" s="440">
        <v>0</v>
      </c>
      <c r="E20" s="440"/>
      <c r="F20" s="440"/>
      <c r="G20" s="440"/>
      <c r="H20" s="440"/>
    </row>
    <row r="21" spans="1:8" hidden="1" x14ac:dyDescent="0.2">
      <c r="A21" s="439" t="s">
        <v>1248</v>
      </c>
      <c r="B21" s="440">
        <v>121</v>
      </c>
      <c r="C21" s="440">
        <v>0</v>
      </c>
      <c r="D21" s="440">
        <v>121</v>
      </c>
      <c r="E21" s="440"/>
      <c r="F21" s="440"/>
      <c r="G21" s="440"/>
      <c r="H21" s="440"/>
    </row>
    <row r="22" spans="1:8" hidden="1" x14ac:dyDescent="0.2">
      <c r="A22" s="439" t="s">
        <v>1249</v>
      </c>
      <c r="B22" s="440">
        <v>563</v>
      </c>
      <c r="C22" s="440">
        <v>313</v>
      </c>
      <c r="D22" s="440">
        <v>250</v>
      </c>
      <c r="E22" s="440"/>
      <c r="F22" s="440"/>
      <c r="G22" s="440"/>
      <c r="H22" s="440"/>
    </row>
    <row r="23" spans="1:8" hidden="1" x14ac:dyDescent="0.2">
      <c r="A23" s="439" t="s">
        <v>1250</v>
      </c>
      <c r="B23" s="440">
        <v>313</v>
      </c>
      <c r="C23" s="440">
        <v>29</v>
      </c>
      <c r="D23" s="440">
        <v>284</v>
      </c>
      <c r="E23" s="440"/>
      <c r="F23" s="440"/>
      <c r="G23" s="440"/>
      <c r="H23" s="440"/>
    </row>
    <row r="24" spans="1:8" hidden="1" x14ac:dyDescent="0.2">
      <c r="A24" s="439" t="s">
        <v>1251</v>
      </c>
      <c r="B24" s="440">
        <v>250</v>
      </c>
      <c r="C24" s="440">
        <v>10</v>
      </c>
      <c r="D24" s="440">
        <v>240</v>
      </c>
      <c r="E24" s="440"/>
      <c r="F24" s="440"/>
      <c r="G24" s="440"/>
      <c r="H24" s="440"/>
    </row>
    <row r="25" spans="1:8" hidden="1" x14ac:dyDescent="0.2">
      <c r="A25" s="439" t="s">
        <v>1253</v>
      </c>
      <c r="B25" s="440">
        <v>8174</v>
      </c>
      <c r="C25" s="440">
        <v>1057</v>
      </c>
      <c r="D25" s="440">
        <v>7214</v>
      </c>
      <c r="E25" s="440"/>
      <c r="F25" s="440"/>
      <c r="G25" s="440"/>
      <c r="H25" s="440"/>
    </row>
    <row r="26" spans="1:8" hidden="1" x14ac:dyDescent="0.2">
      <c r="A26" s="439" t="s">
        <v>1254</v>
      </c>
      <c r="B26" s="440">
        <v>153</v>
      </c>
      <c r="C26" s="440">
        <v>21</v>
      </c>
      <c r="D26" s="440">
        <v>132</v>
      </c>
      <c r="E26" s="440"/>
      <c r="F26" s="440"/>
      <c r="G26" s="440"/>
      <c r="H26" s="440"/>
    </row>
    <row r="27" spans="1:8" hidden="1" x14ac:dyDescent="0.2">
      <c r="A27" s="439" t="s">
        <v>1255</v>
      </c>
      <c r="B27" s="440">
        <v>91</v>
      </c>
      <c r="C27" s="440">
        <v>10</v>
      </c>
      <c r="D27" s="440">
        <v>81</v>
      </c>
      <c r="E27" s="440"/>
      <c r="F27" s="440"/>
      <c r="G27" s="440"/>
      <c r="H27" s="440"/>
    </row>
    <row r="28" spans="1:8" hidden="1" x14ac:dyDescent="0.2">
      <c r="A28" s="439" t="s">
        <v>1419</v>
      </c>
      <c r="B28" s="440">
        <v>589</v>
      </c>
      <c r="C28" s="440">
        <v>0</v>
      </c>
      <c r="D28" s="440">
        <v>589</v>
      </c>
      <c r="E28" s="440"/>
      <c r="F28" s="440"/>
      <c r="G28" s="440"/>
      <c r="H28" s="440"/>
    </row>
    <row r="29" spans="1:8" hidden="1" x14ac:dyDescent="0.2">
      <c r="A29" s="439" t="s">
        <v>1390</v>
      </c>
      <c r="B29" s="440">
        <v>4587</v>
      </c>
      <c r="C29" s="440">
        <v>145</v>
      </c>
      <c r="D29" s="440">
        <v>4442</v>
      </c>
      <c r="E29" s="440"/>
      <c r="F29" s="440"/>
      <c r="G29" s="440"/>
      <c r="H29" s="440"/>
    </row>
    <row r="30" spans="1:8" hidden="1" x14ac:dyDescent="0.2">
      <c r="A30" s="439" t="s">
        <v>1258</v>
      </c>
      <c r="B30" s="440">
        <v>51</v>
      </c>
      <c r="C30" s="440">
        <v>17</v>
      </c>
      <c r="D30" s="440">
        <v>25</v>
      </c>
      <c r="E30" s="440">
        <v>1</v>
      </c>
      <c r="F30" s="440"/>
      <c r="G30" s="440">
        <v>4</v>
      </c>
      <c r="H30" s="440">
        <v>4</v>
      </c>
    </row>
    <row r="31" spans="1:8" hidden="1" x14ac:dyDescent="0.2">
      <c r="A31" s="439" t="s">
        <v>1252</v>
      </c>
      <c r="B31" s="440">
        <v>3045</v>
      </c>
      <c r="C31" s="440">
        <v>8</v>
      </c>
      <c r="D31" s="440">
        <v>3041</v>
      </c>
      <c r="E31" s="440"/>
      <c r="F31" s="440"/>
      <c r="G31" s="440"/>
      <c r="H31" s="440"/>
    </row>
    <row r="32" spans="1:8" hidden="1" x14ac:dyDescent="0.2">
      <c r="A32" s="439" t="s">
        <v>1417</v>
      </c>
      <c r="B32" s="440">
        <v>5316</v>
      </c>
      <c r="C32" s="440">
        <v>0</v>
      </c>
      <c r="D32" s="440">
        <v>5316</v>
      </c>
      <c r="E32" s="440"/>
      <c r="F32" s="440"/>
      <c r="G32" s="440"/>
      <c r="H32" s="440"/>
    </row>
    <row r="33" spans="1:8" hidden="1" x14ac:dyDescent="0.2">
      <c r="A33" s="439" t="s">
        <v>1260</v>
      </c>
      <c r="B33" s="440">
        <v>817</v>
      </c>
      <c r="C33" s="440">
        <v>165</v>
      </c>
      <c r="D33" s="440"/>
      <c r="E33" s="440"/>
      <c r="F33" s="440"/>
      <c r="G33" s="440"/>
      <c r="H33" s="440"/>
    </row>
    <row r="34" spans="1:8" hidden="1" x14ac:dyDescent="0.2">
      <c r="A34" s="439" t="s">
        <v>1240</v>
      </c>
      <c r="B34" s="440">
        <v>38</v>
      </c>
      <c r="C34" s="440">
        <v>32</v>
      </c>
      <c r="D34" s="440">
        <v>6</v>
      </c>
      <c r="E34" s="440"/>
      <c r="F34" s="440"/>
      <c r="G34" s="440"/>
      <c r="H34" s="440"/>
    </row>
    <row r="35" spans="1:8" hidden="1" x14ac:dyDescent="0.2">
      <c r="A35" s="439" t="s">
        <v>1256</v>
      </c>
      <c r="B35" s="440">
        <v>121906</v>
      </c>
      <c r="C35" s="440"/>
      <c r="D35" s="440"/>
      <c r="E35" s="440"/>
      <c r="F35" s="440"/>
      <c r="G35" s="440"/>
      <c r="H35" s="440"/>
    </row>
    <row r="36" spans="1:8" hidden="1" x14ac:dyDescent="0.2">
      <c r="A36" s="439" t="s">
        <v>1259</v>
      </c>
      <c r="B36" s="440">
        <v>1753</v>
      </c>
      <c r="C36" s="440">
        <v>289</v>
      </c>
      <c r="D36" s="440">
        <v>1464</v>
      </c>
      <c r="E36" s="440"/>
      <c r="F36" s="440"/>
      <c r="G36" s="440"/>
      <c r="H36" s="440"/>
    </row>
    <row r="37" spans="1:8" hidden="1" x14ac:dyDescent="0.2">
      <c r="A37" s="439" t="s">
        <v>1336</v>
      </c>
      <c r="B37" s="440">
        <v>923</v>
      </c>
      <c r="C37" s="440">
        <v>445</v>
      </c>
      <c r="D37" s="440">
        <v>358</v>
      </c>
      <c r="E37" s="440">
        <v>120</v>
      </c>
      <c r="F37" s="440">
        <v>0</v>
      </c>
      <c r="G37" s="440"/>
      <c r="H37" s="440"/>
    </row>
    <row r="38" spans="1:8" hidden="1" x14ac:dyDescent="0.2">
      <c r="A38" s="439" t="s">
        <v>1693</v>
      </c>
      <c r="B38" s="440">
        <v>31</v>
      </c>
      <c r="C38" s="440">
        <v>3</v>
      </c>
      <c r="D38" s="440">
        <v>16</v>
      </c>
      <c r="E38" s="440">
        <v>12</v>
      </c>
      <c r="F38" s="440">
        <v>31</v>
      </c>
      <c r="G38" s="440">
        <v>1</v>
      </c>
      <c r="H38" s="440">
        <v>30</v>
      </c>
    </row>
    <row r="39" spans="1:8" hidden="1" x14ac:dyDescent="0.2">
      <c r="A39" s="439" t="s">
        <v>1466</v>
      </c>
      <c r="B39" s="440">
        <v>219</v>
      </c>
      <c r="C39" s="440">
        <v>46</v>
      </c>
      <c r="D39" s="440">
        <v>158</v>
      </c>
      <c r="E39" s="440">
        <v>15</v>
      </c>
      <c r="F39" s="440">
        <v>128</v>
      </c>
      <c r="G39" s="440">
        <v>18</v>
      </c>
      <c r="H39" s="440">
        <v>201</v>
      </c>
    </row>
    <row r="40" spans="1:8" hidden="1" x14ac:dyDescent="0.2">
      <c r="A40" s="439" t="s">
        <v>1690</v>
      </c>
      <c r="B40" s="440">
        <v>3</v>
      </c>
      <c r="C40" s="440"/>
      <c r="D40" s="440">
        <v>3</v>
      </c>
      <c r="E40" s="440"/>
      <c r="F40" s="440"/>
      <c r="G40" s="440"/>
      <c r="H40" s="440"/>
    </row>
    <row r="41" spans="1:8" hidden="1" x14ac:dyDescent="0.2">
      <c r="A41" s="439" t="s">
        <v>1387</v>
      </c>
      <c r="B41" s="440">
        <v>77</v>
      </c>
      <c r="C41" s="440"/>
      <c r="D41" s="440">
        <v>77</v>
      </c>
      <c r="E41" s="440"/>
      <c r="F41" s="440"/>
      <c r="G41" s="440"/>
      <c r="H41" s="440"/>
    </row>
    <row r="42" spans="1:8" hidden="1" x14ac:dyDescent="0.2">
      <c r="A42" s="439" t="s">
        <v>1512</v>
      </c>
      <c r="B42" s="440">
        <v>15</v>
      </c>
      <c r="C42" s="440"/>
      <c r="D42" s="440">
        <v>15</v>
      </c>
      <c r="E42" s="440"/>
      <c r="F42" s="440"/>
      <c r="G42" s="440"/>
      <c r="H42" s="440"/>
    </row>
    <row r="43" spans="1:8" hidden="1" x14ac:dyDescent="0.2">
      <c r="A43" s="439" t="s">
        <v>1388</v>
      </c>
      <c r="B43" s="440">
        <v>108</v>
      </c>
      <c r="C43" s="440"/>
      <c r="D43" s="440">
        <v>108</v>
      </c>
      <c r="E43" s="440"/>
      <c r="F43" s="440"/>
      <c r="G43" s="440"/>
      <c r="H43" s="440"/>
    </row>
    <row r="44" spans="1:8" hidden="1" x14ac:dyDescent="0.2">
      <c r="A44" s="439" t="s">
        <v>1513</v>
      </c>
      <c r="B44" s="440">
        <v>21</v>
      </c>
      <c r="C44" s="440"/>
      <c r="D44" s="440">
        <v>21</v>
      </c>
      <c r="E44" s="440"/>
      <c r="F44" s="440"/>
      <c r="G44" s="440"/>
      <c r="H44" s="440"/>
    </row>
    <row r="45" spans="1:8" hidden="1" x14ac:dyDescent="0.2">
      <c r="A45" s="439" t="s">
        <v>1481</v>
      </c>
      <c r="B45" s="440">
        <v>31</v>
      </c>
      <c r="C45" s="440"/>
      <c r="D45" s="440">
        <v>31</v>
      </c>
      <c r="E45" s="440"/>
      <c r="F45" s="440"/>
      <c r="G45" s="440"/>
      <c r="H45" s="440"/>
    </row>
    <row r="46" spans="1:8" hidden="1" x14ac:dyDescent="0.2">
      <c r="A46" s="439" t="s">
        <v>1514</v>
      </c>
      <c r="B46" s="440">
        <v>27</v>
      </c>
      <c r="C46" s="440"/>
      <c r="D46" s="440">
        <v>27</v>
      </c>
      <c r="E46" s="440"/>
      <c r="F46" s="440"/>
      <c r="G46" s="440"/>
      <c r="H46" s="440"/>
    </row>
    <row r="47" spans="1:8" hidden="1" x14ac:dyDescent="0.2">
      <c r="A47" s="439" t="s">
        <v>1482</v>
      </c>
      <c r="B47" s="440">
        <v>37</v>
      </c>
      <c r="C47" s="440"/>
      <c r="D47" s="440">
        <v>37</v>
      </c>
      <c r="E47" s="440"/>
      <c r="F47" s="440"/>
      <c r="G47" s="440"/>
      <c r="H47" s="440"/>
    </row>
    <row r="48" spans="1:8" hidden="1" x14ac:dyDescent="0.2">
      <c r="A48" s="439" t="s">
        <v>1389</v>
      </c>
      <c r="B48" s="440">
        <v>37</v>
      </c>
      <c r="C48" s="440"/>
      <c r="D48" s="440">
        <v>37</v>
      </c>
      <c r="E48" s="440"/>
      <c r="F48" s="440"/>
      <c r="G48" s="440"/>
      <c r="H48" s="440"/>
    </row>
    <row r="49" spans="1:8" hidden="1" x14ac:dyDescent="0.2">
      <c r="A49" s="439" t="s">
        <v>1515</v>
      </c>
      <c r="B49" s="440">
        <v>42</v>
      </c>
      <c r="C49" s="440"/>
      <c r="D49" s="440">
        <v>42</v>
      </c>
      <c r="E49" s="440"/>
      <c r="F49" s="440"/>
      <c r="G49" s="440"/>
      <c r="H49" s="440"/>
    </row>
    <row r="50" spans="1:8" hidden="1" x14ac:dyDescent="0.2">
      <c r="A50" s="439" t="s">
        <v>1483</v>
      </c>
      <c r="B50" s="440">
        <v>44</v>
      </c>
      <c r="C50" s="440"/>
      <c r="D50" s="440">
        <v>44</v>
      </c>
      <c r="E50" s="440"/>
      <c r="F50" s="440"/>
      <c r="G50" s="440"/>
      <c r="H50" s="440"/>
    </row>
    <row r="51" spans="1:8" hidden="1" x14ac:dyDescent="0.2">
      <c r="A51" s="439" t="s">
        <v>1327</v>
      </c>
      <c r="B51" s="440">
        <v>8271</v>
      </c>
      <c r="C51" s="440">
        <v>960</v>
      </c>
      <c r="D51" s="440">
        <v>7311</v>
      </c>
      <c r="E51" s="440">
        <v>5</v>
      </c>
      <c r="F51" s="440">
        <v>7471</v>
      </c>
      <c r="G51" s="440">
        <v>0</v>
      </c>
      <c r="H51" s="440"/>
    </row>
    <row r="52" spans="1:8" hidden="1" x14ac:dyDescent="0.2">
      <c r="A52" s="439" t="s">
        <v>1413</v>
      </c>
      <c r="B52" s="440">
        <v>153</v>
      </c>
      <c r="C52" s="440">
        <v>21</v>
      </c>
      <c r="D52" s="440">
        <v>132</v>
      </c>
      <c r="E52" s="440">
        <v>14</v>
      </c>
      <c r="F52" s="440">
        <v>135</v>
      </c>
      <c r="G52" s="440"/>
      <c r="H52" s="440"/>
    </row>
    <row r="53" spans="1:8" hidden="1" x14ac:dyDescent="0.2">
      <c r="A53" s="439" t="s">
        <v>1543</v>
      </c>
      <c r="B53" s="440">
        <v>91</v>
      </c>
      <c r="C53" s="440">
        <v>10</v>
      </c>
      <c r="D53" s="440">
        <v>81</v>
      </c>
      <c r="E53" s="440">
        <v>0</v>
      </c>
      <c r="F53" s="440">
        <v>25</v>
      </c>
      <c r="G53" s="440"/>
      <c r="H53" s="440"/>
    </row>
    <row r="54" spans="1:8" hidden="1" x14ac:dyDescent="0.2">
      <c r="A54" s="439" t="s">
        <v>1506</v>
      </c>
      <c r="B54" s="440">
        <v>89</v>
      </c>
      <c r="C54" s="440">
        <v>57</v>
      </c>
      <c r="D54" s="440">
        <v>32</v>
      </c>
      <c r="E54" s="440">
        <v>4</v>
      </c>
      <c r="F54" s="440">
        <v>47</v>
      </c>
      <c r="G54" s="440"/>
      <c r="H54" s="440"/>
    </row>
    <row r="55" spans="1:8" hidden="1" x14ac:dyDescent="0.2">
      <c r="A55" s="439" t="s">
        <v>1328</v>
      </c>
      <c r="B55" s="440">
        <v>41</v>
      </c>
      <c r="C55" s="440">
        <v>11</v>
      </c>
      <c r="D55" s="440">
        <v>30</v>
      </c>
      <c r="E55" s="440">
        <v>4</v>
      </c>
      <c r="F55" s="440">
        <v>23</v>
      </c>
      <c r="G55" s="440"/>
      <c r="H55" s="440"/>
    </row>
    <row r="56" spans="1:8" hidden="1" x14ac:dyDescent="0.2">
      <c r="A56" s="439" t="s">
        <v>1530</v>
      </c>
      <c r="B56" s="440">
        <v>8</v>
      </c>
      <c r="C56" s="440">
        <v>1</v>
      </c>
      <c r="D56" s="440">
        <v>7</v>
      </c>
      <c r="E56" s="440"/>
      <c r="F56" s="440">
        <v>8</v>
      </c>
      <c r="G56" s="440">
        <v>0</v>
      </c>
      <c r="H56" s="440"/>
    </row>
    <row r="57" spans="1:8" hidden="1" x14ac:dyDescent="0.2">
      <c r="A57" s="439" t="s">
        <v>1329</v>
      </c>
      <c r="B57" s="440">
        <v>85</v>
      </c>
      <c r="C57" s="440">
        <v>7</v>
      </c>
      <c r="D57" s="440">
        <v>78</v>
      </c>
      <c r="E57" s="440">
        <v>27</v>
      </c>
      <c r="F57" s="440">
        <v>27</v>
      </c>
      <c r="G57" s="440">
        <v>0</v>
      </c>
      <c r="H57" s="440"/>
    </row>
    <row r="58" spans="1:8" hidden="1" x14ac:dyDescent="0.2">
      <c r="A58" s="439" t="s">
        <v>1687</v>
      </c>
      <c r="B58" s="440">
        <v>2</v>
      </c>
      <c r="C58" s="440">
        <v>1</v>
      </c>
      <c r="D58" s="440">
        <v>1</v>
      </c>
      <c r="E58" s="440"/>
      <c r="F58" s="440">
        <v>2</v>
      </c>
      <c r="G58" s="440"/>
      <c r="H58" s="440"/>
    </row>
    <row r="59" spans="1:8" hidden="1" x14ac:dyDescent="0.2">
      <c r="A59" s="439" t="s">
        <v>1531</v>
      </c>
      <c r="B59" s="440">
        <v>4</v>
      </c>
      <c r="C59" s="440">
        <v>3</v>
      </c>
      <c r="D59" s="440">
        <v>1</v>
      </c>
      <c r="E59" s="440">
        <v>2</v>
      </c>
      <c r="F59" s="440">
        <v>3</v>
      </c>
      <c r="G59" s="440"/>
      <c r="H59" s="440"/>
    </row>
    <row r="60" spans="1:8" hidden="1" x14ac:dyDescent="0.2">
      <c r="A60" s="439" t="s">
        <v>1435</v>
      </c>
      <c r="B60" s="440">
        <v>915</v>
      </c>
      <c r="C60" s="440">
        <v>270</v>
      </c>
      <c r="D60" s="440">
        <v>645</v>
      </c>
      <c r="E60" s="440">
        <v>10</v>
      </c>
      <c r="F60" s="440">
        <v>435</v>
      </c>
      <c r="G60" s="440"/>
      <c r="H60" s="440"/>
    </row>
    <row r="61" spans="1:8" hidden="1" x14ac:dyDescent="0.2">
      <c r="A61" s="439" t="s">
        <v>1384</v>
      </c>
      <c r="B61" s="440">
        <v>31519</v>
      </c>
      <c r="C61" s="440">
        <v>18273</v>
      </c>
      <c r="D61" s="440">
        <v>13261</v>
      </c>
      <c r="E61" s="440">
        <v>308</v>
      </c>
      <c r="F61" s="440">
        <v>29234</v>
      </c>
      <c r="G61" s="440">
        <v>0</v>
      </c>
      <c r="H61" s="440"/>
    </row>
    <row r="62" spans="1:8" hidden="1" x14ac:dyDescent="0.2">
      <c r="A62" s="439" t="s">
        <v>1338</v>
      </c>
      <c r="B62" s="440">
        <v>5094</v>
      </c>
      <c r="C62" s="440">
        <v>4396</v>
      </c>
      <c r="D62" s="440">
        <v>698</v>
      </c>
      <c r="E62" s="440">
        <v>14</v>
      </c>
      <c r="F62" s="440">
        <v>4030</v>
      </c>
      <c r="G62" s="440">
        <v>0</v>
      </c>
      <c r="H62" s="440"/>
    </row>
    <row r="63" spans="1:8" hidden="1" x14ac:dyDescent="0.2">
      <c r="A63" s="439" t="s">
        <v>1383</v>
      </c>
      <c r="B63" s="440">
        <v>4587</v>
      </c>
      <c r="C63" s="440">
        <v>145</v>
      </c>
      <c r="D63" s="440">
        <v>4442</v>
      </c>
      <c r="E63" s="440">
        <v>191</v>
      </c>
      <c r="F63" s="440">
        <v>4105</v>
      </c>
      <c r="G63" s="440">
        <v>0</v>
      </c>
      <c r="H63" s="440"/>
    </row>
    <row r="64" spans="1:8" hidden="1" x14ac:dyDescent="0.2">
      <c r="A64" s="439" t="s">
        <v>1436</v>
      </c>
      <c r="B64" s="440">
        <v>447</v>
      </c>
      <c r="C64" s="440">
        <v>275</v>
      </c>
      <c r="D64" s="440">
        <v>172</v>
      </c>
      <c r="E64" s="440">
        <v>0</v>
      </c>
      <c r="F64" s="440">
        <v>411</v>
      </c>
      <c r="G64" s="440"/>
      <c r="H64" s="440"/>
    </row>
    <row r="65" spans="1:8" hidden="1" x14ac:dyDescent="0.2">
      <c r="A65" s="439" t="s">
        <v>1528</v>
      </c>
      <c r="B65" s="440">
        <v>57</v>
      </c>
      <c r="C65" s="440">
        <v>6</v>
      </c>
      <c r="D65" s="440">
        <v>51</v>
      </c>
      <c r="E65" s="440">
        <v>1</v>
      </c>
      <c r="F65" s="440">
        <v>56</v>
      </c>
      <c r="G65" s="440"/>
      <c r="H65" s="440"/>
    </row>
    <row r="66" spans="1:8" hidden="1" x14ac:dyDescent="0.2">
      <c r="A66" s="439" t="s">
        <v>1330</v>
      </c>
      <c r="B66" s="440">
        <v>217</v>
      </c>
      <c r="C66" s="440">
        <v>94</v>
      </c>
      <c r="D66" s="440">
        <v>123</v>
      </c>
      <c r="E66" s="440">
        <v>14</v>
      </c>
      <c r="F66" s="440">
        <v>176</v>
      </c>
      <c r="G66" s="440">
        <v>0</v>
      </c>
      <c r="H66" s="440"/>
    </row>
    <row r="67" spans="1:8" hidden="1" x14ac:dyDescent="0.2">
      <c r="A67" s="439" t="s">
        <v>1331</v>
      </c>
      <c r="B67" s="440">
        <v>3049</v>
      </c>
      <c r="C67" s="440">
        <v>4</v>
      </c>
      <c r="D67" s="440">
        <v>3045</v>
      </c>
      <c r="E67" s="440">
        <v>0</v>
      </c>
      <c r="F67" s="440">
        <v>2706</v>
      </c>
      <c r="G67" s="440">
        <v>212</v>
      </c>
      <c r="H67" s="440"/>
    </row>
    <row r="68" spans="1:8" hidden="1" x14ac:dyDescent="0.2">
      <c r="A68" s="439" t="s">
        <v>1414</v>
      </c>
      <c r="B68" s="440">
        <v>589</v>
      </c>
      <c r="C68" s="440"/>
      <c r="D68" s="440">
        <v>589</v>
      </c>
      <c r="E68" s="440"/>
      <c r="F68" s="440">
        <v>527</v>
      </c>
      <c r="G68" s="440"/>
      <c r="H68" s="440"/>
    </row>
    <row r="69" spans="1:8" hidden="1" x14ac:dyDescent="0.2">
      <c r="A69" s="439" t="s">
        <v>1497</v>
      </c>
      <c r="B69" s="440">
        <v>0</v>
      </c>
      <c r="C69" s="440"/>
      <c r="D69" s="440"/>
      <c r="E69" s="440">
        <v>1</v>
      </c>
      <c r="F69" s="440"/>
      <c r="G69" s="440"/>
      <c r="H69" s="440"/>
    </row>
    <row r="70" spans="1:8" hidden="1" x14ac:dyDescent="0.2">
      <c r="A70" s="439" t="s">
        <v>1364</v>
      </c>
      <c r="B70" s="440">
        <v>0</v>
      </c>
      <c r="C70" s="440"/>
      <c r="D70" s="440"/>
      <c r="E70" s="440">
        <v>19</v>
      </c>
      <c r="F70" s="440"/>
      <c r="G70" s="440"/>
      <c r="H70" s="440"/>
    </row>
    <row r="71" spans="1:8" hidden="1" x14ac:dyDescent="0.2">
      <c r="A71" s="439" t="s">
        <v>1365</v>
      </c>
      <c r="B71" s="440">
        <v>0</v>
      </c>
      <c r="C71" s="440"/>
      <c r="D71" s="440"/>
      <c r="E71" s="440">
        <v>9</v>
      </c>
      <c r="F71" s="440"/>
      <c r="G71" s="440"/>
      <c r="H71" s="440"/>
    </row>
    <row r="72" spans="1:8" hidden="1" x14ac:dyDescent="0.2">
      <c r="A72" s="439" t="s">
        <v>1427</v>
      </c>
      <c r="B72" s="440">
        <v>0</v>
      </c>
      <c r="C72" s="440"/>
      <c r="D72" s="440"/>
      <c r="E72" s="440">
        <v>138</v>
      </c>
      <c r="F72" s="440"/>
      <c r="G72" s="440"/>
      <c r="H72" s="440"/>
    </row>
    <row r="73" spans="1:8" hidden="1" x14ac:dyDescent="0.2">
      <c r="A73" s="439" t="s">
        <v>1489</v>
      </c>
      <c r="B73" s="440">
        <v>0</v>
      </c>
      <c r="C73" s="440"/>
      <c r="D73" s="440"/>
      <c r="E73" s="440">
        <v>1</v>
      </c>
      <c r="F73" s="440"/>
      <c r="G73" s="440"/>
      <c r="H73" s="440"/>
    </row>
    <row r="74" spans="1:8" hidden="1" x14ac:dyDescent="0.2">
      <c r="A74" s="439" t="s">
        <v>1490</v>
      </c>
      <c r="B74" s="440">
        <v>0</v>
      </c>
      <c r="C74" s="440"/>
      <c r="D74" s="440"/>
      <c r="E74" s="440">
        <v>1</v>
      </c>
      <c r="F74" s="440"/>
      <c r="G74" s="440"/>
      <c r="H74" s="440"/>
    </row>
    <row r="75" spans="1:8" hidden="1" x14ac:dyDescent="0.2">
      <c r="A75" s="439" t="s">
        <v>1491</v>
      </c>
      <c r="B75" s="440">
        <v>0</v>
      </c>
      <c r="C75" s="440"/>
      <c r="D75" s="440"/>
      <c r="E75" s="440">
        <v>1</v>
      </c>
      <c r="F75" s="440"/>
      <c r="G75" s="440"/>
      <c r="H75" s="440"/>
    </row>
    <row r="76" spans="1:8" hidden="1" x14ac:dyDescent="0.2">
      <c r="A76" s="439" t="s">
        <v>1340</v>
      </c>
      <c r="B76" s="440">
        <v>138</v>
      </c>
      <c r="C76" s="440"/>
      <c r="D76" s="440">
        <v>138</v>
      </c>
      <c r="E76" s="440">
        <v>228</v>
      </c>
      <c r="F76" s="440"/>
      <c r="G76" s="440"/>
      <c r="H76" s="440"/>
    </row>
    <row r="77" spans="1:8" hidden="1" x14ac:dyDescent="0.2">
      <c r="A77" s="439" t="s">
        <v>1341</v>
      </c>
      <c r="B77" s="440">
        <v>385</v>
      </c>
      <c r="C77" s="440"/>
      <c r="D77" s="440">
        <v>385</v>
      </c>
      <c r="E77" s="440">
        <v>3817</v>
      </c>
      <c r="F77" s="440"/>
      <c r="G77" s="440"/>
      <c r="H77" s="440"/>
    </row>
    <row r="78" spans="1:8" hidden="1" x14ac:dyDescent="0.2">
      <c r="A78" s="439" t="s">
        <v>1342</v>
      </c>
      <c r="B78" s="440">
        <v>83</v>
      </c>
      <c r="C78" s="440"/>
      <c r="D78" s="440">
        <v>83</v>
      </c>
      <c r="E78" s="440">
        <v>3594</v>
      </c>
      <c r="F78" s="440"/>
      <c r="G78" s="440"/>
      <c r="H78" s="440"/>
    </row>
    <row r="79" spans="1:8" hidden="1" x14ac:dyDescent="0.2">
      <c r="A79" s="439" t="s">
        <v>1625</v>
      </c>
      <c r="B79" s="440">
        <v>0</v>
      </c>
      <c r="C79" s="440"/>
      <c r="D79" s="440"/>
      <c r="E79" s="440">
        <v>18</v>
      </c>
      <c r="F79" s="440"/>
      <c r="G79" s="440"/>
      <c r="H79" s="440"/>
    </row>
    <row r="80" spans="1:8" hidden="1" x14ac:dyDescent="0.2">
      <c r="A80" s="439" t="s">
        <v>1343</v>
      </c>
      <c r="B80" s="440">
        <v>2341</v>
      </c>
      <c r="C80" s="440"/>
      <c r="D80" s="440">
        <v>2341</v>
      </c>
      <c r="E80" s="440">
        <v>4969</v>
      </c>
      <c r="F80" s="440"/>
      <c r="G80" s="440"/>
      <c r="H80" s="440"/>
    </row>
    <row r="81" spans="1:8" hidden="1" x14ac:dyDescent="0.2">
      <c r="A81" s="439" t="s">
        <v>1597</v>
      </c>
      <c r="B81" s="440">
        <v>0</v>
      </c>
      <c r="C81" s="440"/>
      <c r="D81" s="440"/>
      <c r="E81" s="440">
        <v>70</v>
      </c>
      <c r="F81" s="440"/>
      <c r="G81" s="440"/>
      <c r="H81" s="440"/>
    </row>
    <row r="82" spans="1:8" hidden="1" x14ac:dyDescent="0.2">
      <c r="A82" s="439" t="s">
        <v>1344</v>
      </c>
      <c r="B82" s="440">
        <v>3626</v>
      </c>
      <c r="C82" s="440"/>
      <c r="D82" s="440">
        <v>3626</v>
      </c>
      <c r="E82" s="440">
        <v>6766</v>
      </c>
      <c r="F82" s="440"/>
      <c r="G82" s="440"/>
      <c r="H82" s="440"/>
    </row>
    <row r="83" spans="1:8" hidden="1" x14ac:dyDescent="0.2">
      <c r="A83" s="439" t="s">
        <v>1392</v>
      </c>
      <c r="B83" s="440">
        <v>206</v>
      </c>
      <c r="C83" s="440"/>
      <c r="D83" s="440">
        <v>206</v>
      </c>
      <c r="E83" s="440">
        <v>339</v>
      </c>
      <c r="F83" s="440"/>
      <c r="G83" s="440"/>
      <c r="H83" s="440"/>
    </row>
    <row r="84" spans="1:8" hidden="1" x14ac:dyDescent="0.2">
      <c r="A84" s="439" t="s">
        <v>1517</v>
      </c>
      <c r="B84" s="440">
        <v>6</v>
      </c>
      <c r="C84" s="440"/>
      <c r="D84" s="440">
        <v>6</v>
      </c>
      <c r="E84" s="440">
        <v>3</v>
      </c>
      <c r="F84" s="440"/>
      <c r="G84" s="440"/>
      <c r="H84" s="440"/>
    </row>
    <row r="85" spans="1:8" hidden="1" x14ac:dyDescent="0.2">
      <c r="A85" s="439" t="s">
        <v>1438</v>
      </c>
      <c r="B85" s="440">
        <v>27</v>
      </c>
      <c r="C85" s="440"/>
      <c r="D85" s="440">
        <v>27</v>
      </c>
      <c r="E85" s="440">
        <v>6</v>
      </c>
      <c r="F85" s="440"/>
      <c r="G85" s="440"/>
      <c r="H85" s="440"/>
    </row>
    <row r="86" spans="1:8" hidden="1" x14ac:dyDescent="0.2">
      <c r="A86" s="439" t="s">
        <v>1468</v>
      </c>
      <c r="B86" s="440">
        <v>6</v>
      </c>
      <c r="C86" s="440"/>
      <c r="D86" s="440">
        <v>6</v>
      </c>
      <c r="E86" s="440"/>
      <c r="F86" s="440"/>
      <c r="G86" s="440"/>
      <c r="H86" s="440"/>
    </row>
    <row r="87" spans="1:8" hidden="1" x14ac:dyDescent="0.2">
      <c r="A87" s="439" t="s">
        <v>1393</v>
      </c>
      <c r="B87" s="440">
        <v>0</v>
      </c>
      <c r="C87" s="440"/>
      <c r="D87" s="440"/>
      <c r="E87" s="440">
        <v>12</v>
      </c>
      <c r="F87" s="440"/>
      <c r="G87" s="440"/>
      <c r="H87" s="440"/>
    </row>
    <row r="88" spans="1:8" hidden="1" x14ac:dyDescent="0.2">
      <c r="A88" s="439" t="s">
        <v>1455</v>
      </c>
      <c r="B88" s="440">
        <v>0</v>
      </c>
      <c r="C88" s="440"/>
      <c r="D88" s="440"/>
      <c r="E88" s="440">
        <v>1</v>
      </c>
      <c r="F88" s="440"/>
      <c r="G88" s="440"/>
      <c r="H88" s="440"/>
    </row>
    <row r="89" spans="1:8" hidden="1" x14ac:dyDescent="0.2">
      <c r="A89" s="439" t="s">
        <v>1456</v>
      </c>
      <c r="B89" s="440">
        <v>0</v>
      </c>
      <c r="C89" s="440"/>
      <c r="D89" s="440"/>
      <c r="E89" s="440">
        <v>29</v>
      </c>
      <c r="F89" s="440"/>
      <c r="G89" s="440"/>
      <c r="H89" s="440"/>
    </row>
    <row r="90" spans="1:8" hidden="1" x14ac:dyDescent="0.2">
      <c r="A90" s="439" t="s">
        <v>1422</v>
      </c>
      <c r="B90" s="440">
        <v>89</v>
      </c>
      <c r="C90" s="440"/>
      <c r="D90" s="440">
        <v>89</v>
      </c>
      <c r="E90" s="440">
        <v>169</v>
      </c>
      <c r="F90" s="440"/>
      <c r="G90" s="440"/>
      <c r="H90" s="440"/>
    </row>
    <row r="91" spans="1:8" hidden="1" x14ac:dyDescent="0.2">
      <c r="A91" s="439" t="s">
        <v>1440</v>
      </c>
      <c r="B91" s="440">
        <v>928</v>
      </c>
      <c r="C91" s="440"/>
      <c r="D91" s="440">
        <v>928</v>
      </c>
      <c r="E91" s="440">
        <v>246</v>
      </c>
      <c r="F91" s="440"/>
      <c r="G91" s="440"/>
      <c r="H91" s="440"/>
    </row>
    <row r="92" spans="1:8" hidden="1" x14ac:dyDescent="0.2">
      <c r="A92" s="439" t="s">
        <v>1348</v>
      </c>
      <c r="B92" s="440">
        <v>0</v>
      </c>
      <c r="C92" s="440"/>
      <c r="D92" s="440"/>
      <c r="E92" s="440">
        <v>351</v>
      </c>
      <c r="F92" s="440"/>
      <c r="G92" s="440"/>
      <c r="H92" s="440"/>
    </row>
    <row r="93" spans="1:8" hidden="1" x14ac:dyDescent="0.2">
      <c r="A93" s="439" t="s">
        <v>1349</v>
      </c>
      <c r="B93" s="440">
        <v>2435</v>
      </c>
      <c r="C93" s="440"/>
      <c r="D93" s="440">
        <v>2435</v>
      </c>
      <c r="E93" s="440">
        <v>4184</v>
      </c>
      <c r="F93" s="440"/>
      <c r="G93" s="440"/>
      <c r="H93" s="440"/>
    </row>
    <row r="94" spans="1:8" hidden="1" x14ac:dyDescent="0.2">
      <c r="A94" s="439" t="s">
        <v>1457</v>
      </c>
      <c r="B94" s="440">
        <v>0</v>
      </c>
      <c r="C94" s="440"/>
      <c r="D94" s="440"/>
      <c r="E94" s="440">
        <v>4</v>
      </c>
      <c r="F94" s="440"/>
      <c r="G94" s="440"/>
      <c r="H94" s="440"/>
    </row>
    <row r="95" spans="1:8" hidden="1" x14ac:dyDescent="0.2">
      <c r="A95" s="439" t="s">
        <v>1409</v>
      </c>
      <c r="B95" s="440">
        <v>61</v>
      </c>
      <c r="C95" s="440"/>
      <c r="D95" s="440">
        <v>61</v>
      </c>
      <c r="E95" s="440">
        <v>4</v>
      </c>
      <c r="F95" s="440"/>
      <c r="G95" s="440"/>
      <c r="H95" s="440"/>
    </row>
    <row r="96" spans="1:8" hidden="1" x14ac:dyDescent="0.2">
      <c r="A96" s="439" t="s">
        <v>1350</v>
      </c>
      <c r="B96" s="440">
        <v>13</v>
      </c>
      <c r="C96" s="440"/>
      <c r="D96" s="440">
        <v>13</v>
      </c>
      <c r="E96" s="440">
        <v>878</v>
      </c>
      <c r="F96" s="440"/>
      <c r="G96" s="440"/>
      <c r="H96" s="440"/>
    </row>
    <row r="97" spans="1:8" hidden="1" x14ac:dyDescent="0.2">
      <c r="A97" s="439" t="s">
        <v>1423</v>
      </c>
      <c r="B97" s="440">
        <v>0</v>
      </c>
      <c r="C97" s="440"/>
      <c r="D97" s="440"/>
      <c r="E97" s="440">
        <v>220</v>
      </c>
      <c r="F97" s="440"/>
      <c r="G97" s="440"/>
      <c r="H97" s="440"/>
    </row>
    <row r="98" spans="1:8" hidden="1" x14ac:dyDescent="0.2">
      <c r="A98" s="439" t="s">
        <v>1685</v>
      </c>
      <c r="B98" s="440">
        <v>0</v>
      </c>
      <c r="C98" s="440"/>
      <c r="D98" s="440"/>
      <c r="E98" s="440">
        <v>20</v>
      </c>
      <c r="F98" s="440"/>
      <c r="G98" s="440"/>
      <c r="H98" s="440"/>
    </row>
    <row r="99" spans="1:8" hidden="1" x14ac:dyDescent="0.2">
      <c r="A99" s="439" t="s">
        <v>1353</v>
      </c>
      <c r="B99" s="440">
        <v>3917</v>
      </c>
      <c r="C99" s="440"/>
      <c r="D99" s="440">
        <v>3917</v>
      </c>
      <c r="E99" s="440">
        <v>8983</v>
      </c>
      <c r="F99" s="440"/>
      <c r="G99" s="440"/>
      <c r="H99" s="440"/>
    </row>
    <row r="100" spans="1:8" hidden="1" x14ac:dyDescent="0.2">
      <c r="A100" s="439" t="s">
        <v>1424</v>
      </c>
      <c r="B100" s="440">
        <v>6</v>
      </c>
      <c r="C100" s="440"/>
      <c r="D100" s="440">
        <v>6</v>
      </c>
      <c r="E100" s="440">
        <v>31</v>
      </c>
      <c r="F100" s="440"/>
      <c r="G100" s="440"/>
      <c r="H100" s="440"/>
    </row>
    <row r="101" spans="1:8" hidden="1" x14ac:dyDescent="0.2">
      <c r="A101" s="439" t="s">
        <v>1598</v>
      </c>
      <c r="B101" s="440">
        <v>0</v>
      </c>
      <c r="C101" s="440"/>
      <c r="D101" s="440"/>
      <c r="E101" s="440">
        <v>1</v>
      </c>
      <c r="F101" s="440"/>
      <c r="G101" s="440"/>
      <c r="H101" s="440"/>
    </row>
    <row r="102" spans="1:8" hidden="1" x14ac:dyDescent="0.2">
      <c r="A102" s="439" t="s">
        <v>1441</v>
      </c>
      <c r="B102" s="440">
        <v>0</v>
      </c>
      <c r="C102" s="440"/>
      <c r="D102" s="440"/>
      <c r="E102" s="440">
        <v>41</v>
      </c>
      <c r="F102" s="440"/>
      <c r="G102" s="440"/>
      <c r="H102" s="440"/>
    </row>
    <row r="103" spans="1:8" hidden="1" x14ac:dyDescent="0.2">
      <c r="A103" s="439" t="s">
        <v>1470</v>
      </c>
      <c r="B103" s="440">
        <v>3</v>
      </c>
      <c r="C103" s="440"/>
      <c r="D103" s="440">
        <v>3</v>
      </c>
      <c r="E103" s="440"/>
      <c r="F103" s="440"/>
      <c r="G103" s="440"/>
      <c r="H103" s="440"/>
    </row>
    <row r="104" spans="1:8" hidden="1" x14ac:dyDescent="0.2">
      <c r="A104" s="439" t="s">
        <v>1442</v>
      </c>
      <c r="B104" s="440">
        <v>0</v>
      </c>
      <c r="C104" s="440"/>
      <c r="D104" s="440"/>
      <c r="E104" s="440">
        <v>35</v>
      </c>
      <c r="F104" s="440"/>
      <c r="G104" s="440"/>
      <c r="H104" s="440"/>
    </row>
    <row r="105" spans="1:8" hidden="1" x14ac:dyDescent="0.2">
      <c r="A105" s="439" t="s">
        <v>1354</v>
      </c>
      <c r="B105" s="440">
        <v>6553</v>
      </c>
      <c r="C105" s="440"/>
      <c r="D105" s="440">
        <v>6553</v>
      </c>
      <c r="E105" s="440">
        <v>7878</v>
      </c>
      <c r="F105" s="440"/>
      <c r="G105" s="440"/>
      <c r="H105" s="440"/>
    </row>
    <row r="106" spans="1:8" hidden="1" x14ac:dyDescent="0.2">
      <c r="A106" s="439" t="s">
        <v>1511</v>
      </c>
      <c r="B106" s="440">
        <v>0</v>
      </c>
      <c r="C106" s="440"/>
      <c r="D106" s="440"/>
      <c r="E106" s="440">
        <v>899</v>
      </c>
      <c r="F106" s="440"/>
      <c r="G106" s="440"/>
      <c r="H106" s="440"/>
    </row>
    <row r="107" spans="1:8" hidden="1" x14ac:dyDescent="0.2">
      <c r="A107" s="439" t="s">
        <v>1410</v>
      </c>
      <c r="B107" s="440">
        <v>4692</v>
      </c>
      <c r="C107" s="440"/>
      <c r="D107" s="440">
        <v>4692</v>
      </c>
      <c r="E107" s="440">
        <v>6136</v>
      </c>
      <c r="F107" s="440"/>
      <c r="G107" s="440"/>
      <c r="H107" s="440"/>
    </row>
    <row r="108" spans="1:8" hidden="1" x14ac:dyDescent="0.2">
      <c r="A108" s="439" t="s">
        <v>1425</v>
      </c>
      <c r="B108" s="440">
        <v>0</v>
      </c>
      <c r="C108" s="440"/>
      <c r="D108" s="440"/>
      <c r="E108" s="440">
        <v>17</v>
      </c>
      <c r="F108" s="440"/>
      <c r="G108" s="440"/>
      <c r="H108" s="440"/>
    </row>
    <row r="109" spans="1:8" hidden="1" x14ac:dyDescent="0.2">
      <c r="A109" s="439" t="s">
        <v>1355</v>
      </c>
      <c r="B109" s="440">
        <v>66</v>
      </c>
      <c r="C109" s="440"/>
      <c r="D109" s="440">
        <v>66</v>
      </c>
      <c r="E109" s="440">
        <v>701</v>
      </c>
      <c r="F109" s="440"/>
      <c r="G109" s="440"/>
      <c r="H109" s="440"/>
    </row>
    <row r="110" spans="1:8" hidden="1" x14ac:dyDescent="0.2">
      <c r="A110" s="439" t="s">
        <v>1458</v>
      </c>
      <c r="B110" s="440">
        <v>0</v>
      </c>
      <c r="C110" s="440"/>
      <c r="D110" s="440"/>
      <c r="E110" s="440">
        <v>40</v>
      </c>
      <c r="F110" s="440"/>
      <c r="G110" s="440"/>
      <c r="H110" s="440"/>
    </row>
    <row r="111" spans="1:8" hidden="1" x14ac:dyDescent="0.2">
      <c r="A111" s="439" t="s">
        <v>1443</v>
      </c>
      <c r="B111" s="440">
        <v>3</v>
      </c>
      <c r="C111" s="440"/>
      <c r="D111" s="440">
        <v>3</v>
      </c>
      <c r="E111" s="440">
        <v>97</v>
      </c>
      <c r="F111" s="440"/>
      <c r="G111" s="440"/>
      <c r="H111" s="440"/>
    </row>
    <row r="112" spans="1:8" hidden="1" x14ac:dyDescent="0.2">
      <c r="A112" s="439" t="s">
        <v>1356</v>
      </c>
      <c r="B112" s="440">
        <v>5461</v>
      </c>
      <c r="C112" s="440"/>
      <c r="D112" s="440">
        <v>5461</v>
      </c>
      <c r="E112" s="440">
        <v>11698</v>
      </c>
      <c r="F112" s="440"/>
      <c r="G112" s="440"/>
      <c r="H112" s="440"/>
    </row>
    <row r="113" spans="1:8" hidden="1" x14ac:dyDescent="0.2">
      <c r="A113" s="439" t="s">
        <v>1357</v>
      </c>
      <c r="B113" s="440">
        <v>430</v>
      </c>
      <c r="C113" s="440"/>
      <c r="D113" s="440">
        <v>430</v>
      </c>
      <c r="E113" s="440">
        <v>905</v>
      </c>
      <c r="F113" s="440"/>
      <c r="G113" s="440"/>
      <c r="H113" s="440"/>
    </row>
    <row r="114" spans="1:8" hidden="1" x14ac:dyDescent="0.2">
      <c r="A114" s="439" t="s">
        <v>1686</v>
      </c>
      <c r="B114" s="440">
        <v>0</v>
      </c>
      <c r="C114" s="440"/>
      <c r="D114" s="440"/>
      <c r="E114" s="440">
        <v>3</v>
      </c>
      <c r="F114" s="440"/>
      <c r="G114" s="440"/>
      <c r="H114" s="440"/>
    </row>
    <row r="115" spans="1:8" hidden="1" x14ac:dyDescent="0.2">
      <c r="A115" s="439" t="s">
        <v>1492</v>
      </c>
      <c r="B115" s="440">
        <v>0</v>
      </c>
      <c r="C115" s="440"/>
      <c r="D115" s="440"/>
      <c r="E115" s="440">
        <v>2</v>
      </c>
      <c r="F115" s="440"/>
      <c r="G115" s="440"/>
      <c r="H115" s="440"/>
    </row>
    <row r="116" spans="1:8" hidden="1" x14ac:dyDescent="0.2">
      <c r="A116" s="439" t="s">
        <v>1637</v>
      </c>
      <c r="B116" s="440">
        <v>0</v>
      </c>
      <c r="C116" s="440"/>
      <c r="D116" s="440"/>
      <c r="E116" s="440">
        <v>3</v>
      </c>
      <c r="F116" s="440"/>
      <c r="G116" s="440"/>
      <c r="H116" s="440"/>
    </row>
    <row r="117" spans="1:8" hidden="1" x14ac:dyDescent="0.2">
      <c r="A117" s="439" t="s">
        <v>1358</v>
      </c>
      <c r="B117" s="440">
        <v>2088</v>
      </c>
      <c r="C117" s="440"/>
      <c r="D117" s="440">
        <v>2088</v>
      </c>
      <c r="E117" s="440">
        <v>3789</v>
      </c>
      <c r="F117" s="440"/>
      <c r="G117" s="440"/>
      <c r="H117" s="440"/>
    </row>
    <row r="118" spans="1:8" hidden="1" x14ac:dyDescent="0.2">
      <c r="A118" s="439" t="s">
        <v>1471</v>
      </c>
      <c r="B118" s="440">
        <v>69</v>
      </c>
      <c r="C118" s="440"/>
      <c r="D118" s="440">
        <v>69</v>
      </c>
      <c r="E118" s="440"/>
      <c r="F118" s="440"/>
      <c r="G118" s="440"/>
      <c r="H118" s="440"/>
    </row>
    <row r="119" spans="1:8" hidden="1" x14ac:dyDescent="0.2">
      <c r="A119" s="439" t="s">
        <v>1395</v>
      </c>
      <c r="B119" s="440">
        <v>76</v>
      </c>
      <c r="C119" s="440"/>
      <c r="D119" s="440">
        <v>76</v>
      </c>
      <c r="E119" s="440">
        <v>309</v>
      </c>
      <c r="F119" s="440"/>
      <c r="G119" s="440"/>
      <c r="H119" s="440"/>
    </row>
    <row r="120" spans="1:8" hidden="1" x14ac:dyDescent="0.2">
      <c r="A120" s="439" t="s">
        <v>1396</v>
      </c>
      <c r="B120" s="440">
        <v>21</v>
      </c>
      <c r="C120" s="440"/>
      <c r="D120" s="440">
        <v>21</v>
      </c>
      <c r="E120" s="440">
        <v>1854</v>
      </c>
      <c r="F120" s="440"/>
      <c r="G120" s="440"/>
      <c r="H120" s="440"/>
    </row>
    <row r="121" spans="1:8" hidden="1" x14ac:dyDescent="0.2">
      <c r="A121" s="439" t="s">
        <v>1360</v>
      </c>
      <c r="B121" s="440">
        <v>675</v>
      </c>
      <c r="C121" s="440"/>
      <c r="D121" s="440">
        <v>675</v>
      </c>
      <c r="E121" s="440">
        <v>5249</v>
      </c>
      <c r="F121" s="440"/>
      <c r="G121" s="440"/>
      <c r="H121" s="440"/>
    </row>
    <row r="122" spans="1:8" hidden="1" x14ac:dyDescent="0.2">
      <c r="A122" s="439" t="s">
        <v>1536</v>
      </c>
      <c r="B122" s="440">
        <v>0</v>
      </c>
      <c r="C122" s="440"/>
      <c r="D122" s="440"/>
      <c r="E122" s="440">
        <v>22</v>
      </c>
      <c r="F122" s="440"/>
      <c r="G122" s="440"/>
      <c r="H122" s="440"/>
    </row>
    <row r="123" spans="1:8" hidden="1" x14ac:dyDescent="0.2">
      <c r="A123" s="439" t="s">
        <v>1351</v>
      </c>
      <c r="B123" s="440">
        <v>909</v>
      </c>
      <c r="C123" s="440"/>
      <c r="D123" s="440">
        <v>909</v>
      </c>
      <c r="E123" s="440">
        <v>5754</v>
      </c>
      <c r="F123" s="440"/>
      <c r="G123" s="440"/>
      <c r="H123" s="440"/>
    </row>
    <row r="124" spans="1:8" hidden="1" x14ac:dyDescent="0.2">
      <c r="A124" s="439" t="s">
        <v>1352</v>
      </c>
      <c r="B124" s="440">
        <v>6</v>
      </c>
      <c r="C124" s="440"/>
      <c r="D124" s="440">
        <v>6</v>
      </c>
      <c r="E124" s="440">
        <v>5285</v>
      </c>
      <c r="F124" s="440"/>
      <c r="G124" s="440"/>
      <c r="H124" s="440"/>
    </row>
    <row r="125" spans="1:8" hidden="1" x14ac:dyDescent="0.2">
      <c r="A125" s="439" t="s">
        <v>1359</v>
      </c>
      <c r="B125" s="440">
        <v>4</v>
      </c>
      <c r="C125" s="440"/>
      <c r="D125" s="440">
        <v>4</v>
      </c>
      <c r="E125" s="440">
        <v>117</v>
      </c>
      <c r="F125" s="440"/>
      <c r="G125" s="440"/>
      <c r="H125" s="440"/>
    </row>
    <row r="126" spans="1:8" hidden="1" x14ac:dyDescent="0.2">
      <c r="A126" s="439" t="s">
        <v>1444</v>
      </c>
      <c r="B126" s="440">
        <v>1976</v>
      </c>
      <c r="C126" s="440"/>
      <c r="D126" s="440">
        <v>1976</v>
      </c>
      <c r="E126" s="440">
        <v>2222</v>
      </c>
      <c r="F126" s="440"/>
      <c r="G126" s="440"/>
      <c r="H126" s="440"/>
    </row>
    <row r="127" spans="1:8" hidden="1" x14ac:dyDescent="0.2">
      <c r="A127" s="439" t="s">
        <v>1493</v>
      </c>
      <c r="B127" s="440">
        <v>2</v>
      </c>
      <c r="C127" s="440"/>
      <c r="D127" s="440">
        <v>2</v>
      </c>
      <c r="E127" s="440">
        <v>9</v>
      </c>
      <c r="F127" s="440"/>
      <c r="G127" s="440"/>
      <c r="H127" s="440"/>
    </row>
    <row r="128" spans="1:8" hidden="1" x14ac:dyDescent="0.2">
      <c r="A128" s="439" t="s">
        <v>1361</v>
      </c>
      <c r="B128" s="440">
        <v>3153</v>
      </c>
      <c r="C128" s="440"/>
      <c r="D128" s="440">
        <v>3153</v>
      </c>
      <c r="E128" s="440">
        <v>7786</v>
      </c>
      <c r="F128" s="440"/>
      <c r="G128" s="440"/>
      <c r="H128" s="440"/>
    </row>
    <row r="129" spans="1:8" hidden="1" x14ac:dyDescent="0.2">
      <c r="A129" s="439" t="s">
        <v>1362</v>
      </c>
      <c r="B129" s="440">
        <v>2100</v>
      </c>
      <c r="C129" s="440"/>
      <c r="D129" s="440">
        <v>2100</v>
      </c>
      <c r="E129" s="440">
        <v>2871</v>
      </c>
      <c r="F129" s="440"/>
      <c r="G129" s="440"/>
      <c r="H129" s="440"/>
    </row>
    <row r="130" spans="1:8" hidden="1" x14ac:dyDescent="0.2">
      <c r="A130" s="439" t="s">
        <v>1472</v>
      </c>
      <c r="B130" s="440">
        <v>37</v>
      </c>
      <c r="C130" s="440"/>
      <c r="D130" s="440">
        <v>37</v>
      </c>
      <c r="E130" s="440">
        <v>25</v>
      </c>
      <c r="F130" s="440"/>
      <c r="G130" s="440"/>
      <c r="H130" s="440"/>
    </row>
    <row r="131" spans="1:8" hidden="1" x14ac:dyDescent="0.2">
      <c r="A131" s="439" t="s">
        <v>1473</v>
      </c>
      <c r="B131" s="440">
        <v>24</v>
      </c>
      <c r="C131" s="440"/>
      <c r="D131" s="440">
        <v>24</v>
      </c>
      <c r="E131" s="440">
        <v>3</v>
      </c>
      <c r="F131" s="440"/>
      <c r="G131" s="440"/>
      <c r="H131" s="440"/>
    </row>
    <row r="132" spans="1:8" hidden="1" x14ac:dyDescent="0.2">
      <c r="A132" s="439" t="s">
        <v>1494</v>
      </c>
      <c r="B132" s="440">
        <v>0</v>
      </c>
      <c r="C132" s="440"/>
      <c r="D132" s="440"/>
      <c r="E132" s="440">
        <v>2</v>
      </c>
      <c r="F132" s="440"/>
      <c r="G132" s="440"/>
      <c r="H132" s="440"/>
    </row>
    <row r="133" spans="1:8" hidden="1" x14ac:dyDescent="0.2">
      <c r="A133" s="439" t="s">
        <v>1495</v>
      </c>
      <c r="B133" s="440">
        <v>0</v>
      </c>
      <c r="C133" s="440"/>
      <c r="D133" s="440"/>
      <c r="E133" s="440">
        <v>1</v>
      </c>
      <c r="F133" s="440"/>
      <c r="G133" s="440"/>
      <c r="H133" s="440"/>
    </row>
    <row r="134" spans="1:8" hidden="1" x14ac:dyDescent="0.2">
      <c r="A134" s="439" t="s">
        <v>1363</v>
      </c>
      <c r="B134" s="440">
        <v>118</v>
      </c>
      <c r="C134" s="440"/>
      <c r="D134" s="440">
        <v>118</v>
      </c>
      <c r="E134" s="440">
        <v>239</v>
      </c>
      <c r="F134" s="440"/>
      <c r="G134" s="440"/>
      <c r="H134" s="440"/>
    </row>
    <row r="135" spans="1:8" hidden="1" x14ac:dyDescent="0.2">
      <c r="A135" s="439" t="s">
        <v>1397</v>
      </c>
      <c r="B135" s="440">
        <v>0</v>
      </c>
      <c r="C135" s="440"/>
      <c r="D135" s="440"/>
      <c r="E135" s="440">
        <v>28</v>
      </c>
      <c r="F135" s="440"/>
      <c r="G135" s="440"/>
      <c r="H135" s="440"/>
    </row>
    <row r="136" spans="1:8" hidden="1" x14ac:dyDescent="0.2">
      <c r="A136" s="439" t="s">
        <v>1496</v>
      </c>
      <c r="B136" s="440">
        <v>0</v>
      </c>
      <c r="C136" s="440"/>
      <c r="D136" s="440"/>
      <c r="E136" s="440">
        <v>1</v>
      </c>
      <c r="F136" s="440"/>
      <c r="G136" s="440"/>
      <c r="H136" s="440"/>
    </row>
    <row r="137" spans="1:8" hidden="1" x14ac:dyDescent="0.2">
      <c r="A137" s="439" t="s">
        <v>1459</v>
      </c>
      <c r="B137" s="440">
        <v>1</v>
      </c>
      <c r="C137" s="440"/>
      <c r="D137" s="440">
        <v>1</v>
      </c>
      <c r="E137" s="440">
        <v>68</v>
      </c>
      <c r="F137" s="440"/>
      <c r="G137" s="440"/>
      <c r="H137" s="440"/>
    </row>
    <row r="138" spans="1:8" hidden="1" x14ac:dyDescent="0.2">
      <c r="A138" s="439" t="s">
        <v>1426</v>
      </c>
      <c r="B138" s="440">
        <v>155</v>
      </c>
      <c r="C138" s="440"/>
      <c r="D138" s="440">
        <v>155</v>
      </c>
      <c r="E138" s="440">
        <v>608</v>
      </c>
      <c r="F138" s="440"/>
      <c r="G138" s="440"/>
      <c r="H138" s="440"/>
    </row>
    <row r="139" spans="1:8" hidden="1" x14ac:dyDescent="0.2">
      <c r="A139" s="439" t="s">
        <v>1398</v>
      </c>
      <c r="B139" s="440">
        <v>13</v>
      </c>
      <c r="C139" s="440"/>
      <c r="D139" s="440">
        <v>13</v>
      </c>
      <c r="E139" s="440">
        <v>9</v>
      </c>
      <c r="F139" s="440"/>
      <c r="G139" s="440"/>
      <c r="H139" s="440"/>
    </row>
    <row r="140" spans="1:8" hidden="1" x14ac:dyDescent="0.2">
      <c r="A140" s="439" t="s">
        <v>1366</v>
      </c>
      <c r="B140" s="440">
        <v>3</v>
      </c>
      <c r="C140" s="440"/>
      <c r="D140" s="440">
        <v>3</v>
      </c>
      <c r="E140" s="440">
        <v>164</v>
      </c>
      <c r="F140" s="440"/>
      <c r="G140" s="440"/>
      <c r="H140" s="440"/>
    </row>
    <row r="141" spans="1:8" hidden="1" x14ac:dyDescent="0.2">
      <c r="A141" s="439" t="s">
        <v>1525</v>
      </c>
      <c r="B141" s="440">
        <v>1</v>
      </c>
      <c r="C141" s="440"/>
      <c r="D141" s="440">
        <v>1</v>
      </c>
      <c r="E141" s="440"/>
      <c r="F141" s="440"/>
      <c r="G141" s="440"/>
      <c r="H141" s="440"/>
    </row>
    <row r="142" spans="1:8" hidden="1" x14ac:dyDescent="0.2">
      <c r="A142" s="439" t="s">
        <v>1445</v>
      </c>
      <c r="B142" s="440">
        <v>34</v>
      </c>
      <c r="C142" s="440"/>
      <c r="D142" s="440">
        <v>34</v>
      </c>
      <c r="E142" s="440">
        <v>1</v>
      </c>
      <c r="F142" s="440"/>
      <c r="G142" s="440"/>
      <c r="H142" s="440"/>
    </row>
    <row r="143" spans="1:8" hidden="1" x14ac:dyDescent="0.2">
      <c r="A143" s="439" t="s">
        <v>1460</v>
      </c>
      <c r="B143" s="440">
        <v>27</v>
      </c>
      <c r="C143" s="440"/>
      <c r="D143" s="440">
        <v>27</v>
      </c>
      <c r="E143" s="440">
        <v>24</v>
      </c>
      <c r="F143" s="440"/>
      <c r="G143" s="440"/>
      <c r="H143" s="440"/>
    </row>
    <row r="144" spans="1:8" hidden="1" x14ac:dyDescent="0.2">
      <c r="A144" s="439" t="s">
        <v>1498</v>
      </c>
      <c r="B144" s="440">
        <v>21</v>
      </c>
      <c r="C144" s="440"/>
      <c r="D144" s="440">
        <v>21</v>
      </c>
      <c r="E144" s="440">
        <v>10</v>
      </c>
      <c r="F144" s="440"/>
      <c r="G144" s="440"/>
      <c r="H144" s="440"/>
    </row>
    <row r="145" spans="1:8" hidden="1" x14ac:dyDescent="0.2">
      <c r="A145" s="439" t="s">
        <v>1367</v>
      </c>
      <c r="B145" s="440">
        <v>1091</v>
      </c>
      <c r="C145" s="440"/>
      <c r="D145" s="440">
        <v>1091</v>
      </c>
      <c r="E145" s="440">
        <v>1557</v>
      </c>
      <c r="F145" s="440"/>
      <c r="G145" s="440"/>
      <c r="H145" s="440"/>
    </row>
    <row r="146" spans="1:8" hidden="1" x14ac:dyDescent="0.2">
      <c r="A146" s="439" t="s">
        <v>1485</v>
      </c>
      <c r="B146" s="440">
        <v>0</v>
      </c>
      <c r="C146" s="440"/>
      <c r="D146" s="440"/>
      <c r="E146" s="440">
        <v>20</v>
      </c>
      <c r="F146" s="440"/>
      <c r="G146" s="440"/>
      <c r="H146" s="440"/>
    </row>
    <row r="147" spans="1:8" hidden="1" x14ac:dyDescent="0.2">
      <c r="A147" s="439" t="s">
        <v>1527</v>
      </c>
      <c r="B147" s="440">
        <v>161</v>
      </c>
      <c r="C147" s="440"/>
      <c r="D147" s="440">
        <v>161</v>
      </c>
      <c r="E147" s="440"/>
      <c r="F147" s="440"/>
      <c r="G147" s="440"/>
      <c r="H147" s="440"/>
    </row>
    <row r="148" spans="1:8" hidden="1" x14ac:dyDescent="0.2">
      <c r="A148" s="439" t="s">
        <v>1461</v>
      </c>
      <c r="B148" s="440">
        <v>595</v>
      </c>
      <c r="C148" s="440"/>
      <c r="D148" s="440">
        <v>595</v>
      </c>
      <c r="E148" s="440">
        <v>247</v>
      </c>
      <c r="F148" s="440"/>
      <c r="G148" s="440"/>
      <c r="H148" s="440"/>
    </row>
    <row r="149" spans="1:8" hidden="1" x14ac:dyDescent="0.2">
      <c r="A149" s="439" t="s">
        <v>1368</v>
      </c>
      <c r="B149" s="440">
        <v>192</v>
      </c>
      <c r="C149" s="440"/>
      <c r="D149" s="440">
        <v>192</v>
      </c>
      <c r="E149" s="440">
        <v>1881</v>
      </c>
      <c r="F149" s="440"/>
      <c r="G149" s="440"/>
      <c r="H149" s="440"/>
    </row>
    <row r="150" spans="1:8" hidden="1" x14ac:dyDescent="0.2">
      <c r="A150" s="439" t="s">
        <v>1369</v>
      </c>
      <c r="B150" s="440">
        <v>53</v>
      </c>
      <c r="C150" s="440"/>
      <c r="D150" s="440">
        <v>53</v>
      </c>
      <c r="E150" s="440">
        <v>123</v>
      </c>
      <c r="F150" s="440"/>
      <c r="G150" s="440"/>
      <c r="H150" s="440"/>
    </row>
    <row r="151" spans="1:8" hidden="1" x14ac:dyDescent="0.2">
      <c r="A151" s="439" t="s">
        <v>1370</v>
      </c>
      <c r="B151" s="440">
        <v>14</v>
      </c>
      <c r="C151" s="440"/>
      <c r="D151" s="440">
        <v>14</v>
      </c>
      <c r="E151" s="440">
        <v>24</v>
      </c>
      <c r="F151" s="440"/>
      <c r="G151" s="440"/>
      <c r="H151" s="440"/>
    </row>
    <row r="152" spans="1:8" hidden="1" x14ac:dyDescent="0.2">
      <c r="A152" s="439" t="s">
        <v>1446</v>
      </c>
      <c r="B152" s="440">
        <v>0</v>
      </c>
      <c r="C152" s="440"/>
      <c r="D152" s="440"/>
      <c r="E152" s="440">
        <v>6</v>
      </c>
      <c r="F152" s="440"/>
      <c r="G152" s="440"/>
      <c r="H152" s="440"/>
    </row>
    <row r="153" spans="1:8" hidden="1" x14ac:dyDescent="0.2">
      <c r="A153" s="439" t="s">
        <v>1486</v>
      </c>
      <c r="B153" s="440">
        <v>1</v>
      </c>
      <c r="C153" s="440"/>
      <c r="D153" s="440">
        <v>1</v>
      </c>
      <c r="E153" s="440">
        <v>27</v>
      </c>
      <c r="F153" s="440"/>
      <c r="G153" s="440"/>
      <c r="H153" s="440"/>
    </row>
    <row r="154" spans="1:8" hidden="1" x14ac:dyDescent="0.2">
      <c r="A154" s="439" t="s">
        <v>1371</v>
      </c>
      <c r="B154" s="440">
        <v>76</v>
      </c>
      <c r="C154" s="440"/>
      <c r="D154" s="440">
        <v>76</v>
      </c>
      <c r="E154" s="440">
        <v>434</v>
      </c>
      <c r="F154" s="440"/>
      <c r="G154" s="440"/>
      <c r="H154" s="440"/>
    </row>
    <row r="155" spans="1:8" hidden="1" x14ac:dyDescent="0.2">
      <c r="A155" s="439" t="s">
        <v>1584</v>
      </c>
      <c r="B155" s="440">
        <v>1</v>
      </c>
      <c r="C155" s="440"/>
      <c r="D155" s="440">
        <v>1</v>
      </c>
      <c r="E155" s="440"/>
      <c r="F155" s="440"/>
      <c r="G155" s="440"/>
      <c r="H155" s="440"/>
    </row>
    <row r="156" spans="1:8" hidden="1" x14ac:dyDescent="0.2">
      <c r="A156" s="439" t="s">
        <v>1373</v>
      </c>
      <c r="B156" s="440">
        <v>0</v>
      </c>
      <c r="C156" s="440"/>
      <c r="D156" s="440"/>
      <c r="E156" s="440">
        <v>47</v>
      </c>
      <c r="F156" s="440"/>
      <c r="G156" s="440"/>
      <c r="H156" s="440"/>
    </row>
    <row r="157" spans="1:8" hidden="1" x14ac:dyDescent="0.2">
      <c r="A157" s="439" t="s">
        <v>1626</v>
      </c>
      <c r="B157" s="440">
        <v>0</v>
      </c>
      <c r="C157" s="440"/>
      <c r="D157" s="440"/>
      <c r="E157" s="440">
        <v>3</v>
      </c>
      <c r="F157" s="440"/>
      <c r="G157" s="440"/>
      <c r="H157" s="440"/>
    </row>
    <row r="158" spans="1:8" hidden="1" x14ac:dyDescent="0.2">
      <c r="A158" s="439" t="s">
        <v>1428</v>
      </c>
      <c r="B158" s="440">
        <v>0</v>
      </c>
      <c r="C158" s="440"/>
      <c r="D158" s="440"/>
      <c r="E158" s="440">
        <v>105</v>
      </c>
      <c r="F158" s="440"/>
      <c r="G158" s="440"/>
      <c r="H158" s="440"/>
    </row>
    <row r="159" spans="1:8" hidden="1" x14ac:dyDescent="0.2">
      <c r="A159" s="439" t="s">
        <v>1399</v>
      </c>
      <c r="B159" s="440">
        <v>13</v>
      </c>
      <c r="C159" s="440"/>
      <c r="D159" s="440">
        <v>13</v>
      </c>
      <c r="E159" s="440">
        <v>45</v>
      </c>
      <c r="F159" s="440"/>
      <c r="G159" s="440"/>
      <c r="H159" s="440"/>
    </row>
    <row r="160" spans="1:8" hidden="1" x14ac:dyDescent="0.2">
      <c r="A160" s="439" t="s">
        <v>1487</v>
      </c>
      <c r="B160" s="440">
        <v>0</v>
      </c>
      <c r="C160" s="440"/>
      <c r="D160" s="440"/>
      <c r="E160" s="440">
        <v>6</v>
      </c>
      <c r="F160" s="440"/>
      <c r="G160" s="440"/>
      <c r="H160" s="440"/>
    </row>
    <row r="161" spans="1:8" hidden="1" x14ac:dyDescent="0.2">
      <c r="A161" s="439" t="s">
        <v>1526</v>
      </c>
      <c r="B161" s="440">
        <v>1</v>
      </c>
      <c r="C161" s="440"/>
      <c r="D161" s="440">
        <v>1</v>
      </c>
      <c r="E161" s="440"/>
      <c r="F161" s="440"/>
      <c r="G161" s="440"/>
      <c r="H161" s="440"/>
    </row>
    <row r="162" spans="1:8" hidden="1" x14ac:dyDescent="0.2">
      <c r="A162" s="439" t="s">
        <v>1372</v>
      </c>
      <c r="B162" s="440">
        <v>1</v>
      </c>
      <c r="C162" s="440"/>
      <c r="D162" s="440">
        <v>1</v>
      </c>
      <c r="E162" s="440">
        <v>290</v>
      </c>
      <c r="F162" s="440"/>
      <c r="G162" s="440"/>
      <c r="H162" s="440"/>
    </row>
    <row r="163" spans="1:8" hidden="1" x14ac:dyDescent="0.2">
      <c r="A163" s="439" t="s">
        <v>1474</v>
      </c>
      <c r="B163" s="440">
        <v>1</v>
      </c>
      <c r="C163" s="440"/>
      <c r="D163" s="440">
        <v>1</v>
      </c>
      <c r="E163" s="440"/>
      <c r="F163" s="440"/>
      <c r="G163" s="440"/>
      <c r="H163" s="440"/>
    </row>
    <row r="164" spans="1:8" hidden="1" x14ac:dyDescent="0.2">
      <c r="A164" s="439" t="s">
        <v>1385</v>
      </c>
      <c r="B164" s="440">
        <v>28593</v>
      </c>
      <c r="C164" s="440">
        <v>442</v>
      </c>
      <c r="D164" s="440">
        <v>28151</v>
      </c>
      <c r="E164" s="440">
        <v>7870</v>
      </c>
      <c r="F164" s="440"/>
      <c r="G164" s="440"/>
      <c r="H164" s="440"/>
    </row>
    <row r="165" spans="1:8" hidden="1" x14ac:dyDescent="0.2">
      <c r="A165" s="439" t="s">
        <v>1386</v>
      </c>
      <c r="B165" s="440">
        <v>839</v>
      </c>
      <c r="C165" s="440">
        <v>12</v>
      </c>
      <c r="D165" s="440">
        <v>827</v>
      </c>
      <c r="E165" s="440">
        <v>270</v>
      </c>
      <c r="F165" s="440"/>
      <c r="G165" s="440"/>
      <c r="H165" s="440"/>
    </row>
    <row r="166" spans="1:8" hidden="1" x14ac:dyDescent="0.2">
      <c r="A166" s="439" t="s">
        <v>1447</v>
      </c>
      <c r="B166" s="440">
        <v>0</v>
      </c>
      <c r="C166" s="440"/>
      <c r="D166" s="440"/>
      <c r="E166" s="440">
        <v>9</v>
      </c>
      <c r="F166" s="440"/>
      <c r="G166" s="440"/>
      <c r="H166" s="440"/>
    </row>
    <row r="167" spans="1:8" hidden="1" x14ac:dyDescent="0.2">
      <c r="A167" s="439" t="s">
        <v>1374</v>
      </c>
      <c r="B167" s="440">
        <v>31</v>
      </c>
      <c r="C167" s="440"/>
      <c r="D167" s="440">
        <v>31</v>
      </c>
      <c r="E167" s="440">
        <v>105</v>
      </c>
      <c r="F167" s="440"/>
      <c r="G167" s="440"/>
      <c r="H167" s="440"/>
    </row>
    <row r="168" spans="1:8" hidden="1" x14ac:dyDescent="0.2">
      <c r="A168" s="439" t="s">
        <v>1448</v>
      </c>
      <c r="B168" s="440">
        <v>21</v>
      </c>
      <c r="C168" s="440"/>
      <c r="D168" s="440">
        <v>21</v>
      </c>
      <c r="E168" s="440">
        <v>25</v>
      </c>
      <c r="F168" s="440"/>
      <c r="G168" s="440"/>
      <c r="H168" s="440"/>
    </row>
    <row r="169" spans="1:8" hidden="1" x14ac:dyDescent="0.2">
      <c r="A169" s="439" t="s">
        <v>1519</v>
      </c>
      <c r="B169" s="440">
        <v>181</v>
      </c>
      <c r="C169" s="440">
        <v>0</v>
      </c>
      <c r="D169" s="440">
        <v>181</v>
      </c>
      <c r="E169" s="440">
        <v>0</v>
      </c>
      <c r="F169" s="440"/>
      <c r="G169" s="440"/>
      <c r="H169" s="440"/>
    </row>
    <row r="170" spans="1:8" hidden="1" x14ac:dyDescent="0.2">
      <c r="A170" s="439" t="s">
        <v>1550</v>
      </c>
      <c r="B170" s="440">
        <v>0</v>
      </c>
      <c r="C170" s="440"/>
      <c r="D170" s="440"/>
      <c r="E170" s="440">
        <v>12</v>
      </c>
      <c r="F170" s="440"/>
      <c r="G170" s="440"/>
      <c r="H170" s="440"/>
    </row>
    <row r="171" spans="1:8" hidden="1" x14ac:dyDescent="0.2">
      <c r="A171" s="439" t="s">
        <v>1462</v>
      </c>
      <c r="B171" s="440">
        <v>0</v>
      </c>
      <c r="C171" s="440"/>
      <c r="D171" s="440"/>
      <c r="E171" s="440">
        <v>10</v>
      </c>
      <c r="F171" s="440"/>
      <c r="G171" s="440"/>
      <c r="H171" s="440"/>
    </row>
    <row r="172" spans="1:8" hidden="1" x14ac:dyDescent="0.2">
      <c r="A172" s="439" t="s">
        <v>1452</v>
      </c>
      <c r="B172" s="440">
        <v>0</v>
      </c>
      <c r="C172" s="440"/>
      <c r="D172" s="440"/>
      <c r="E172" s="440">
        <v>260</v>
      </c>
      <c r="F172" s="440"/>
      <c r="G172" s="440"/>
      <c r="H172" s="440"/>
    </row>
    <row r="173" spans="1:8" hidden="1" x14ac:dyDescent="0.2">
      <c r="A173" s="439" t="s">
        <v>1453</v>
      </c>
      <c r="B173" s="440">
        <v>9</v>
      </c>
      <c r="C173" s="440">
        <v>0</v>
      </c>
      <c r="D173" s="440">
        <v>9</v>
      </c>
      <c r="E173" s="440">
        <v>1</v>
      </c>
      <c r="F173" s="440"/>
      <c r="G173" s="440"/>
      <c r="H173" s="440"/>
    </row>
    <row r="174" spans="1:8" hidden="1" x14ac:dyDescent="0.2">
      <c r="A174" s="439" t="s">
        <v>1345</v>
      </c>
      <c r="B174" s="440">
        <v>3916</v>
      </c>
      <c r="C174" s="440"/>
      <c r="D174" s="440">
        <v>3916</v>
      </c>
      <c r="E174" s="440">
        <v>2250</v>
      </c>
      <c r="F174" s="440"/>
      <c r="G174" s="440"/>
      <c r="H174" s="440"/>
    </row>
    <row r="175" spans="1:8" hidden="1" x14ac:dyDescent="0.2">
      <c r="A175" s="439" t="s">
        <v>1346</v>
      </c>
      <c r="B175" s="440">
        <v>2970</v>
      </c>
      <c r="C175" s="440"/>
      <c r="D175" s="440">
        <v>2970</v>
      </c>
      <c r="E175" s="440">
        <v>3899</v>
      </c>
      <c r="F175" s="440"/>
      <c r="G175" s="440"/>
      <c r="H175" s="440"/>
    </row>
    <row r="176" spans="1:8" hidden="1" x14ac:dyDescent="0.2">
      <c r="A176" s="439" t="s">
        <v>1421</v>
      </c>
      <c r="B176" s="440">
        <v>10</v>
      </c>
      <c r="C176" s="440"/>
      <c r="D176" s="440">
        <v>10</v>
      </c>
      <c r="E176" s="440">
        <v>12</v>
      </c>
      <c r="F176" s="440"/>
      <c r="G176" s="440"/>
      <c r="H176" s="440"/>
    </row>
    <row r="177" spans="1:8" hidden="1" x14ac:dyDescent="0.2">
      <c r="A177" s="439" t="s">
        <v>1469</v>
      </c>
      <c r="B177" s="440">
        <v>101</v>
      </c>
      <c r="C177" s="440"/>
      <c r="D177" s="440">
        <v>101</v>
      </c>
      <c r="E177" s="440"/>
      <c r="F177" s="440"/>
      <c r="G177" s="440"/>
      <c r="H177" s="440"/>
    </row>
    <row r="178" spans="1:8" hidden="1" x14ac:dyDescent="0.2">
      <c r="A178" s="439" t="s">
        <v>1347</v>
      </c>
      <c r="B178" s="440">
        <v>5196</v>
      </c>
      <c r="C178" s="440"/>
      <c r="D178" s="440">
        <v>5196</v>
      </c>
      <c r="E178" s="440">
        <v>8709</v>
      </c>
      <c r="F178" s="440"/>
      <c r="G178" s="440"/>
      <c r="H178" s="440"/>
    </row>
    <row r="179" spans="1:8" hidden="1" x14ac:dyDescent="0.2">
      <c r="A179" s="439" t="s">
        <v>1454</v>
      </c>
      <c r="B179" s="440">
        <v>164</v>
      </c>
      <c r="C179" s="440">
        <v>164</v>
      </c>
      <c r="D179" s="440"/>
      <c r="E179" s="440">
        <v>210</v>
      </c>
      <c r="F179" s="440"/>
      <c r="G179" s="440"/>
      <c r="H179" s="440"/>
    </row>
    <row r="180" spans="1:8" hidden="1" x14ac:dyDescent="0.2">
      <c r="A180" s="439" t="s">
        <v>1439</v>
      </c>
      <c r="B180" s="440">
        <v>0</v>
      </c>
      <c r="C180" s="440"/>
      <c r="D180" s="440"/>
      <c r="E180" s="440">
        <v>306</v>
      </c>
      <c r="F180" s="440"/>
      <c r="G180" s="440"/>
      <c r="H180" s="440"/>
    </row>
    <row r="181" spans="1:8" hidden="1" x14ac:dyDescent="0.2">
      <c r="A181" s="439" t="s">
        <v>1394</v>
      </c>
      <c r="B181" s="440">
        <v>650</v>
      </c>
      <c r="C181" s="440"/>
      <c r="D181" s="440">
        <v>650</v>
      </c>
      <c r="E181" s="440">
        <v>222</v>
      </c>
      <c r="F181" s="440"/>
      <c r="G181" s="440"/>
      <c r="H181" s="440"/>
    </row>
    <row r="182" spans="1:8" hidden="1" x14ac:dyDescent="0.2">
      <c r="A182" s="439" t="s">
        <v>1652</v>
      </c>
      <c r="B182" s="440">
        <v>2</v>
      </c>
      <c r="C182" s="440">
        <v>2</v>
      </c>
      <c r="D182" s="440"/>
      <c r="E182" s="440"/>
      <c r="F182" s="440"/>
      <c r="G182" s="440"/>
      <c r="H182" s="440"/>
    </row>
    <row r="183" spans="1:8" hidden="1" x14ac:dyDescent="0.2">
      <c r="A183" s="439" t="s">
        <v>1449</v>
      </c>
      <c r="B183" s="440">
        <v>73</v>
      </c>
      <c r="C183" s="440">
        <v>66</v>
      </c>
      <c r="D183" s="440">
        <v>7</v>
      </c>
      <c r="E183" s="440">
        <v>28</v>
      </c>
      <c r="F183" s="440"/>
      <c r="G183" s="440"/>
      <c r="H183" s="440"/>
    </row>
    <row r="184" spans="1:8" hidden="1" x14ac:dyDescent="0.2">
      <c r="A184" s="439" t="s">
        <v>1502</v>
      </c>
      <c r="B184" s="440">
        <v>45</v>
      </c>
      <c r="C184" s="440"/>
      <c r="D184" s="440">
        <v>45</v>
      </c>
      <c r="E184" s="440">
        <v>211</v>
      </c>
      <c r="F184" s="440"/>
      <c r="G184" s="440"/>
      <c r="H184" s="440"/>
    </row>
    <row r="185" spans="1:8" hidden="1" x14ac:dyDescent="0.2">
      <c r="A185" s="439" t="s">
        <v>1653</v>
      </c>
      <c r="B185" s="440">
        <v>92</v>
      </c>
      <c r="C185" s="440">
        <v>92</v>
      </c>
      <c r="D185" s="440"/>
      <c r="E185" s="440"/>
      <c r="F185" s="440"/>
      <c r="G185" s="440"/>
      <c r="H185" s="440"/>
    </row>
    <row r="186" spans="1:8" hidden="1" x14ac:dyDescent="0.2">
      <c r="A186" s="439" t="s">
        <v>1666</v>
      </c>
      <c r="B186" s="440">
        <v>9</v>
      </c>
      <c r="C186" s="440">
        <v>9</v>
      </c>
      <c r="D186" s="440"/>
      <c r="E186" s="440"/>
      <c r="F186" s="440"/>
      <c r="G186" s="440"/>
      <c r="H186" s="440"/>
    </row>
    <row r="187" spans="1:8" hidden="1" x14ac:dyDescent="0.2">
      <c r="A187" s="439" t="s">
        <v>1667</v>
      </c>
      <c r="B187" s="440">
        <v>3</v>
      </c>
      <c r="C187" s="440">
        <v>3</v>
      </c>
      <c r="D187" s="440"/>
      <c r="E187" s="440"/>
      <c r="F187" s="440"/>
      <c r="G187" s="440"/>
      <c r="H187" s="440"/>
    </row>
    <row r="188" spans="1:8" hidden="1" x14ac:dyDescent="0.2">
      <c r="A188" s="439" t="s">
        <v>1668</v>
      </c>
      <c r="B188" s="440">
        <v>2</v>
      </c>
      <c r="C188" s="440">
        <v>2</v>
      </c>
      <c r="D188" s="440"/>
      <c r="E188" s="440"/>
      <c r="F188" s="440"/>
      <c r="G188" s="440"/>
      <c r="H188" s="440"/>
    </row>
    <row r="189" spans="1:8" hidden="1" x14ac:dyDescent="0.2">
      <c r="A189" s="439" t="s">
        <v>1654</v>
      </c>
      <c r="B189" s="440">
        <v>121</v>
      </c>
      <c r="C189" s="440">
        <v>121</v>
      </c>
      <c r="D189" s="440"/>
      <c r="E189" s="440"/>
      <c r="F189" s="440"/>
      <c r="G189" s="440"/>
      <c r="H189" s="440"/>
    </row>
    <row r="190" spans="1:8" hidden="1" x14ac:dyDescent="0.2">
      <c r="A190" s="439" t="s">
        <v>1655</v>
      </c>
      <c r="B190" s="440">
        <v>237</v>
      </c>
      <c r="C190" s="440">
        <v>237</v>
      </c>
      <c r="D190" s="440"/>
      <c r="E190" s="440"/>
      <c r="F190" s="440"/>
      <c r="G190" s="440"/>
      <c r="H190" s="440"/>
    </row>
    <row r="191" spans="1:8" hidden="1" x14ac:dyDescent="0.2">
      <c r="A191" s="439" t="s">
        <v>1669</v>
      </c>
      <c r="B191" s="440">
        <v>21</v>
      </c>
      <c r="C191" s="440">
        <v>21</v>
      </c>
      <c r="D191" s="440"/>
      <c r="E191" s="440"/>
      <c r="F191" s="440"/>
      <c r="G191" s="440"/>
      <c r="H191" s="440"/>
    </row>
    <row r="192" spans="1:8" hidden="1" x14ac:dyDescent="0.2">
      <c r="A192" s="439" t="s">
        <v>1656</v>
      </c>
      <c r="B192" s="440">
        <v>102</v>
      </c>
      <c r="C192" s="440">
        <v>102</v>
      </c>
      <c r="D192" s="440"/>
      <c r="E192" s="440"/>
      <c r="F192" s="440"/>
      <c r="G192" s="440"/>
      <c r="H192" s="440"/>
    </row>
    <row r="193" spans="1:8" hidden="1" x14ac:dyDescent="0.2">
      <c r="A193" s="439" t="s">
        <v>1670</v>
      </c>
      <c r="B193" s="440">
        <v>5</v>
      </c>
      <c r="C193" s="440">
        <v>5</v>
      </c>
      <c r="D193" s="440"/>
      <c r="E193" s="440"/>
      <c r="F193" s="440"/>
      <c r="G193" s="440"/>
      <c r="H193" s="440"/>
    </row>
    <row r="194" spans="1:8" hidden="1" x14ac:dyDescent="0.2">
      <c r="A194" s="439" t="s">
        <v>1657</v>
      </c>
      <c r="B194" s="440">
        <v>149</v>
      </c>
      <c r="C194" s="440">
        <v>149</v>
      </c>
      <c r="D194" s="440"/>
      <c r="E194" s="440"/>
      <c r="F194" s="440"/>
      <c r="G194" s="440"/>
      <c r="H194" s="440"/>
    </row>
    <row r="195" spans="1:8" hidden="1" x14ac:dyDescent="0.2">
      <c r="A195" s="439" t="s">
        <v>1658</v>
      </c>
      <c r="B195" s="440">
        <v>76</v>
      </c>
      <c r="C195" s="440">
        <v>76</v>
      </c>
      <c r="D195" s="440"/>
      <c r="E195" s="440"/>
      <c r="F195" s="440"/>
      <c r="G195" s="440"/>
      <c r="H195" s="440"/>
    </row>
    <row r="196" spans="1:8" hidden="1" x14ac:dyDescent="0.2">
      <c r="A196" s="439" t="s">
        <v>1671</v>
      </c>
      <c r="B196" s="440">
        <v>2</v>
      </c>
      <c r="C196" s="440">
        <v>2</v>
      </c>
      <c r="D196" s="440"/>
      <c r="E196" s="440"/>
      <c r="F196" s="440"/>
      <c r="G196" s="440"/>
      <c r="H196" s="440"/>
    </row>
    <row r="197" spans="1:8" hidden="1" x14ac:dyDescent="0.2">
      <c r="A197" s="439" t="s">
        <v>1672</v>
      </c>
      <c r="B197" s="440">
        <v>1</v>
      </c>
      <c r="C197" s="440">
        <v>1</v>
      </c>
      <c r="D197" s="440"/>
      <c r="E197" s="440"/>
      <c r="F197" s="440"/>
      <c r="G197" s="440"/>
      <c r="H197" s="440"/>
    </row>
    <row r="198" spans="1:8" hidden="1" x14ac:dyDescent="0.2">
      <c r="A198" s="439" t="s">
        <v>1375</v>
      </c>
      <c r="B198" s="440">
        <v>99</v>
      </c>
      <c r="C198" s="440">
        <v>99</v>
      </c>
      <c r="D198" s="440"/>
      <c r="E198" s="440">
        <v>116</v>
      </c>
      <c r="F198" s="440"/>
      <c r="G198" s="440"/>
      <c r="H198" s="440"/>
    </row>
    <row r="199" spans="1:8" hidden="1" x14ac:dyDescent="0.2">
      <c r="A199" s="439" t="s">
        <v>1503</v>
      </c>
      <c r="B199" s="440">
        <v>16</v>
      </c>
      <c r="C199" s="440">
        <v>16</v>
      </c>
      <c r="D199" s="440"/>
      <c r="E199" s="440">
        <v>3</v>
      </c>
      <c r="F199" s="440"/>
      <c r="G199" s="440"/>
      <c r="H199" s="440"/>
    </row>
    <row r="200" spans="1:8" hidden="1" x14ac:dyDescent="0.2">
      <c r="A200" s="439" t="s">
        <v>1659</v>
      </c>
      <c r="B200" s="440">
        <v>13</v>
      </c>
      <c r="C200" s="440">
        <v>13</v>
      </c>
      <c r="D200" s="440"/>
      <c r="E200" s="440"/>
      <c r="F200" s="440"/>
      <c r="G200" s="440"/>
      <c r="H200" s="440"/>
    </row>
    <row r="201" spans="1:8" hidden="1" x14ac:dyDescent="0.2">
      <c r="A201" s="439" t="s">
        <v>1660</v>
      </c>
      <c r="B201" s="440">
        <v>838</v>
      </c>
      <c r="C201" s="440">
        <v>838</v>
      </c>
      <c r="D201" s="440"/>
      <c r="E201" s="440"/>
      <c r="F201" s="440"/>
      <c r="G201" s="440"/>
      <c r="H201" s="440"/>
    </row>
    <row r="202" spans="1:8" hidden="1" x14ac:dyDescent="0.2">
      <c r="A202" s="439" t="s">
        <v>1661</v>
      </c>
      <c r="B202" s="440">
        <v>18</v>
      </c>
      <c r="C202" s="440">
        <v>18</v>
      </c>
      <c r="D202" s="440"/>
      <c r="E202" s="440"/>
      <c r="F202" s="440"/>
      <c r="G202" s="440"/>
      <c r="H202" s="440"/>
    </row>
    <row r="203" spans="1:8" hidden="1" x14ac:dyDescent="0.2">
      <c r="A203" s="439" t="s">
        <v>1673</v>
      </c>
      <c r="B203" s="440">
        <v>1</v>
      </c>
      <c r="C203" s="440">
        <v>1</v>
      </c>
      <c r="D203" s="440"/>
      <c r="E203" s="440"/>
      <c r="F203" s="440"/>
      <c r="G203" s="440"/>
      <c r="H203" s="440"/>
    </row>
    <row r="204" spans="1:8" hidden="1" x14ac:dyDescent="0.2">
      <c r="A204" s="439" t="s">
        <v>1662</v>
      </c>
      <c r="B204" s="440">
        <v>101</v>
      </c>
      <c r="C204" s="440">
        <v>101</v>
      </c>
      <c r="D204" s="440"/>
      <c r="E204" s="440"/>
      <c r="F204" s="440"/>
      <c r="G204" s="440"/>
      <c r="H204" s="440"/>
    </row>
    <row r="205" spans="1:8" hidden="1" x14ac:dyDescent="0.2">
      <c r="A205" s="439" t="s">
        <v>1376</v>
      </c>
      <c r="B205" s="440">
        <v>363</v>
      </c>
      <c r="C205" s="440">
        <v>363</v>
      </c>
      <c r="D205" s="440"/>
      <c r="E205" s="440">
        <v>130</v>
      </c>
      <c r="F205" s="440"/>
      <c r="G205" s="440"/>
      <c r="H205" s="440"/>
    </row>
    <row r="206" spans="1:8" hidden="1" x14ac:dyDescent="0.2">
      <c r="A206" s="439" t="s">
        <v>1674</v>
      </c>
      <c r="B206" s="440">
        <v>10</v>
      </c>
      <c r="C206" s="440">
        <v>10</v>
      </c>
      <c r="D206" s="440"/>
      <c r="E206" s="440"/>
      <c r="F206" s="440"/>
      <c r="G206" s="440"/>
      <c r="H206" s="440"/>
    </row>
    <row r="207" spans="1:8" hidden="1" x14ac:dyDescent="0.2">
      <c r="A207" s="439" t="s">
        <v>1501</v>
      </c>
      <c r="B207" s="440">
        <v>861</v>
      </c>
      <c r="C207" s="440">
        <v>730</v>
      </c>
      <c r="D207" s="440">
        <v>131</v>
      </c>
      <c r="E207" s="440">
        <v>318</v>
      </c>
      <c r="F207" s="440"/>
      <c r="G207" s="440"/>
      <c r="H207" s="440"/>
    </row>
    <row r="208" spans="1:8" hidden="1" x14ac:dyDescent="0.2">
      <c r="A208" s="439" t="s">
        <v>1572</v>
      </c>
      <c r="B208" s="440">
        <v>0</v>
      </c>
      <c r="C208" s="440"/>
      <c r="D208" s="440"/>
      <c r="E208" s="440">
        <v>109</v>
      </c>
      <c r="F208" s="440"/>
      <c r="G208" s="440"/>
      <c r="H208" s="440"/>
    </row>
    <row r="209" spans="1:8" hidden="1" x14ac:dyDescent="0.2">
      <c r="A209" s="439" t="s">
        <v>1475</v>
      </c>
      <c r="B209" s="440">
        <v>91</v>
      </c>
      <c r="C209" s="440">
        <v>1</v>
      </c>
      <c r="D209" s="440">
        <v>90</v>
      </c>
      <c r="E209" s="440">
        <v>197</v>
      </c>
      <c r="F209" s="440"/>
      <c r="G209" s="440"/>
      <c r="H209" s="440"/>
    </row>
    <row r="210" spans="1:8" hidden="1" x14ac:dyDescent="0.2">
      <c r="A210" s="439" t="s">
        <v>1377</v>
      </c>
      <c r="B210" s="440">
        <v>105</v>
      </c>
      <c r="C210" s="440"/>
      <c r="D210" s="440">
        <v>105</v>
      </c>
      <c r="E210" s="440">
        <v>47</v>
      </c>
      <c r="F210" s="440"/>
      <c r="G210" s="440"/>
      <c r="H210" s="440"/>
    </row>
    <row r="211" spans="1:8" hidden="1" x14ac:dyDescent="0.2">
      <c r="A211" s="439" t="s">
        <v>1450</v>
      </c>
      <c r="B211" s="440">
        <v>0</v>
      </c>
      <c r="C211" s="440"/>
      <c r="D211" s="440"/>
      <c r="E211" s="440">
        <v>145</v>
      </c>
      <c r="F211" s="440"/>
      <c r="G211" s="440"/>
      <c r="H211" s="440"/>
    </row>
    <row r="212" spans="1:8" hidden="1" x14ac:dyDescent="0.2">
      <c r="A212" s="439" t="s">
        <v>1476</v>
      </c>
      <c r="B212" s="440">
        <v>59</v>
      </c>
      <c r="C212" s="440">
        <v>18</v>
      </c>
      <c r="D212" s="440">
        <v>41</v>
      </c>
      <c r="E212" s="440"/>
      <c r="F212" s="440"/>
      <c r="G212" s="440"/>
      <c r="H212" s="440"/>
    </row>
    <row r="213" spans="1:8" hidden="1" x14ac:dyDescent="0.2">
      <c r="A213" s="439" t="s">
        <v>1378</v>
      </c>
      <c r="B213" s="440">
        <v>55</v>
      </c>
      <c r="C213" s="440">
        <v>24</v>
      </c>
      <c r="D213" s="440">
        <v>31</v>
      </c>
      <c r="E213" s="440">
        <v>6</v>
      </c>
      <c r="F213" s="440"/>
      <c r="G213" s="440"/>
      <c r="H213" s="440"/>
    </row>
    <row r="214" spans="1:8" hidden="1" x14ac:dyDescent="0.2">
      <c r="A214" s="439" t="s">
        <v>1504</v>
      </c>
      <c r="B214" s="440">
        <v>6</v>
      </c>
      <c r="C214" s="440"/>
      <c r="D214" s="440">
        <v>6</v>
      </c>
      <c r="E214" s="440">
        <v>40</v>
      </c>
      <c r="F214" s="440"/>
      <c r="G214" s="440"/>
      <c r="H214" s="440"/>
    </row>
    <row r="215" spans="1:8" hidden="1" x14ac:dyDescent="0.2">
      <c r="A215" s="439" t="s">
        <v>1532</v>
      </c>
      <c r="B215" s="440">
        <v>137</v>
      </c>
      <c r="C215" s="440"/>
      <c r="D215" s="440">
        <v>137</v>
      </c>
      <c r="E215" s="440">
        <v>0</v>
      </c>
      <c r="F215" s="440">
        <v>120</v>
      </c>
      <c r="G215" s="440">
        <v>0</v>
      </c>
      <c r="H215" s="440"/>
    </row>
    <row r="216" spans="1:8" hidden="1" x14ac:dyDescent="0.2">
      <c r="A216" s="439" t="s">
        <v>1403</v>
      </c>
      <c r="B216" s="440">
        <v>221</v>
      </c>
      <c r="C216" s="440">
        <v>0</v>
      </c>
      <c r="D216" s="440">
        <v>221</v>
      </c>
      <c r="E216" s="440">
        <v>0</v>
      </c>
      <c r="F216" s="440">
        <v>218</v>
      </c>
      <c r="G216" s="440">
        <v>0</v>
      </c>
      <c r="H216" s="440"/>
    </row>
    <row r="217" spans="1:8" hidden="1" x14ac:dyDescent="0.2">
      <c r="A217" s="439" t="s">
        <v>1404</v>
      </c>
      <c r="B217" s="440">
        <v>134</v>
      </c>
      <c r="C217" s="440">
        <v>0</v>
      </c>
      <c r="D217" s="440">
        <v>134</v>
      </c>
      <c r="E217" s="440">
        <v>0</v>
      </c>
      <c r="F217" s="440">
        <v>134</v>
      </c>
      <c r="G217" s="440">
        <v>0</v>
      </c>
      <c r="H217" s="440"/>
    </row>
    <row r="218" spans="1:8" hidden="1" x14ac:dyDescent="0.2">
      <c r="A218" s="439" t="s">
        <v>1533</v>
      </c>
      <c r="B218" s="440">
        <v>46</v>
      </c>
      <c r="C218" s="440"/>
      <c r="D218" s="440">
        <v>46</v>
      </c>
      <c r="E218" s="440"/>
      <c r="F218" s="440">
        <v>46</v>
      </c>
      <c r="G218" s="440">
        <v>0</v>
      </c>
      <c r="H218" s="440"/>
    </row>
    <row r="219" spans="1:8" hidden="1" x14ac:dyDescent="0.2">
      <c r="A219" s="439" t="s">
        <v>1332</v>
      </c>
      <c r="B219" s="440">
        <v>7550</v>
      </c>
      <c r="C219" s="440">
        <v>5241</v>
      </c>
      <c r="D219" s="440">
        <v>2309</v>
      </c>
      <c r="E219" s="440"/>
      <c r="F219" s="440">
        <v>6493</v>
      </c>
      <c r="G219" s="440"/>
      <c r="H219" s="440"/>
    </row>
    <row r="220" spans="1:8" hidden="1" x14ac:dyDescent="0.2">
      <c r="A220" s="439" t="s">
        <v>1465</v>
      </c>
      <c r="B220" s="440">
        <v>58</v>
      </c>
      <c r="C220" s="440">
        <v>2</v>
      </c>
      <c r="D220" s="440">
        <v>56</v>
      </c>
      <c r="E220" s="440">
        <v>2</v>
      </c>
      <c r="F220" s="440">
        <v>8</v>
      </c>
      <c r="G220" s="440">
        <v>55</v>
      </c>
      <c r="H220" s="440"/>
    </row>
    <row r="221" spans="1:8" hidden="1" x14ac:dyDescent="0.2">
      <c r="A221" s="439" t="s">
        <v>1648</v>
      </c>
      <c r="B221" s="440">
        <v>120</v>
      </c>
      <c r="C221" s="440">
        <v>120</v>
      </c>
      <c r="D221" s="440"/>
      <c r="E221" s="440"/>
      <c r="F221" s="440">
        <v>116</v>
      </c>
      <c r="G221" s="440"/>
      <c r="H221" s="440"/>
    </row>
    <row r="222" spans="1:8" hidden="1" x14ac:dyDescent="0.2">
      <c r="A222" s="439" t="s">
        <v>1649</v>
      </c>
      <c r="B222" s="440">
        <v>392</v>
      </c>
      <c r="C222" s="440">
        <v>392</v>
      </c>
      <c r="D222" s="440"/>
      <c r="E222" s="440"/>
      <c r="F222" s="440">
        <v>389</v>
      </c>
      <c r="G222" s="440"/>
      <c r="H222" s="440"/>
    </row>
    <row r="223" spans="1:8" hidden="1" x14ac:dyDescent="0.2">
      <c r="A223" s="439" t="s">
        <v>1569</v>
      </c>
      <c r="B223" s="440">
        <v>38</v>
      </c>
      <c r="C223" s="440">
        <v>32</v>
      </c>
      <c r="D223" s="440">
        <v>6</v>
      </c>
      <c r="E223" s="440"/>
      <c r="F223" s="440">
        <v>6</v>
      </c>
      <c r="G223" s="440"/>
      <c r="H223" s="440"/>
    </row>
    <row r="224" spans="1:8" hidden="1" x14ac:dyDescent="0.2">
      <c r="A224" s="439" t="s">
        <v>1505</v>
      </c>
      <c r="B224" s="440">
        <v>10</v>
      </c>
      <c r="C224" s="440">
        <v>7</v>
      </c>
      <c r="D224" s="440">
        <v>3</v>
      </c>
      <c r="E224" s="440">
        <v>4</v>
      </c>
      <c r="F224" s="440">
        <v>3</v>
      </c>
      <c r="G224" s="440">
        <v>1</v>
      </c>
      <c r="H224" s="440"/>
    </row>
    <row r="225" spans="1:8" hidden="1" x14ac:dyDescent="0.2">
      <c r="A225" s="439" t="s">
        <v>1646</v>
      </c>
      <c r="B225" s="440">
        <v>3</v>
      </c>
      <c r="C225" s="440">
        <v>3</v>
      </c>
      <c r="D225" s="440">
        <v>0</v>
      </c>
      <c r="E225" s="440">
        <v>3</v>
      </c>
      <c r="F225" s="440">
        <v>0</v>
      </c>
      <c r="G225" s="440">
        <v>0</v>
      </c>
      <c r="H225" s="440"/>
    </row>
    <row r="226" spans="1:8" hidden="1" x14ac:dyDescent="0.2">
      <c r="A226" s="439" t="s">
        <v>1379</v>
      </c>
      <c r="B226" s="440">
        <v>104</v>
      </c>
      <c r="C226" s="440">
        <v>0</v>
      </c>
      <c r="D226" s="440">
        <v>104</v>
      </c>
      <c r="E226" s="440">
        <v>0</v>
      </c>
      <c r="F226" s="440">
        <v>104</v>
      </c>
      <c r="G226" s="440">
        <v>0</v>
      </c>
      <c r="H226" s="440"/>
    </row>
    <row r="227" spans="1:8" hidden="1" x14ac:dyDescent="0.2">
      <c r="A227" s="439" t="s">
        <v>1537</v>
      </c>
      <c r="B227" s="440">
        <v>2</v>
      </c>
      <c r="C227" s="440"/>
      <c r="D227" s="440">
        <v>2</v>
      </c>
      <c r="E227" s="440"/>
      <c r="F227" s="440"/>
      <c r="G227" s="440">
        <v>2</v>
      </c>
      <c r="H227" s="440"/>
    </row>
    <row r="228" spans="1:8" hidden="1" x14ac:dyDescent="0.2">
      <c r="A228" s="439" t="s">
        <v>1431</v>
      </c>
      <c r="B228" s="440">
        <v>29</v>
      </c>
      <c r="C228" s="440"/>
      <c r="D228" s="440">
        <v>29</v>
      </c>
      <c r="E228" s="440">
        <v>2</v>
      </c>
      <c r="F228" s="440">
        <v>3</v>
      </c>
      <c r="G228" s="440">
        <v>26</v>
      </c>
      <c r="H228" s="440"/>
    </row>
    <row r="229" spans="1:8" hidden="1" x14ac:dyDescent="0.2">
      <c r="A229" s="439" t="s">
        <v>1381</v>
      </c>
      <c r="B229" s="440">
        <v>11</v>
      </c>
      <c r="C229" s="440">
        <v>0</v>
      </c>
      <c r="D229" s="440">
        <v>11</v>
      </c>
      <c r="E229" s="440">
        <v>10</v>
      </c>
      <c r="F229" s="440">
        <v>1</v>
      </c>
      <c r="G229" s="440">
        <v>3</v>
      </c>
      <c r="H229" s="440"/>
    </row>
    <row r="230" spans="1:8" hidden="1" x14ac:dyDescent="0.2">
      <c r="A230" s="439" t="s">
        <v>1432</v>
      </c>
      <c r="B230" s="440">
        <v>7</v>
      </c>
      <c r="C230" s="440"/>
      <c r="D230" s="440">
        <v>7</v>
      </c>
      <c r="E230" s="440">
        <v>4</v>
      </c>
      <c r="F230" s="440">
        <v>3</v>
      </c>
      <c r="G230" s="440">
        <v>4</v>
      </c>
      <c r="H230" s="440"/>
    </row>
    <row r="231" spans="1:8" hidden="1" x14ac:dyDescent="0.2">
      <c r="A231" s="439" t="s">
        <v>1433</v>
      </c>
      <c r="B231" s="440">
        <v>3</v>
      </c>
      <c r="C231" s="440"/>
      <c r="D231" s="440">
        <v>3</v>
      </c>
      <c r="E231" s="440">
        <v>2</v>
      </c>
      <c r="F231" s="440">
        <v>1</v>
      </c>
      <c r="G231" s="440">
        <v>2</v>
      </c>
      <c r="H231" s="440"/>
    </row>
    <row r="232" spans="1:8" hidden="1" x14ac:dyDescent="0.2">
      <c r="A232" s="439" t="s">
        <v>1434</v>
      </c>
      <c r="B232" s="440">
        <v>8</v>
      </c>
      <c r="C232" s="440"/>
      <c r="D232" s="440">
        <v>8</v>
      </c>
      <c r="E232" s="440">
        <v>5</v>
      </c>
      <c r="F232" s="440">
        <v>3</v>
      </c>
      <c r="G232" s="440">
        <v>5</v>
      </c>
      <c r="H232" s="440"/>
    </row>
    <row r="233" spans="1:8" hidden="1" x14ac:dyDescent="0.2">
      <c r="A233" s="439" t="s">
        <v>1411</v>
      </c>
      <c r="B233" s="440">
        <v>35</v>
      </c>
      <c r="C233" s="440">
        <v>0</v>
      </c>
      <c r="D233" s="440">
        <v>35</v>
      </c>
      <c r="E233" s="440">
        <v>35</v>
      </c>
      <c r="F233" s="440">
        <v>0</v>
      </c>
      <c r="G233" s="440">
        <v>0</v>
      </c>
      <c r="H233" s="440"/>
    </row>
    <row r="234" spans="1:8" hidden="1" x14ac:dyDescent="0.2">
      <c r="A234" s="439" t="s">
        <v>1463</v>
      </c>
      <c r="B234" s="440">
        <v>77</v>
      </c>
      <c r="C234" s="440">
        <v>57</v>
      </c>
      <c r="D234" s="440">
        <v>20</v>
      </c>
      <c r="E234" s="440">
        <v>4</v>
      </c>
      <c r="F234" s="440">
        <v>45</v>
      </c>
      <c r="G234" s="440">
        <v>0</v>
      </c>
      <c r="H234" s="440"/>
    </row>
    <row r="235" spans="1:8" hidden="1" x14ac:dyDescent="0.2">
      <c r="A235" s="439" t="s">
        <v>1333</v>
      </c>
      <c r="B235" s="440">
        <v>312</v>
      </c>
      <c r="C235" s="440">
        <v>247</v>
      </c>
      <c r="D235" s="440">
        <v>65</v>
      </c>
      <c r="E235" s="440">
        <v>182</v>
      </c>
      <c r="F235" s="440">
        <v>39</v>
      </c>
      <c r="G235" s="440">
        <v>0</v>
      </c>
      <c r="H235" s="440"/>
    </row>
    <row r="236" spans="1:8" hidden="1" x14ac:dyDescent="0.2">
      <c r="A236" s="439" t="s">
        <v>1412</v>
      </c>
      <c r="B236" s="440">
        <v>28</v>
      </c>
      <c r="C236" s="440"/>
      <c r="D236" s="440">
        <v>28</v>
      </c>
      <c r="E236" s="440">
        <v>20</v>
      </c>
      <c r="F236" s="440">
        <v>8</v>
      </c>
      <c r="G236" s="440">
        <v>5</v>
      </c>
      <c r="H236" s="440"/>
    </row>
    <row r="237" spans="1:8" hidden="1" x14ac:dyDescent="0.2">
      <c r="A237" s="439" t="s">
        <v>1382</v>
      </c>
      <c r="B237" s="440">
        <v>22</v>
      </c>
      <c r="C237" s="440">
        <v>9</v>
      </c>
      <c r="D237" s="440">
        <v>13</v>
      </c>
      <c r="E237" s="440">
        <v>14</v>
      </c>
      <c r="F237" s="440"/>
      <c r="G237" s="440">
        <v>8</v>
      </c>
      <c r="H237" s="440"/>
    </row>
    <row r="238" spans="1:8" hidden="1" x14ac:dyDescent="0.2">
      <c r="A238" s="439" t="s">
        <v>1334</v>
      </c>
      <c r="B238" s="440">
        <v>25</v>
      </c>
      <c r="C238" s="440">
        <v>0</v>
      </c>
      <c r="D238" s="440">
        <v>25</v>
      </c>
      <c r="E238" s="440">
        <v>12</v>
      </c>
      <c r="F238" s="440">
        <v>5</v>
      </c>
      <c r="G238" s="440">
        <v>10</v>
      </c>
      <c r="H238" s="440"/>
    </row>
    <row r="239" spans="1:8" hidden="1" x14ac:dyDescent="0.2">
      <c r="A239" s="439" t="s">
        <v>1464</v>
      </c>
      <c r="B239" s="440">
        <v>4</v>
      </c>
      <c r="C239" s="440"/>
      <c r="D239" s="440">
        <v>4</v>
      </c>
      <c r="E239" s="440"/>
      <c r="F239" s="440">
        <v>4</v>
      </c>
      <c r="G239" s="440"/>
      <c r="H239" s="440"/>
    </row>
    <row r="240" spans="1:8" hidden="1" x14ac:dyDescent="0.2">
      <c r="A240" s="439" t="s">
        <v>1335</v>
      </c>
      <c r="B240" s="440">
        <v>6960</v>
      </c>
      <c r="C240" s="440">
        <v>2073</v>
      </c>
      <c r="D240" s="440">
        <v>4887</v>
      </c>
      <c r="E240" s="440">
        <v>7</v>
      </c>
      <c r="F240" s="440">
        <v>6249</v>
      </c>
      <c r="G240" s="440">
        <v>1874</v>
      </c>
      <c r="H240" s="440"/>
    </row>
    <row r="241" spans="1:8" hidden="1" x14ac:dyDescent="0.2">
      <c r="A241" s="439" t="s">
        <v>1400</v>
      </c>
      <c r="B241" s="440">
        <v>3100</v>
      </c>
      <c r="C241" s="440">
        <v>410</v>
      </c>
      <c r="D241" s="440">
        <v>2690</v>
      </c>
      <c r="E241" s="440">
        <v>0</v>
      </c>
      <c r="F241" s="440">
        <v>3075</v>
      </c>
      <c r="G241" s="440">
        <v>73</v>
      </c>
      <c r="H241" s="440"/>
    </row>
    <row r="242" spans="1:8" hidden="1" x14ac:dyDescent="0.2">
      <c r="A242" s="439" t="s">
        <v>1401</v>
      </c>
      <c r="B242" s="440">
        <v>149</v>
      </c>
      <c r="C242" s="440">
        <v>0</v>
      </c>
      <c r="D242" s="440">
        <v>149</v>
      </c>
      <c r="E242" s="440">
        <v>0</v>
      </c>
      <c r="F242" s="440">
        <v>149</v>
      </c>
      <c r="G242" s="440">
        <v>0</v>
      </c>
      <c r="H242" s="440"/>
    </row>
    <row r="243" spans="1:8" hidden="1" x14ac:dyDescent="0.2">
      <c r="A243" s="439" t="s">
        <v>1402</v>
      </c>
      <c r="B243" s="440">
        <v>136</v>
      </c>
      <c r="C243" s="440">
        <v>0</v>
      </c>
      <c r="D243" s="440">
        <v>136</v>
      </c>
      <c r="E243" s="440">
        <v>0</v>
      </c>
      <c r="F243" s="440">
        <v>120</v>
      </c>
      <c r="G243" s="440">
        <v>0</v>
      </c>
      <c r="H243" s="440"/>
    </row>
    <row r="244" spans="1:8" hidden="1" x14ac:dyDescent="0.2">
      <c r="A244" s="439" t="s">
        <v>1499</v>
      </c>
      <c r="B244" s="440">
        <v>18</v>
      </c>
      <c r="C244" s="440"/>
      <c r="D244" s="440">
        <v>18</v>
      </c>
      <c r="E244" s="440"/>
      <c r="F244" s="440">
        <v>18</v>
      </c>
      <c r="G244" s="440"/>
      <c r="H244" s="440"/>
    </row>
    <row r="245" spans="1:8" hidden="1" x14ac:dyDescent="0.2">
      <c r="A245" s="439" t="s">
        <v>1429</v>
      </c>
      <c r="B245" s="440">
        <v>2052</v>
      </c>
      <c r="C245" s="440">
        <v>1951</v>
      </c>
      <c r="D245" s="440">
        <v>101</v>
      </c>
      <c r="E245" s="440">
        <v>11</v>
      </c>
      <c r="F245" s="440">
        <v>1999</v>
      </c>
      <c r="G245" s="440">
        <v>6</v>
      </c>
      <c r="H245" s="440"/>
    </row>
    <row r="246" spans="1:8" hidden="1" x14ac:dyDescent="0.2">
      <c r="A246" s="439" t="s">
        <v>1477</v>
      </c>
      <c r="B246" s="440">
        <v>2317</v>
      </c>
      <c r="C246" s="440">
        <v>645</v>
      </c>
      <c r="D246" s="440">
        <v>1672</v>
      </c>
      <c r="E246" s="440">
        <v>0</v>
      </c>
      <c r="F246" s="440">
        <v>2188</v>
      </c>
      <c r="G246" s="440"/>
      <c r="H246" s="440"/>
    </row>
    <row r="247" spans="1:8" hidden="1" x14ac:dyDescent="0.2">
      <c r="A247" s="439" t="s">
        <v>1508</v>
      </c>
      <c r="B247" s="440">
        <v>4</v>
      </c>
      <c r="C247" s="440">
        <v>2</v>
      </c>
      <c r="D247" s="440">
        <v>2</v>
      </c>
      <c r="E247" s="440"/>
      <c r="F247" s="440">
        <v>4</v>
      </c>
      <c r="G247" s="440"/>
      <c r="H247" s="440"/>
    </row>
    <row r="248" spans="1:8" hidden="1" x14ac:dyDescent="0.2">
      <c r="A248" s="439" t="s">
        <v>1478</v>
      </c>
      <c r="B248" s="440">
        <v>90</v>
      </c>
      <c r="C248" s="440">
        <v>69</v>
      </c>
      <c r="D248" s="440">
        <v>21</v>
      </c>
      <c r="E248" s="440">
        <v>1</v>
      </c>
      <c r="F248" s="440">
        <v>75</v>
      </c>
      <c r="G248" s="440">
        <v>0</v>
      </c>
      <c r="H248" s="440"/>
    </row>
    <row r="249" spans="1:8" hidden="1" x14ac:dyDescent="0.2">
      <c r="A249" s="439" t="s">
        <v>1430</v>
      </c>
      <c r="B249" s="440">
        <v>30</v>
      </c>
      <c r="C249" s="440">
        <v>13</v>
      </c>
      <c r="D249" s="440">
        <v>17</v>
      </c>
      <c r="E249" s="440">
        <v>1</v>
      </c>
      <c r="F249" s="440">
        <v>29</v>
      </c>
      <c r="G249" s="440"/>
      <c r="H249" s="440"/>
    </row>
    <row r="250" spans="1:8" hidden="1" x14ac:dyDescent="0.2">
      <c r="A250" s="439" t="s">
        <v>1380</v>
      </c>
      <c r="B250" s="440">
        <v>121</v>
      </c>
      <c r="C250" s="440">
        <v>0</v>
      </c>
      <c r="D250" s="440">
        <v>121</v>
      </c>
      <c r="E250" s="440">
        <v>0</v>
      </c>
      <c r="F250" s="440">
        <v>101</v>
      </c>
      <c r="G250" s="440">
        <v>0</v>
      </c>
      <c r="H250" s="440"/>
    </row>
    <row r="251" spans="1:8" hidden="1" x14ac:dyDescent="0.2">
      <c r="A251" s="439" t="s">
        <v>1675</v>
      </c>
      <c r="B251" s="440">
        <v>22</v>
      </c>
      <c r="C251" s="440">
        <v>22</v>
      </c>
      <c r="D251" s="440"/>
      <c r="E251" s="440"/>
      <c r="F251" s="440">
        <v>22</v>
      </c>
      <c r="G251" s="440"/>
      <c r="H251" s="440"/>
    </row>
    <row r="252" spans="1:8" hidden="1" x14ac:dyDescent="0.2">
      <c r="A252" s="439" t="s">
        <v>1706</v>
      </c>
      <c r="B252" s="440">
        <v>10</v>
      </c>
      <c r="C252" s="440">
        <v>10</v>
      </c>
      <c r="D252" s="440"/>
      <c r="E252" s="440"/>
      <c r="F252" s="440">
        <v>10</v>
      </c>
      <c r="G252" s="440"/>
      <c r="H252" s="440"/>
    </row>
    <row r="253" spans="1:8" hidden="1" x14ac:dyDescent="0.2">
      <c r="A253" s="439" t="s">
        <v>1697</v>
      </c>
      <c r="B253" s="440">
        <v>5</v>
      </c>
      <c r="C253" s="440">
        <v>5</v>
      </c>
      <c r="D253" s="440"/>
      <c r="E253" s="440"/>
      <c r="F253" s="440">
        <v>5</v>
      </c>
      <c r="G253" s="440"/>
      <c r="H253" s="440"/>
    </row>
    <row r="254" spans="1:8" hidden="1" x14ac:dyDescent="0.2">
      <c r="A254" s="439" t="s">
        <v>1707</v>
      </c>
      <c r="B254" s="440">
        <v>3</v>
      </c>
      <c r="C254" s="440">
        <v>3</v>
      </c>
      <c r="D254" s="440"/>
      <c r="E254" s="440"/>
      <c r="F254" s="440">
        <v>3</v>
      </c>
      <c r="G254" s="440"/>
      <c r="H254" s="440"/>
    </row>
    <row r="255" spans="1:8" hidden="1" x14ac:dyDescent="0.2">
      <c r="A255" s="439" t="s">
        <v>1676</v>
      </c>
      <c r="B255" s="440">
        <v>117</v>
      </c>
      <c r="C255" s="440">
        <v>117</v>
      </c>
      <c r="D255" s="440"/>
      <c r="E255" s="440"/>
      <c r="F255" s="440">
        <v>117</v>
      </c>
      <c r="G255" s="440"/>
      <c r="H255" s="440"/>
    </row>
    <row r="256" spans="1:8" hidden="1" x14ac:dyDescent="0.2">
      <c r="A256" s="439" t="s">
        <v>1719</v>
      </c>
      <c r="B256" s="440">
        <v>392262</v>
      </c>
      <c r="C256" s="440">
        <v>50906</v>
      </c>
      <c r="D256" s="440">
        <v>218758</v>
      </c>
      <c r="E256" s="440">
        <v>131414</v>
      </c>
      <c r="F256" s="440">
        <v>71493</v>
      </c>
      <c r="G256" s="440">
        <v>2309</v>
      </c>
      <c r="H256" s="440">
        <v>235</v>
      </c>
    </row>
    <row r="257" hidden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198E1-0E1B-479A-B441-F2F1B2356DC3}">
  <dimension ref="A1:BE4452"/>
  <sheetViews>
    <sheetView topLeftCell="A4312" workbookViewId="0">
      <selection activeCell="N13" sqref="N13"/>
    </sheetView>
  </sheetViews>
  <sheetFormatPr baseColWidth="10" defaultRowHeight="12.75" x14ac:dyDescent="0.2"/>
  <cols>
    <col min="1" max="1" width="6.85546875" bestFit="1" customWidth="1"/>
    <col min="2" max="2" width="12.42578125" bestFit="1" customWidth="1"/>
    <col min="3" max="3" width="6.85546875" bestFit="1" customWidth="1"/>
    <col min="4" max="4" width="19.5703125" bestFit="1" customWidth="1"/>
    <col min="5" max="5" width="19.5703125" customWidth="1"/>
    <col min="6" max="6" width="19.42578125" bestFit="1" customWidth="1"/>
    <col min="7" max="7" width="15" bestFit="1" customWidth="1"/>
    <col min="8" max="48" width="8.28515625" bestFit="1" customWidth="1"/>
    <col min="49" max="57" width="8" bestFit="1" customWidth="1"/>
  </cols>
  <sheetData>
    <row r="1" spans="1:57" x14ac:dyDescent="0.2">
      <c r="A1" t="s">
        <v>1269</v>
      </c>
      <c r="B1" t="s">
        <v>1270</v>
      </c>
      <c r="C1" t="s">
        <v>1271</v>
      </c>
      <c r="D1" t="s">
        <v>1272</v>
      </c>
      <c r="E1" t="s">
        <v>1716</v>
      </c>
      <c r="F1" t="s">
        <v>1273</v>
      </c>
      <c r="G1" t="s">
        <v>1274</v>
      </c>
      <c r="H1" t="s">
        <v>1275</v>
      </c>
      <c r="I1" t="s">
        <v>1276</v>
      </c>
      <c r="J1" t="s">
        <v>1277</v>
      </c>
      <c r="K1" t="s">
        <v>1278</v>
      </c>
      <c r="L1" t="s">
        <v>1279</v>
      </c>
      <c r="M1" t="s">
        <v>1280</v>
      </c>
      <c r="N1" t="s">
        <v>1281</v>
      </c>
      <c r="O1" t="s">
        <v>1282</v>
      </c>
      <c r="P1" t="s">
        <v>1283</v>
      </c>
      <c r="Q1" t="s">
        <v>1284</v>
      </c>
      <c r="R1" t="s">
        <v>1285</v>
      </c>
      <c r="S1" t="s">
        <v>1286</v>
      </c>
      <c r="T1" t="s">
        <v>1287</v>
      </c>
      <c r="U1" t="s">
        <v>1288</v>
      </c>
      <c r="V1" t="s">
        <v>1289</v>
      </c>
      <c r="W1" t="s">
        <v>1290</v>
      </c>
      <c r="X1" t="s">
        <v>1291</v>
      </c>
      <c r="Y1" t="s">
        <v>1292</v>
      </c>
      <c r="Z1" t="s">
        <v>1293</v>
      </c>
      <c r="AA1" t="s">
        <v>1294</v>
      </c>
      <c r="AB1" t="s">
        <v>1295</v>
      </c>
      <c r="AC1" t="s">
        <v>1296</v>
      </c>
      <c r="AD1" t="s">
        <v>1297</v>
      </c>
      <c r="AE1" t="s">
        <v>1298</v>
      </c>
      <c r="AF1" t="s">
        <v>1299</v>
      </c>
      <c r="AG1" t="s">
        <v>1300</v>
      </c>
      <c r="AH1" t="s">
        <v>1301</v>
      </c>
      <c r="AI1" t="s">
        <v>1302</v>
      </c>
      <c r="AJ1" t="s">
        <v>1303</v>
      </c>
      <c r="AK1" t="s">
        <v>1304</v>
      </c>
      <c r="AL1" t="s">
        <v>1305</v>
      </c>
      <c r="AM1" t="s">
        <v>1306</v>
      </c>
      <c r="AN1" t="s">
        <v>1307</v>
      </c>
      <c r="AO1" t="s">
        <v>1308</v>
      </c>
      <c r="AP1" t="s">
        <v>1309</v>
      </c>
      <c r="AQ1" t="s">
        <v>1310</v>
      </c>
      <c r="AR1" t="s">
        <v>1311</v>
      </c>
      <c r="AS1" t="s">
        <v>1312</v>
      </c>
      <c r="AT1" t="s">
        <v>1313</v>
      </c>
      <c r="AU1" t="s">
        <v>1314</v>
      </c>
      <c r="AV1" t="s">
        <v>1315</v>
      </c>
      <c r="AW1" t="s">
        <v>1316</v>
      </c>
      <c r="AX1" t="s">
        <v>1317</v>
      </c>
      <c r="AY1" t="s">
        <v>1318</v>
      </c>
      <c r="AZ1" t="s">
        <v>1319</v>
      </c>
      <c r="BA1" t="s">
        <v>1320</v>
      </c>
      <c r="BB1" t="s">
        <v>1321</v>
      </c>
      <c r="BC1" t="s">
        <v>1322</v>
      </c>
      <c r="BD1" t="s">
        <v>1323</v>
      </c>
      <c r="BE1" t="s">
        <v>1324</v>
      </c>
    </row>
    <row r="2" spans="1:57" x14ac:dyDescent="0.2">
      <c r="A2">
        <v>1</v>
      </c>
      <c r="B2" t="s">
        <v>1325</v>
      </c>
      <c r="C2">
        <v>2023</v>
      </c>
      <c r="D2" t="s">
        <v>1326</v>
      </c>
      <c r="E2" t="str">
        <f>IFERROR(VLOOKUP([1]!Tabla_SERIEA_05_13[[#This Row],[IdEstablecimiento]],'[2]Establecimiento 2023'!$A$1:$E$183,5,FALSE),0)</f>
        <v>105100-Hospital La Serena</v>
      </c>
      <c r="F2" t="s">
        <v>1327</v>
      </c>
      <c r="G2" s="437">
        <v>44973.710601851853</v>
      </c>
      <c r="H2">
        <v>40</v>
      </c>
      <c r="J2">
        <v>40</v>
      </c>
    </row>
    <row r="3" spans="1:57" x14ac:dyDescent="0.2">
      <c r="A3">
        <v>1</v>
      </c>
      <c r="B3" t="s">
        <v>1325</v>
      </c>
      <c r="C3">
        <v>2023</v>
      </c>
      <c r="D3" t="s">
        <v>1326</v>
      </c>
      <c r="E3" t="str">
        <f>IFERROR(VLOOKUP([1]!Tabla_SERIEA_05_13[[#This Row],[IdEstablecimiento]],'[2]Establecimiento 2023'!$A$1:$E$183,5,FALSE),0)</f>
        <v>105100-Hospital La Serena</v>
      </c>
      <c r="F3" t="s">
        <v>1328</v>
      </c>
      <c r="G3" s="437">
        <v>44973.710601851853</v>
      </c>
      <c r="H3">
        <v>1</v>
      </c>
      <c r="J3">
        <v>1</v>
      </c>
    </row>
    <row r="4" spans="1:57" x14ac:dyDescent="0.2">
      <c r="A4">
        <v>1</v>
      </c>
      <c r="B4" t="s">
        <v>1325</v>
      </c>
      <c r="C4">
        <v>2023</v>
      </c>
      <c r="D4" t="s">
        <v>1326</v>
      </c>
      <c r="E4" t="str">
        <f>IFERROR(VLOOKUP([1]!Tabla_SERIEA_05_13[[#This Row],[IdEstablecimiento]],'[2]Establecimiento 2023'!$A$1:$E$183,5,FALSE),0)</f>
        <v>105100-Hospital La Serena</v>
      </c>
      <c r="F4" t="s">
        <v>1329</v>
      </c>
      <c r="G4" s="437">
        <v>44973.710601851853</v>
      </c>
      <c r="H4">
        <v>3</v>
      </c>
      <c r="J4">
        <v>3</v>
      </c>
    </row>
    <row r="5" spans="1:57" x14ac:dyDescent="0.2">
      <c r="A5">
        <v>1</v>
      </c>
      <c r="B5" t="s">
        <v>1325</v>
      </c>
      <c r="C5">
        <v>2023</v>
      </c>
      <c r="D5" t="s">
        <v>1326</v>
      </c>
      <c r="E5" t="str">
        <f>IFERROR(VLOOKUP([1]!Tabla_SERIEA_05_13[[#This Row],[IdEstablecimiento]],'[2]Establecimiento 2023'!$A$1:$E$183,5,FALSE),0)</f>
        <v>105100-Hospital La Serena</v>
      </c>
      <c r="F5" t="s">
        <v>1330</v>
      </c>
      <c r="G5" s="437">
        <v>44973.710601851853</v>
      </c>
      <c r="H5">
        <v>2</v>
      </c>
      <c r="J5">
        <v>2</v>
      </c>
    </row>
    <row r="6" spans="1:57" x14ac:dyDescent="0.2">
      <c r="A6">
        <v>1</v>
      </c>
      <c r="B6" t="s">
        <v>1325</v>
      </c>
      <c r="C6">
        <v>2023</v>
      </c>
      <c r="D6" t="s">
        <v>1326</v>
      </c>
      <c r="E6" t="str">
        <f>IFERROR(VLOOKUP([1]!Tabla_SERIEA_05_13[[#This Row],[IdEstablecimiento]],'[2]Establecimiento 2023'!$A$1:$E$183,5,FALSE),0)</f>
        <v>105100-Hospital La Serena</v>
      </c>
      <c r="F6" t="s">
        <v>1331</v>
      </c>
      <c r="G6" s="437">
        <v>44973.710601851853</v>
      </c>
      <c r="H6">
        <v>2</v>
      </c>
      <c r="J6">
        <v>2</v>
      </c>
    </row>
    <row r="7" spans="1:57" x14ac:dyDescent="0.2">
      <c r="A7">
        <v>1</v>
      </c>
      <c r="B7" t="s">
        <v>1325</v>
      </c>
      <c r="C7">
        <v>2023</v>
      </c>
      <c r="D7" t="s">
        <v>1326</v>
      </c>
      <c r="E7" t="str">
        <f>IFERROR(VLOOKUP([1]!Tabla_SERIEA_05_13[[#This Row],[IdEstablecimiento]],'[2]Establecimiento 2023'!$A$1:$E$183,5,FALSE),0)</f>
        <v>105100-Hospital La Serena</v>
      </c>
      <c r="F7" t="s">
        <v>1332</v>
      </c>
      <c r="G7" s="437">
        <v>44973.710601851853</v>
      </c>
      <c r="H7">
        <v>71</v>
      </c>
      <c r="J7">
        <v>71</v>
      </c>
    </row>
    <row r="8" spans="1:57" x14ac:dyDescent="0.2">
      <c r="A8">
        <v>1</v>
      </c>
      <c r="B8" t="s">
        <v>1325</v>
      </c>
      <c r="C8">
        <v>2023</v>
      </c>
      <c r="D8" t="s">
        <v>1326</v>
      </c>
      <c r="E8" t="str">
        <f>IFERROR(VLOOKUP([1]!Tabla_SERIEA_05_13[[#This Row],[IdEstablecimiento]],'[2]Establecimiento 2023'!$A$1:$E$183,5,FALSE),0)</f>
        <v>105100-Hospital La Serena</v>
      </c>
      <c r="F8" t="s">
        <v>1333</v>
      </c>
      <c r="G8" s="437">
        <v>44973.710601851853</v>
      </c>
      <c r="H8">
        <v>1</v>
      </c>
      <c r="J8">
        <v>1</v>
      </c>
    </row>
    <row r="9" spans="1:57" x14ac:dyDescent="0.2">
      <c r="A9">
        <v>1</v>
      </c>
      <c r="B9" t="s">
        <v>1325</v>
      </c>
      <c r="C9">
        <v>2023</v>
      </c>
      <c r="D9" t="s">
        <v>1326</v>
      </c>
      <c r="E9" t="str">
        <f>IFERROR(VLOOKUP([1]!Tabla_SERIEA_05_13[[#This Row],[IdEstablecimiento]],'[2]Establecimiento 2023'!$A$1:$E$183,5,FALSE),0)</f>
        <v>105100-Hospital La Serena</v>
      </c>
      <c r="F9" t="s">
        <v>1334</v>
      </c>
      <c r="G9" s="437">
        <v>44973.710601851853</v>
      </c>
      <c r="H9">
        <v>2</v>
      </c>
      <c r="J9">
        <v>2</v>
      </c>
    </row>
    <row r="10" spans="1:57" x14ac:dyDescent="0.2">
      <c r="A10">
        <v>1</v>
      </c>
      <c r="B10" t="s">
        <v>1325</v>
      </c>
      <c r="C10">
        <v>2023</v>
      </c>
      <c r="D10" t="s">
        <v>1326</v>
      </c>
      <c r="E10" t="str">
        <f>IFERROR(VLOOKUP([1]!Tabla_SERIEA_05_13[[#This Row],[IdEstablecimiento]],'[2]Establecimiento 2023'!$A$1:$E$183,5,FALSE),0)</f>
        <v>105100-Hospital La Serena</v>
      </c>
      <c r="F10" t="s">
        <v>1335</v>
      </c>
      <c r="G10" s="437">
        <v>44973.710601851853</v>
      </c>
      <c r="H10">
        <v>6</v>
      </c>
      <c r="J10">
        <v>6</v>
      </c>
    </row>
    <row r="11" spans="1:57" x14ac:dyDescent="0.2">
      <c r="A11">
        <v>1</v>
      </c>
      <c r="B11" t="s">
        <v>1325</v>
      </c>
      <c r="C11">
        <v>2023</v>
      </c>
      <c r="D11" t="s">
        <v>1326</v>
      </c>
      <c r="E11" t="str">
        <f>IFERROR(VLOOKUP([1]!Tabla_SERIEA_05_13[[#This Row],[IdEstablecimiento]],'[2]Establecimiento 2023'!$A$1:$E$183,5,FALSE),0)</f>
        <v>105100-Hospital La Serena</v>
      </c>
      <c r="F11" t="s">
        <v>1244</v>
      </c>
      <c r="G11" s="437">
        <v>44973.710601851853</v>
      </c>
      <c r="H11">
        <v>6</v>
      </c>
      <c r="I11">
        <v>0</v>
      </c>
      <c r="J11">
        <v>6</v>
      </c>
    </row>
    <row r="12" spans="1:57" x14ac:dyDescent="0.2">
      <c r="A12">
        <v>1</v>
      </c>
      <c r="B12" t="s">
        <v>1325</v>
      </c>
      <c r="C12">
        <v>2023</v>
      </c>
      <c r="D12" t="s">
        <v>1326</v>
      </c>
      <c r="E12" t="str">
        <f>IFERROR(VLOOKUP([1]!Tabla_SERIEA_05_13[[#This Row],[IdEstablecimiento]],'[2]Establecimiento 2023'!$A$1:$E$183,5,FALSE),0)</f>
        <v>105100-Hospital La Serena</v>
      </c>
      <c r="F12" t="s">
        <v>1249</v>
      </c>
      <c r="G12" s="437">
        <v>44973.710601851853</v>
      </c>
      <c r="H12">
        <v>3</v>
      </c>
      <c r="I12">
        <v>0</v>
      </c>
      <c r="J12">
        <v>3</v>
      </c>
    </row>
    <row r="13" spans="1:57" x14ac:dyDescent="0.2">
      <c r="A13">
        <v>1</v>
      </c>
      <c r="B13" t="s">
        <v>1325</v>
      </c>
      <c r="C13">
        <v>2023</v>
      </c>
      <c r="D13" t="s">
        <v>1326</v>
      </c>
      <c r="E13" t="str">
        <f>IFERROR(VLOOKUP([1]!Tabla_SERIEA_05_13[[#This Row],[IdEstablecimiento]],'[2]Establecimiento 2023'!$A$1:$E$183,5,FALSE),0)</f>
        <v>105100-Hospital La Serena</v>
      </c>
      <c r="F13" t="s">
        <v>1251</v>
      </c>
      <c r="G13" s="437">
        <v>44973.710601851853</v>
      </c>
      <c r="H13">
        <v>3</v>
      </c>
      <c r="J13">
        <v>3</v>
      </c>
    </row>
    <row r="14" spans="1:57" x14ac:dyDescent="0.2">
      <c r="A14">
        <v>1</v>
      </c>
      <c r="B14" t="s">
        <v>1325</v>
      </c>
      <c r="C14">
        <v>2023</v>
      </c>
      <c r="D14" t="s">
        <v>1326</v>
      </c>
      <c r="E14" t="str">
        <f>IFERROR(VLOOKUP([1]!Tabla_SERIEA_05_13[[#This Row],[IdEstablecimiento]],'[2]Establecimiento 2023'!$A$1:$E$183,5,FALSE),0)</f>
        <v>105100-Hospital La Serena</v>
      </c>
      <c r="F14" t="s">
        <v>1253</v>
      </c>
      <c r="G14" s="437">
        <v>44973.710601851853</v>
      </c>
      <c r="H14">
        <v>0</v>
      </c>
      <c r="I14">
        <v>40</v>
      </c>
      <c r="J14">
        <v>0</v>
      </c>
    </row>
    <row r="15" spans="1:57" x14ac:dyDescent="0.2">
      <c r="A15">
        <v>1</v>
      </c>
      <c r="B15" t="s">
        <v>1325</v>
      </c>
      <c r="C15">
        <v>2023</v>
      </c>
      <c r="D15" t="s">
        <v>1326</v>
      </c>
      <c r="E15" t="str">
        <f>IFERROR(VLOOKUP([1]!Tabla_SERIEA_05_13[[#This Row],[IdEstablecimiento]],'[2]Establecimiento 2023'!$A$1:$E$183,5,FALSE),0)</f>
        <v>105100-Hospital La Serena</v>
      </c>
      <c r="F15" t="s">
        <v>1252</v>
      </c>
      <c r="G15" s="437">
        <v>44973.710601851853</v>
      </c>
      <c r="H15">
        <v>0</v>
      </c>
      <c r="I15">
        <v>2</v>
      </c>
      <c r="J15">
        <v>0</v>
      </c>
    </row>
    <row r="16" spans="1:57" x14ac:dyDescent="0.2">
      <c r="A16">
        <v>1</v>
      </c>
      <c r="B16" t="s">
        <v>1325</v>
      </c>
      <c r="C16">
        <v>2023</v>
      </c>
      <c r="D16" t="s">
        <v>1326</v>
      </c>
      <c r="E16" t="str">
        <f>IFERROR(VLOOKUP([1]!Tabla_SERIEA_05_13[[#This Row],[IdEstablecimiento]],'[2]Establecimiento 2023'!$A$1:$E$183,5,FALSE),0)</f>
        <v>105100-Hospital La Serena</v>
      </c>
      <c r="F16" t="s">
        <v>1336</v>
      </c>
      <c r="G16" s="437">
        <v>44973.710601851853</v>
      </c>
      <c r="H16">
        <v>204</v>
      </c>
      <c r="I16">
        <v>12</v>
      </c>
      <c r="J16">
        <v>164</v>
      </c>
      <c r="K16">
        <v>28</v>
      </c>
    </row>
    <row r="17" spans="1:11" x14ac:dyDescent="0.2">
      <c r="A17">
        <v>1</v>
      </c>
      <c r="B17" t="s">
        <v>1325</v>
      </c>
      <c r="C17">
        <v>2023</v>
      </c>
      <c r="D17" t="s">
        <v>1337</v>
      </c>
      <c r="E17" t="str">
        <f>IFERROR(VLOOKUP([1]!Tabla_SERIEA_05_13[[#This Row],[IdEstablecimiento]],'[2]Establecimiento 2023'!$A$1:$E$183,5,FALSE),0)</f>
        <v>105100-Hospital La Serena</v>
      </c>
      <c r="F17" t="s">
        <v>1327</v>
      </c>
      <c r="G17" s="437">
        <v>44973.7106712963</v>
      </c>
      <c r="H17">
        <v>57</v>
      </c>
      <c r="J17">
        <v>57</v>
      </c>
    </row>
    <row r="18" spans="1:11" x14ac:dyDescent="0.2">
      <c r="A18">
        <v>1</v>
      </c>
      <c r="B18" t="s">
        <v>1325</v>
      </c>
      <c r="C18">
        <v>2023</v>
      </c>
      <c r="D18" t="s">
        <v>1337</v>
      </c>
      <c r="E18" t="str">
        <f>IFERROR(VLOOKUP([1]!Tabla_SERIEA_05_13[[#This Row],[IdEstablecimiento]],'[2]Establecimiento 2023'!$A$1:$E$183,5,FALSE),0)</f>
        <v>105100-Hospital La Serena</v>
      </c>
      <c r="F18" t="s">
        <v>1329</v>
      </c>
      <c r="G18" s="437">
        <v>44973.7106712963</v>
      </c>
      <c r="H18">
        <v>4</v>
      </c>
      <c r="J18">
        <v>4</v>
      </c>
    </row>
    <row r="19" spans="1:11" x14ac:dyDescent="0.2">
      <c r="A19">
        <v>1</v>
      </c>
      <c r="B19" t="s">
        <v>1325</v>
      </c>
      <c r="C19">
        <v>2023</v>
      </c>
      <c r="D19" t="s">
        <v>1337</v>
      </c>
      <c r="E19" t="str">
        <f>IFERROR(VLOOKUP([1]!Tabla_SERIEA_05_13[[#This Row],[IdEstablecimiento]],'[2]Establecimiento 2023'!$A$1:$E$183,5,FALSE),0)</f>
        <v>04101-La Serena</v>
      </c>
      <c r="F19" t="s">
        <v>1338</v>
      </c>
      <c r="G19" s="437">
        <v>44973.7106712963</v>
      </c>
      <c r="H19">
        <v>1</v>
      </c>
      <c r="J19">
        <v>1</v>
      </c>
    </row>
    <row r="20" spans="1:11" x14ac:dyDescent="0.2">
      <c r="A20">
        <v>1</v>
      </c>
      <c r="B20" t="s">
        <v>1325</v>
      </c>
      <c r="C20">
        <v>2023</v>
      </c>
      <c r="D20" t="s">
        <v>1337</v>
      </c>
      <c r="E20" t="str">
        <f>IFERROR(VLOOKUP([1]!Tabla_SERIEA_05_13[[#This Row],[IdEstablecimiento]],'[2]Establecimiento 2023'!$A$1:$E$183,5,FALSE),0)</f>
        <v>04101-La Serena</v>
      </c>
      <c r="F20" t="s">
        <v>1331</v>
      </c>
      <c r="G20" s="437">
        <v>44973.7106712963</v>
      </c>
      <c r="H20">
        <v>2</v>
      </c>
      <c r="J20">
        <v>2</v>
      </c>
    </row>
    <row r="21" spans="1:11" x14ac:dyDescent="0.2">
      <c r="A21">
        <v>1</v>
      </c>
      <c r="B21" t="s">
        <v>1325</v>
      </c>
      <c r="C21">
        <v>2023</v>
      </c>
      <c r="D21" t="s">
        <v>1337</v>
      </c>
      <c r="E21" t="str">
        <f>IFERROR(VLOOKUP([1]!Tabla_SERIEA_05_13[[#This Row],[IdEstablecimiento]],'[2]Establecimiento 2023'!$A$1:$E$183,5,FALSE),0)</f>
        <v>105100-Hospital La Serena</v>
      </c>
      <c r="F21" t="s">
        <v>1332</v>
      </c>
      <c r="G21" s="437">
        <v>44973.7106712963</v>
      </c>
      <c r="H21">
        <v>13</v>
      </c>
      <c r="J21">
        <v>13</v>
      </c>
    </row>
    <row r="22" spans="1:11" x14ac:dyDescent="0.2">
      <c r="A22">
        <v>1</v>
      </c>
      <c r="B22" t="s">
        <v>1325</v>
      </c>
      <c r="C22">
        <v>2023</v>
      </c>
      <c r="D22" t="s">
        <v>1337</v>
      </c>
      <c r="E22" t="str">
        <f>IFERROR(VLOOKUP([1]!Tabla_SERIEA_05_13[[#This Row],[IdEstablecimiento]],'[2]Establecimiento 2023'!$A$1:$E$183,5,FALSE),0)</f>
        <v>105100-Hospital La Serena</v>
      </c>
      <c r="F22" t="s">
        <v>1333</v>
      </c>
      <c r="G22" s="437">
        <v>44973.7106712963</v>
      </c>
      <c r="H22">
        <v>1</v>
      </c>
      <c r="J22">
        <v>1</v>
      </c>
    </row>
    <row r="23" spans="1:11" x14ac:dyDescent="0.2">
      <c r="A23">
        <v>1</v>
      </c>
      <c r="B23" t="s">
        <v>1325</v>
      </c>
      <c r="C23">
        <v>2023</v>
      </c>
      <c r="D23" t="s">
        <v>1337</v>
      </c>
      <c r="E23" t="str">
        <f>IFERROR(VLOOKUP([1]!Tabla_SERIEA_05_13[[#This Row],[IdEstablecimiento]],'[2]Establecimiento 2023'!$A$1:$E$183,5,FALSE),0)</f>
        <v>105100-Hospital La Serena</v>
      </c>
      <c r="F23" t="s">
        <v>1335</v>
      </c>
      <c r="G23" s="437">
        <v>44973.7106712963</v>
      </c>
      <c r="H23">
        <v>8</v>
      </c>
      <c r="J23">
        <v>8</v>
      </c>
    </row>
    <row r="24" spans="1:11" x14ac:dyDescent="0.2">
      <c r="A24">
        <v>1</v>
      </c>
      <c r="B24" t="s">
        <v>1325</v>
      </c>
      <c r="C24">
        <v>2023</v>
      </c>
      <c r="D24" t="s">
        <v>1337</v>
      </c>
      <c r="E24" t="str">
        <f>IFERROR(VLOOKUP([1]!Tabla_SERIEA_05_13[[#This Row],[IdEstablecimiento]],'[2]Establecimiento 2023'!$A$1:$E$183,5,FALSE),0)</f>
        <v>105100-Hospital La Serena</v>
      </c>
      <c r="F24" t="s">
        <v>1244</v>
      </c>
      <c r="G24" s="437">
        <v>44973.7106712963</v>
      </c>
      <c r="H24">
        <v>8</v>
      </c>
      <c r="I24">
        <v>0</v>
      </c>
      <c r="J24">
        <v>8</v>
      </c>
    </row>
    <row r="25" spans="1:11" x14ac:dyDescent="0.2">
      <c r="A25">
        <v>1</v>
      </c>
      <c r="B25" t="s">
        <v>1325</v>
      </c>
      <c r="C25">
        <v>2023</v>
      </c>
      <c r="D25" t="s">
        <v>1337</v>
      </c>
      <c r="E25" t="str">
        <f>IFERROR(VLOOKUP([1]!Tabla_SERIEA_05_13[[#This Row],[IdEstablecimiento]],'[2]Establecimiento 2023'!$A$1:$E$183,5,FALSE),0)</f>
        <v>105100-Hospital La Serena</v>
      </c>
      <c r="F25" t="s">
        <v>1249</v>
      </c>
      <c r="G25" s="437">
        <v>44973.7106712963</v>
      </c>
      <c r="H25">
        <v>1</v>
      </c>
      <c r="I25">
        <v>0</v>
      </c>
      <c r="J25">
        <v>1</v>
      </c>
    </row>
    <row r="26" spans="1:11" x14ac:dyDescent="0.2">
      <c r="A26">
        <v>1</v>
      </c>
      <c r="B26" t="s">
        <v>1325</v>
      </c>
      <c r="C26">
        <v>2023</v>
      </c>
      <c r="D26" t="s">
        <v>1337</v>
      </c>
      <c r="E26" t="str">
        <f>IFERROR(VLOOKUP([1]!Tabla_SERIEA_05_13[[#This Row],[IdEstablecimiento]],'[2]Establecimiento 2023'!$A$1:$E$183,5,FALSE),0)</f>
        <v>105100-Hospital La Serena</v>
      </c>
      <c r="F26" t="s">
        <v>1251</v>
      </c>
      <c r="G26" s="437">
        <v>44973.7106712963</v>
      </c>
      <c r="H26">
        <v>1</v>
      </c>
      <c r="J26">
        <v>1</v>
      </c>
    </row>
    <row r="27" spans="1:11" x14ac:dyDescent="0.2">
      <c r="A27">
        <v>1</v>
      </c>
      <c r="B27" t="s">
        <v>1325</v>
      </c>
      <c r="C27">
        <v>2023</v>
      </c>
      <c r="D27" t="s">
        <v>1337</v>
      </c>
      <c r="E27" t="str">
        <f>IFERROR(VLOOKUP([1]!Tabla_SERIEA_05_13[[#This Row],[IdEstablecimiento]],'[2]Establecimiento 2023'!$A$1:$E$183,5,FALSE),0)</f>
        <v>105100-Hospital La Serena</v>
      </c>
      <c r="F27" t="s">
        <v>1253</v>
      </c>
      <c r="G27" s="437">
        <v>44973.7106712963</v>
      </c>
      <c r="H27">
        <v>0</v>
      </c>
      <c r="I27">
        <v>57</v>
      </c>
      <c r="J27">
        <v>0</v>
      </c>
    </row>
    <row r="28" spans="1:11" x14ac:dyDescent="0.2">
      <c r="A28">
        <v>1</v>
      </c>
      <c r="B28" t="s">
        <v>1325</v>
      </c>
      <c r="C28">
        <v>2023</v>
      </c>
      <c r="D28" t="s">
        <v>1337</v>
      </c>
      <c r="E28" t="str">
        <f>IFERROR(VLOOKUP([1]!Tabla_SERIEA_05_13[[#This Row],[IdEstablecimiento]],'[2]Establecimiento 2023'!$A$1:$E$183,5,FALSE),0)</f>
        <v>105100-Hospital La Serena</v>
      </c>
      <c r="F28" t="s">
        <v>1252</v>
      </c>
      <c r="G28" s="437">
        <v>44973.7106712963</v>
      </c>
      <c r="H28">
        <v>0</v>
      </c>
      <c r="I28">
        <v>2</v>
      </c>
      <c r="J28">
        <v>0</v>
      </c>
    </row>
    <row r="29" spans="1:11" x14ac:dyDescent="0.2">
      <c r="A29">
        <v>1</v>
      </c>
      <c r="B29" t="s">
        <v>1325</v>
      </c>
      <c r="C29">
        <v>2023</v>
      </c>
      <c r="D29" t="s">
        <v>1337</v>
      </c>
      <c r="E29" t="str">
        <f>IFERROR(VLOOKUP([1]!Tabla_SERIEA_05_13[[#This Row],[IdEstablecimiento]],'[2]Establecimiento 2023'!$A$1:$E$183,5,FALSE),0)</f>
        <v>105100-Hospital La Serena</v>
      </c>
      <c r="F29" t="s">
        <v>1336</v>
      </c>
      <c r="G29" s="437">
        <v>44973.7106712963</v>
      </c>
      <c r="H29">
        <v>6</v>
      </c>
      <c r="J29">
        <v>5</v>
      </c>
      <c r="K29">
        <v>1</v>
      </c>
    </row>
    <row r="30" spans="1:11" x14ac:dyDescent="0.2">
      <c r="A30">
        <v>5</v>
      </c>
      <c r="B30" t="s">
        <v>1325</v>
      </c>
      <c r="C30">
        <v>2023</v>
      </c>
      <c r="D30" t="s">
        <v>1339</v>
      </c>
      <c r="E30" t="str">
        <f>IFERROR(VLOOKUP([1]!Tabla_SERIEA_05_13[[#This Row],[IdEstablecimiento]],'[2]Establecimiento 2023'!$A$1:$E$183,5,FALSE),0)</f>
        <v>105100-Hospital La Serena</v>
      </c>
      <c r="F30" t="s">
        <v>1340</v>
      </c>
      <c r="G30" s="437">
        <v>45093.629236111112</v>
      </c>
      <c r="H30">
        <v>0</v>
      </c>
      <c r="K30">
        <v>21</v>
      </c>
    </row>
    <row r="31" spans="1:11" x14ac:dyDescent="0.2">
      <c r="A31">
        <v>5</v>
      </c>
      <c r="B31" t="s">
        <v>1325</v>
      </c>
      <c r="C31">
        <v>2023</v>
      </c>
      <c r="D31" t="s">
        <v>1339</v>
      </c>
      <c r="E31" t="str">
        <f>IFERROR(VLOOKUP([1]!Tabla_SERIEA_05_13[[#This Row],[IdEstablecimiento]],'[2]Establecimiento 2023'!$A$1:$E$183,5,FALSE),0)</f>
        <v>105100-Hospital La Serena</v>
      </c>
      <c r="F31" t="s">
        <v>1341</v>
      </c>
      <c r="G31" s="437">
        <v>45093.629236111112</v>
      </c>
      <c r="H31">
        <v>0</v>
      </c>
      <c r="K31">
        <v>401</v>
      </c>
    </row>
    <row r="32" spans="1:11" x14ac:dyDescent="0.2">
      <c r="A32">
        <v>5</v>
      </c>
      <c r="B32" t="s">
        <v>1325</v>
      </c>
      <c r="C32">
        <v>2023</v>
      </c>
      <c r="D32" t="s">
        <v>1339</v>
      </c>
      <c r="E32" t="str">
        <f>IFERROR(VLOOKUP([1]!Tabla_SERIEA_05_13[[#This Row],[IdEstablecimiento]],'[2]Establecimiento 2023'!$A$1:$E$183,5,FALSE),0)</f>
        <v>105100-Hospital La Serena</v>
      </c>
      <c r="F32" t="s">
        <v>1342</v>
      </c>
      <c r="G32" s="437">
        <v>45093.629236111112</v>
      </c>
      <c r="H32">
        <v>0</v>
      </c>
      <c r="K32">
        <v>394</v>
      </c>
    </row>
    <row r="33" spans="1:11" x14ac:dyDescent="0.2">
      <c r="A33">
        <v>5</v>
      </c>
      <c r="B33" t="s">
        <v>1325</v>
      </c>
      <c r="C33">
        <v>2023</v>
      </c>
      <c r="D33" t="s">
        <v>1339</v>
      </c>
      <c r="E33" t="str">
        <f>IFERROR(VLOOKUP([1]!Tabla_SERIEA_05_13[[#This Row],[IdEstablecimiento]],'[2]Establecimiento 2023'!$A$1:$E$183,5,FALSE),0)</f>
        <v>105100-Hospital La Serena</v>
      </c>
      <c r="F33" t="s">
        <v>1343</v>
      </c>
      <c r="G33" s="437">
        <v>45093.629236111112</v>
      </c>
      <c r="H33">
        <v>0</v>
      </c>
      <c r="K33">
        <v>279</v>
      </c>
    </row>
    <row r="34" spans="1:11" x14ac:dyDescent="0.2">
      <c r="A34">
        <v>5</v>
      </c>
      <c r="B34" t="s">
        <v>1325</v>
      </c>
      <c r="C34">
        <v>2023</v>
      </c>
      <c r="D34" t="s">
        <v>1339</v>
      </c>
      <c r="E34" t="str">
        <f>IFERROR(VLOOKUP([1]!Tabla_SERIEA_05_13[[#This Row],[IdEstablecimiento]],'[2]Establecimiento 2023'!$A$1:$E$183,5,FALSE),0)</f>
        <v>105100-Hospital La Serena</v>
      </c>
      <c r="F34" t="s">
        <v>1344</v>
      </c>
      <c r="G34" s="437">
        <v>45093.629236111112</v>
      </c>
      <c r="H34">
        <v>0</v>
      </c>
      <c r="K34">
        <v>311</v>
      </c>
    </row>
    <row r="35" spans="1:11" x14ac:dyDescent="0.2">
      <c r="A35">
        <v>5</v>
      </c>
      <c r="B35" t="s">
        <v>1325</v>
      </c>
      <c r="C35">
        <v>2023</v>
      </c>
      <c r="D35" t="s">
        <v>1339</v>
      </c>
      <c r="E35" t="str">
        <f>IFERROR(VLOOKUP([1]!Tabla_SERIEA_05_13[[#This Row],[IdEstablecimiento]],'[2]Establecimiento 2023'!$A$1:$E$183,5,FALSE),0)</f>
        <v>105100-Hospital La Serena</v>
      </c>
      <c r="F35" t="s">
        <v>1345</v>
      </c>
      <c r="G35" s="437">
        <v>45093.629236111112</v>
      </c>
      <c r="H35">
        <v>0</v>
      </c>
      <c r="K35">
        <v>377</v>
      </c>
    </row>
    <row r="36" spans="1:11" x14ac:dyDescent="0.2">
      <c r="A36">
        <v>5</v>
      </c>
      <c r="B36" t="s">
        <v>1325</v>
      </c>
      <c r="C36">
        <v>2023</v>
      </c>
      <c r="D36" t="s">
        <v>1339</v>
      </c>
      <c r="E36" t="str">
        <f>IFERROR(VLOOKUP([1]!Tabla_SERIEA_05_13[[#This Row],[IdEstablecimiento]],'[2]Establecimiento 2023'!$A$1:$E$183,5,FALSE),0)</f>
        <v>105100-Hospital La Serena</v>
      </c>
      <c r="F36" t="s">
        <v>1346</v>
      </c>
      <c r="G36" s="437">
        <v>45093.629236111112</v>
      </c>
      <c r="H36">
        <v>0</v>
      </c>
      <c r="K36">
        <v>76</v>
      </c>
    </row>
    <row r="37" spans="1:11" x14ac:dyDescent="0.2">
      <c r="A37">
        <v>5</v>
      </c>
      <c r="B37" t="s">
        <v>1325</v>
      </c>
      <c r="C37">
        <v>2023</v>
      </c>
      <c r="D37" t="s">
        <v>1339</v>
      </c>
      <c r="E37" t="str">
        <f>IFERROR(VLOOKUP([1]!Tabla_SERIEA_05_13[[#This Row],[IdEstablecimiento]],'[2]Establecimiento 2023'!$A$1:$E$183,5,FALSE),0)</f>
        <v>105100-Hospital La Serena</v>
      </c>
      <c r="F37" t="s">
        <v>1347</v>
      </c>
      <c r="G37" s="437">
        <v>45093.629236111112</v>
      </c>
      <c r="H37">
        <v>0</v>
      </c>
      <c r="K37">
        <v>590</v>
      </c>
    </row>
    <row r="38" spans="1:11" x14ac:dyDescent="0.2">
      <c r="A38">
        <v>5</v>
      </c>
      <c r="B38" t="s">
        <v>1325</v>
      </c>
      <c r="C38">
        <v>2023</v>
      </c>
      <c r="D38" t="s">
        <v>1339</v>
      </c>
      <c r="E38" t="str">
        <f>IFERROR(VLOOKUP([1]!Tabla_SERIEA_05_13[[#This Row],[IdEstablecimiento]],'[2]Establecimiento 2023'!$A$1:$E$183,5,FALSE),0)</f>
        <v>105100-Hospital La Serena</v>
      </c>
      <c r="F38" t="s">
        <v>1348</v>
      </c>
      <c r="G38" s="437">
        <v>45093.629236111112</v>
      </c>
      <c r="H38">
        <v>0</v>
      </c>
      <c r="K38">
        <v>16</v>
      </c>
    </row>
    <row r="39" spans="1:11" x14ac:dyDescent="0.2">
      <c r="A39">
        <v>5</v>
      </c>
      <c r="B39" t="s">
        <v>1325</v>
      </c>
      <c r="C39">
        <v>2023</v>
      </c>
      <c r="D39" t="s">
        <v>1339</v>
      </c>
      <c r="E39" t="str">
        <f>IFERROR(VLOOKUP([1]!Tabla_SERIEA_05_13[[#This Row],[IdEstablecimiento]],'[2]Establecimiento 2023'!$A$1:$E$183,5,FALSE),0)</f>
        <v>105100-Hospital La Serena</v>
      </c>
      <c r="F39" t="s">
        <v>1349</v>
      </c>
      <c r="G39" s="437">
        <v>45093.629236111112</v>
      </c>
      <c r="H39">
        <v>0</v>
      </c>
      <c r="K39">
        <v>374</v>
      </c>
    </row>
    <row r="40" spans="1:11" x14ac:dyDescent="0.2">
      <c r="A40">
        <v>5</v>
      </c>
      <c r="B40" t="s">
        <v>1325</v>
      </c>
      <c r="C40">
        <v>2023</v>
      </c>
      <c r="D40" t="s">
        <v>1339</v>
      </c>
      <c r="E40" t="str">
        <f>IFERROR(VLOOKUP([1]!Tabla_SERIEA_05_13[[#This Row],[IdEstablecimiento]],'[2]Establecimiento 2023'!$A$1:$E$183,5,FALSE),0)</f>
        <v>105100-Hospital La Serena</v>
      </c>
      <c r="F40" t="s">
        <v>1350</v>
      </c>
      <c r="G40" s="437">
        <v>45093.629236111112</v>
      </c>
      <c r="H40">
        <v>0</v>
      </c>
      <c r="K40">
        <v>150</v>
      </c>
    </row>
    <row r="41" spans="1:11" x14ac:dyDescent="0.2">
      <c r="A41">
        <v>5</v>
      </c>
      <c r="B41" t="s">
        <v>1325</v>
      </c>
      <c r="C41">
        <v>2023</v>
      </c>
      <c r="D41" t="s">
        <v>1339</v>
      </c>
      <c r="E41" t="str">
        <f>IFERROR(VLOOKUP([1]!Tabla_SERIEA_05_13[[#This Row],[IdEstablecimiento]],'[2]Establecimiento 2023'!$A$1:$E$183,5,FALSE),0)</f>
        <v>105100-Hospital La Serena</v>
      </c>
      <c r="F41" t="s">
        <v>1351</v>
      </c>
      <c r="G41" s="437">
        <v>45093.629236111112</v>
      </c>
      <c r="H41">
        <v>0</v>
      </c>
      <c r="K41">
        <v>744</v>
      </c>
    </row>
    <row r="42" spans="1:11" x14ac:dyDescent="0.2">
      <c r="A42">
        <v>5</v>
      </c>
      <c r="B42" t="s">
        <v>1325</v>
      </c>
      <c r="C42">
        <v>2023</v>
      </c>
      <c r="D42" t="s">
        <v>1339</v>
      </c>
      <c r="E42" t="str">
        <f>IFERROR(VLOOKUP([1]!Tabla_SERIEA_05_13[[#This Row],[IdEstablecimiento]],'[2]Establecimiento 2023'!$A$1:$E$183,5,FALSE),0)</f>
        <v>105100-Hospital La Serena</v>
      </c>
      <c r="F42" t="s">
        <v>1352</v>
      </c>
      <c r="G42" s="437">
        <v>45093.629236111112</v>
      </c>
      <c r="H42">
        <v>0</v>
      </c>
      <c r="K42">
        <v>742</v>
      </c>
    </row>
    <row r="43" spans="1:11" x14ac:dyDescent="0.2">
      <c r="A43">
        <v>5</v>
      </c>
      <c r="B43" t="s">
        <v>1325</v>
      </c>
      <c r="C43">
        <v>2023</v>
      </c>
      <c r="D43" t="s">
        <v>1339</v>
      </c>
      <c r="E43" t="str">
        <f>IFERROR(VLOOKUP([1]!Tabla_SERIEA_05_13[[#This Row],[IdEstablecimiento]],'[2]Establecimiento 2023'!$A$1:$E$183,5,FALSE),0)</f>
        <v>105100-Hospital La Serena</v>
      </c>
      <c r="F43" t="s">
        <v>1353</v>
      </c>
      <c r="G43" s="437">
        <v>45093.629236111112</v>
      </c>
      <c r="H43">
        <v>0</v>
      </c>
      <c r="K43">
        <v>689</v>
      </c>
    </row>
    <row r="44" spans="1:11" x14ac:dyDescent="0.2">
      <c r="A44">
        <v>5</v>
      </c>
      <c r="B44" t="s">
        <v>1325</v>
      </c>
      <c r="C44">
        <v>2023</v>
      </c>
      <c r="D44" t="s">
        <v>1339</v>
      </c>
      <c r="E44" t="str">
        <f>IFERROR(VLOOKUP([1]!Tabla_SERIEA_05_13[[#This Row],[IdEstablecimiento]],'[2]Establecimiento 2023'!$A$1:$E$183,5,FALSE),0)</f>
        <v>105100-Hospital La Serena</v>
      </c>
      <c r="F44" t="s">
        <v>1354</v>
      </c>
      <c r="G44" s="437">
        <v>45093.629236111112</v>
      </c>
      <c r="H44">
        <v>0</v>
      </c>
      <c r="K44">
        <v>544</v>
      </c>
    </row>
    <row r="45" spans="1:11" x14ac:dyDescent="0.2">
      <c r="A45">
        <v>5</v>
      </c>
      <c r="B45" t="s">
        <v>1325</v>
      </c>
      <c r="C45">
        <v>2023</v>
      </c>
      <c r="D45" t="s">
        <v>1339</v>
      </c>
      <c r="E45" t="str">
        <f>IFERROR(VLOOKUP([1]!Tabla_SERIEA_05_13[[#This Row],[IdEstablecimiento]],'[2]Establecimiento 2023'!$A$1:$E$183,5,FALSE),0)</f>
        <v>105100-Hospital La Serena</v>
      </c>
      <c r="F45" t="s">
        <v>1355</v>
      </c>
      <c r="G45" s="437">
        <v>45093.629236111112</v>
      </c>
      <c r="H45">
        <v>0</v>
      </c>
      <c r="K45">
        <v>78</v>
      </c>
    </row>
    <row r="46" spans="1:11" x14ac:dyDescent="0.2">
      <c r="A46">
        <v>5</v>
      </c>
      <c r="B46" t="s">
        <v>1325</v>
      </c>
      <c r="C46">
        <v>2023</v>
      </c>
      <c r="D46" t="s">
        <v>1339</v>
      </c>
      <c r="E46" t="str">
        <f>IFERROR(VLOOKUP([1]!Tabla_SERIEA_05_13[[#This Row],[IdEstablecimiento]],'[2]Establecimiento 2023'!$A$1:$E$183,5,FALSE),0)</f>
        <v>105100-Hospital La Serena</v>
      </c>
      <c r="F46" t="s">
        <v>1356</v>
      </c>
      <c r="G46" s="437">
        <v>45093.629236111112</v>
      </c>
      <c r="H46">
        <v>0</v>
      </c>
      <c r="K46">
        <v>786</v>
      </c>
    </row>
    <row r="47" spans="1:11" x14ac:dyDescent="0.2">
      <c r="A47">
        <v>5</v>
      </c>
      <c r="B47" t="s">
        <v>1325</v>
      </c>
      <c r="C47">
        <v>2023</v>
      </c>
      <c r="D47" t="s">
        <v>1339</v>
      </c>
      <c r="E47" t="str">
        <f>IFERROR(VLOOKUP([1]!Tabla_SERIEA_05_13[[#This Row],[IdEstablecimiento]],'[2]Establecimiento 2023'!$A$1:$E$183,5,FALSE),0)</f>
        <v>105100-Hospital La Serena</v>
      </c>
      <c r="F47" t="s">
        <v>1357</v>
      </c>
      <c r="G47" s="437">
        <v>45093.629236111112</v>
      </c>
      <c r="H47">
        <v>0</v>
      </c>
      <c r="K47">
        <v>59</v>
      </c>
    </row>
    <row r="48" spans="1:11" x14ac:dyDescent="0.2">
      <c r="A48">
        <v>5</v>
      </c>
      <c r="B48" t="s">
        <v>1325</v>
      </c>
      <c r="C48">
        <v>2023</v>
      </c>
      <c r="D48" t="s">
        <v>1339</v>
      </c>
      <c r="E48" t="str">
        <f>IFERROR(VLOOKUP([1]!Tabla_SERIEA_05_13[[#This Row],[IdEstablecimiento]],'[2]Establecimiento 2023'!$A$1:$E$183,5,FALSE),0)</f>
        <v>105100-Hospital La Serena</v>
      </c>
      <c r="F48" t="s">
        <v>1358</v>
      </c>
      <c r="G48" s="437">
        <v>45093.629236111112</v>
      </c>
      <c r="H48">
        <v>0</v>
      </c>
      <c r="K48">
        <v>59</v>
      </c>
    </row>
    <row r="49" spans="1:11" x14ac:dyDescent="0.2">
      <c r="A49">
        <v>5</v>
      </c>
      <c r="B49" t="s">
        <v>1325</v>
      </c>
      <c r="C49">
        <v>2023</v>
      </c>
      <c r="D49" t="s">
        <v>1339</v>
      </c>
      <c r="E49" t="str">
        <f>IFERROR(VLOOKUP([1]!Tabla_SERIEA_05_13[[#This Row],[IdEstablecimiento]],'[2]Establecimiento 2023'!$A$1:$E$183,5,FALSE),0)</f>
        <v>105100-Hospital La Serena</v>
      </c>
      <c r="F49" t="s">
        <v>1359</v>
      </c>
      <c r="G49" s="437">
        <v>45093.629236111112</v>
      </c>
      <c r="H49">
        <v>0</v>
      </c>
      <c r="K49">
        <v>7</v>
      </c>
    </row>
    <row r="50" spans="1:11" x14ac:dyDescent="0.2">
      <c r="A50">
        <v>5</v>
      </c>
      <c r="B50" t="s">
        <v>1325</v>
      </c>
      <c r="C50">
        <v>2023</v>
      </c>
      <c r="D50" t="s">
        <v>1339</v>
      </c>
      <c r="E50" t="str">
        <f>IFERROR(VLOOKUP([1]!Tabla_SERIEA_05_13[[#This Row],[IdEstablecimiento]],'[2]Establecimiento 2023'!$A$1:$E$183,5,FALSE),0)</f>
        <v>105100-Hospital La Serena</v>
      </c>
      <c r="F50" t="s">
        <v>1360</v>
      </c>
      <c r="G50" s="437">
        <v>45093.629236111112</v>
      </c>
      <c r="H50">
        <v>0</v>
      </c>
      <c r="K50">
        <v>733</v>
      </c>
    </row>
    <row r="51" spans="1:11" x14ac:dyDescent="0.2">
      <c r="A51">
        <v>5</v>
      </c>
      <c r="B51" t="s">
        <v>1325</v>
      </c>
      <c r="C51">
        <v>2023</v>
      </c>
      <c r="D51" t="s">
        <v>1339</v>
      </c>
      <c r="E51" t="str">
        <f>IFERROR(VLOOKUP([1]!Tabla_SERIEA_05_13[[#This Row],[IdEstablecimiento]],'[2]Establecimiento 2023'!$A$1:$E$183,5,FALSE),0)</f>
        <v>105100-Hospital La Serena</v>
      </c>
      <c r="F51" t="s">
        <v>1361</v>
      </c>
      <c r="G51" s="437">
        <v>45093.629236111112</v>
      </c>
      <c r="H51">
        <v>0</v>
      </c>
      <c r="K51">
        <v>476</v>
      </c>
    </row>
    <row r="52" spans="1:11" x14ac:dyDescent="0.2">
      <c r="A52">
        <v>5</v>
      </c>
      <c r="B52" t="s">
        <v>1325</v>
      </c>
      <c r="C52">
        <v>2023</v>
      </c>
      <c r="D52" t="s">
        <v>1339</v>
      </c>
      <c r="E52" t="str">
        <f>IFERROR(VLOOKUP([1]!Tabla_SERIEA_05_13[[#This Row],[IdEstablecimiento]],'[2]Establecimiento 2023'!$A$1:$E$183,5,FALSE),0)</f>
        <v>105100-Hospital La Serena</v>
      </c>
      <c r="F52" t="s">
        <v>1362</v>
      </c>
      <c r="G52" s="437">
        <v>45093.629236111112</v>
      </c>
      <c r="H52">
        <v>0</v>
      </c>
      <c r="K52">
        <v>124</v>
      </c>
    </row>
    <row r="53" spans="1:11" x14ac:dyDescent="0.2">
      <c r="A53">
        <v>5</v>
      </c>
      <c r="B53" t="s">
        <v>1325</v>
      </c>
      <c r="C53">
        <v>2023</v>
      </c>
      <c r="D53" t="s">
        <v>1339</v>
      </c>
      <c r="E53" t="str">
        <f>IFERROR(VLOOKUP([1]!Tabla_SERIEA_05_13[[#This Row],[IdEstablecimiento]],'[2]Establecimiento 2023'!$A$1:$E$183,5,FALSE),0)</f>
        <v>105100-Hospital La Serena</v>
      </c>
      <c r="F53" t="s">
        <v>1363</v>
      </c>
      <c r="G53" s="437">
        <v>45093.629236111112</v>
      </c>
      <c r="H53">
        <v>0</v>
      </c>
      <c r="K53">
        <v>12</v>
      </c>
    </row>
    <row r="54" spans="1:11" x14ac:dyDescent="0.2">
      <c r="A54">
        <v>5</v>
      </c>
      <c r="B54" t="s">
        <v>1325</v>
      </c>
      <c r="C54">
        <v>2023</v>
      </c>
      <c r="D54" t="s">
        <v>1339</v>
      </c>
      <c r="E54" t="str">
        <f>IFERROR(VLOOKUP([1]!Tabla_SERIEA_05_13[[#This Row],[IdEstablecimiento]],'[2]Establecimiento 2023'!$A$1:$E$183,5,FALSE),0)</f>
        <v>105100-Hospital La Serena</v>
      </c>
      <c r="F54" t="s">
        <v>1364</v>
      </c>
      <c r="G54" s="437">
        <v>45093.629236111112</v>
      </c>
      <c r="H54">
        <v>0</v>
      </c>
      <c r="K54">
        <v>8</v>
      </c>
    </row>
    <row r="55" spans="1:11" x14ac:dyDescent="0.2">
      <c r="A55">
        <v>5</v>
      </c>
      <c r="B55" t="s">
        <v>1325</v>
      </c>
      <c r="C55">
        <v>2023</v>
      </c>
      <c r="D55" t="s">
        <v>1339</v>
      </c>
      <c r="E55" t="str">
        <f>IFERROR(VLOOKUP([1]!Tabla_SERIEA_05_13[[#This Row],[IdEstablecimiento]],'[2]Establecimiento 2023'!$A$1:$E$183,5,FALSE),0)</f>
        <v>105100-Hospital La Serena</v>
      </c>
      <c r="F55" t="s">
        <v>1365</v>
      </c>
      <c r="G55" s="437">
        <v>45093.629236111112</v>
      </c>
      <c r="H55">
        <v>0</v>
      </c>
      <c r="K55">
        <v>8</v>
      </c>
    </row>
    <row r="56" spans="1:11" x14ac:dyDescent="0.2">
      <c r="A56">
        <v>5</v>
      </c>
      <c r="B56" t="s">
        <v>1325</v>
      </c>
      <c r="C56">
        <v>2023</v>
      </c>
      <c r="D56" t="s">
        <v>1339</v>
      </c>
      <c r="E56" t="str">
        <f>IFERROR(VLOOKUP([1]!Tabla_SERIEA_05_13[[#This Row],[IdEstablecimiento]],'[2]Establecimiento 2023'!$A$1:$E$183,5,FALSE),0)</f>
        <v>105100-Hospital La Serena</v>
      </c>
      <c r="F56" t="s">
        <v>1366</v>
      </c>
      <c r="G56" s="437">
        <v>45093.629236111112</v>
      </c>
      <c r="H56">
        <v>0</v>
      </c>
      <c r="K56">
        <v>28</v>
      </c>
    </row>
    <row r="57" spans="1:11" x14ac:dyDescent="0.2">
      <c r="A57">
        <v>5</v>
      </c>
      <c r="B57" t="s">
        <v>1325</v>
      </c>
      <c r="C57">
        <v>2023</v>
      </c>
      <c r="D57" t="s">
        <v>1339</v>
      </c>
      <c r="E57" t="str">
        <f>IFERROR(VLOOKUP([1]!Tabla_SERIEA_05_13[[#This Row],[IdEstablecimiento]],'[2]Establecimiento 2023'!$A$1:$E$183,5,FALSE),0)</f>
        <v>105100-Hospital La Serena</v>
      </c>
      <c r="F57" t="s">
        <v>1367</v>
      </c>
      <c r="G57" s="437">
        <v>45093.629236111112</v>
      </c>
      <c r="H57">
        <v>0</v>
      </c>
      <c r="K57">
        <v>80</v>
      </c>
    </row>
    <row r="58" spans="1:11" x14ac:dyDescent="0.2">
      <c r="A58">
        <v>5</v>
      </c>
      <c r="B58" t="s">
        <v>1325</v>
      </c>
      <c r="C58">
        <v>2023</v>
      </c>
      <c r="D58" t="s">
        <v>1339</v>
      </c>
      <c r="E58" t="str">
        <f>IFERROR(VLOOKUP([1]!Tabla_SERIEA_05_13[[#This Row],[IdEstablecimiento]],'[2]Establecimiento 2023'!$A$1:$E$183,5,FALSE),0)</f>
        <v>105100-Hospital La Serena</v>
      </c>
      <c r="F58" t="s">
        <v>1368</v>
      </c>
      <c r="G58" s="437">
        <v>45093.629236111112</v>
      </c>
      <c r="H58">
        <v>0</v>
      </c>
      <c r="K58">
        <v>131</v>
      </c>
    </row>
    <row r="59" spans="1:11" x14ac:dyDescent="0.2">
      <c r="A59">
        <v>5</v>
      </c>
      <c r="B59" t="s">
        <v>1325</v>
      </c>
      <c r="C59">
        <v>2023</v>
      </c>
      <c r="D59" t="s">
        <v>1339</v>
      </c>
      <c r="E59" t="str">
        <f>IFERROR(VLOOKUP([1]!Tabla_SERIEA_05_13[[#This Row],[IdEstablecimiento]],'[2]Establecimiento 2023'!$A$1:$E$183,5,FALSE),0)</f>
        <v>105100-Hospital La Serena</v>
      </c>
      <c r="F59" t="s">
        <v>1369</v>
      </c>
      <c r="G59" s="437">
        <v>45093.629236111112</v>
      </c>
      <c r="H59">
        <v>0</v>
      </c>
      <c r="K59">
        <v>5</v>
      </c>
    </row>
    <row r="60" spans="1:11" x14ac:dyDescent="0.2">
      <c r="A60">
        <v>5</v>
      </c>
      <c r="B60" t="s">
        <v>1325</v>
      </c>
      <c r="C60">
        <v>2023</v>
      </c>
      <c r="D60" t="s">
        <v>1339</v>
      </c>
      <c r="E60" t="str">
        <f>IFERROR(VLOOKUP([1]!Tabla_SERIEA_05_13[[#This Row],[IdEstablecimiento]],'[2]Establecimiento 2023'!$A$1:$E$183,5,FALSE),0)</f>
        <v>105100-Hospital La Serena</v>
      </c>
      <c r="F60" t="s">
        <v>1370</v>
      </c>
      <c r="G60" s="437">
        <v>45093.629236111112</v>
      </c>
      <c r="H60">
        <v>0</v>
      </c>
      <c r="K60">
        <v>1</v>
      </c>
    </row>
    <row r="61" spans="1:11" x14ac:dyDescent="0.2">
      <c r="A61">
        <v>5</v>
      </c>
      <c r="B61" t="s">
        <v>1325</v>
      </c>
      <c r="C61">
        <v>2023</v>
      </c>
      <c r="D61" t="s">
        <v>1339</v>
      </c>
      <c r="E61" t="str">
        <f>IFERROR(VLOOKUP([1]!Tabla_SERIEA_05_13[[#This Row],[IdEstablecimiento]],'[2]Establecimiento 2023'!$A$1:$E$183,5,FALSE),0)</f>
        <v>105100-Hospital La Serena</v>
      </c>
      <c r="F61" t="s">
        <v>1371</v>
      </c>
      <c r="G61" s="437">
        <v>45093.629236111112</v>
      </c>
      <c r="H61">
        <v>0</v>
      </c>
      <c r="K61">
        <v>18</v>
      </c>
    </row>
    <row r="62" spans="1:11" x14ac:dyDescent="0.2">
      <c r="A62">
        <v>5</v>
      </c>
      <c r="B62" t="s">
        <v>1325</v>
      </c>
      <c r="C62">
        <v>2023</v>
      </c>
      <c r="D62" t="s">
        <v>1339</v>
      </c>
      <c r="E62" t="str">
        <f>IFERROR(VLOOKUP([1]!Tabla_SERIEA_05_13[[#This Row],[IdEstablecimiento]],'[2]Establecimiento 2023'!$A$1:$E$183,5,FALSE),0)</f>
        <v>105100-Hospital La Serena</v>
      </c>
      <c r="F62" t="s">
        <v>1372</v>
      </c>
      <c r="G62" s="437">
        <v>45093.629236111112</v>
      </c>
      <c r="H62">
        <v>0</v>
      </c>
      <c r="K62">
        <v>30</v>
      </c>
    </row>
    <row r="63" spans="1:11" x14ac:dyDescent="0.2">
      <c r="A63">
        <v>5</v>
      </c>
      <c r="B63" t="s">
        <v>1325</v>
      </c>
      <c r="C63">
        <v>2023</v>
      </c>
      <c r="D63" t="s">
        <v>1339</v>
      </c>
      <c r="E63" t="str">
        <f>IFERROR(VLOOKUP([1]!Tabla_SERIEA_05_13[[#This Row],[IdEstablecimiento]],'[2]Establecimiento 2023'!$A$1:$E$183,5,FALSE),0)</f>
        <v>105100-Hospital La Serena</v>
      </c>
      <c r="F63" t="s">
        <v>1373</v>
      </c>
      <c r="G63" s="437">
        <v>45093.629236111112</v>
      </c>
      <c r="H63">
        <v>0</v>
      </c>
      <c r="K63">
        <v>16</v>
      </c>
    </row>
    <row r="64" spans="1:11" x14ac:dyDescent="0.2">
      <c r="A64">
        <v>5</v>
      </c>
      <c r="B64" t="s">
        <v>1325</v>
      </c>
      <c r="C64">
        <v>2023</v>
      </c>
      <c r="D64" t="s">
        <v>1339</v>
      </c>
      <c r="E64" t="str">
        <f>IFERROR(VLOOKUP([1]!Tabla_SERIEA_05_13[[#This Row],[IdEstablecimiento]],'[2]Establecimiento 2023'!$A$1:$E$183,5,FALSE),0)</f>
        <v>105100-Hospital La Serena</v>
      </c>
      <c r="F64" t="s">
        <v>1374</v>
      </c>
      <c r="G64" s="437">
        <v>45093.629236111112</v>
      </c>
      <c r="H64">
        <v>0</v>
      </c>
      <c r="K64">
        <v>6</v>
      </c>
    </row>
    <row r="65" spans="1:12" x14ac:dyDescent="0.2">
      <c r="A65">
        <v>5</v>
      </c>
      <c r="B65" t="s">
        <v>1325</v>
      </c>
      <c r="C65">
        <v>2023</v>
      </c>
      <c r="D65" t="s">
        <v>1339</v>
      </c>
      <c r="E65" t="str">
        <f>IFERROR(VLOOKUP([1]!Tabla_SERIEA_05_13[[#This Row],[IdEstablecimiento]],'[2]Establecimiento 2023'!$A$1:$E$183,5,FALSE),0)</f>
        <v>105100-Hospital La Serena</v>
      </c>
      <c r="F65" t="s">
        <v>1375</v>
      </c>
      <c r="G65" s="437">
        <v>45093.629236111112</v>
      </c>
      <c r="H65">
        <v>0</v>
      </c>
      <c r="K65">
        <v>18</v>
      </c>
    </row>
    <row r="66" spans="1:12" x14ac:dyDescent="0.2">
      <c r="A66">
        <v>5</v>
      </c>
      <c r="B66" t="s">
        <v>1325</v>
      </c>
      <c r="C66">
        <v>2023</v>
      </c>
      <c r="D66" t="s">
        <v>1339</v>
      </c>
      <c r="E66" t="str">
        <f>IFERROR(VLOOKUP([1]!Tabla_SERIEA_05_13[[#This Row],[IdEstablecimiento]],'[2]Establecimiento 2023'!$A$1:$E$183,5,FALSE),0)</f>
        <v>105100-Hospital La Serena</v>
      </c>
      <c r="F66" t="s">
        <v>1376</v>
      </c>
      <c r="G66" s="437">
        <v>45093.629236111112</v>
      </c>
      <c r="H66">
        <v>0</v>
      </c>
      <c r="K66">
        <v>25</v>
      </c>
    </row>
    <row r="67" spans="1:12" x14ac:dyDescent="0.2">
      <c r="A67">
        <v>5</v>
      </c>
      <c r="B67" t="s">
        <v>1325</v>
      </c>
      <c r="C67">
        <v>2023</v>
      </c>
      <c r="D67" t="s">
        <v>1339</v>
      </c>
      <c r="E67" t="str">
        <f>IFERROR(VLOOKUP([1]!Tabla_SERIEA_05_13[[#This Row],[IdEstablecimiento]],'[2]Establecimiento 2023'!$A$1:$E$183,5,FALSE),0)</f>
        <v>105100-Hospital La Serena</v>
      </c>
      <c r="F67" t="s">
        <v>1377</v>
      </c>
      <c r="G67" s="437">
        <v>45093.629236111112</v>
      </c>
      <c r="H67">
        <v>0</v>
      </c>
      <c r="K67">
        <v>16</v>
      </c>
    </row>
    <row r="68" spans="1:12" x14ac:dyDescent="0.2">
      <c r="A68">
        <v>5</v>
      </c>
      <c r="B68" t="s">
        <v>1325</v>
      </c>
      <c r="C68">
        <v>2023</v>
      </c>
      <c r="D68" t="s">
        <v>1339</v>
      </c>
      <c r="E68" t="str">
        <f>IFERROR(VLOOKUP([1]!Tabla_SERIEA_05_13[[#This Row],[IdEstablecimiento]],'[2]Establecimiento 2023'!$A$1:$E$183,5,FALSE),0)</f>
        <v>105100-Hospital La Serena</v>
      </c>
      <c r="F68" t="s">
        <v>1378</v>
      </c>
      <c r="G68" s="437">
        <v>45093.629236111112</v>
      </c>
      <c r="H68">
        <v>0</v>
      </c>
      <c r="K68">
        <v>1</v>
      </c>
    </row>
    <row r="69" spans="1:12" x14ac:dyDescent="0.2">
      <c r="A69">
        <v>5</v>
      </c>
      <c r="B69" t="s">
        <v>1325</v>
      </c>
      <c r="C69">
        <v>2023</v>
      </c>
      <c r="D69" t="s">
        <v>1339</v>
      </c>
      <c r="E69" t="str">
        <f>IFERROR(VLOOKUP([1]!Tabla_SERIEA_05_13[[#This Row],[IdEstablecimiento]],'[2]Establecimiento 2023'!$A$1:$E$183,5,FALSE),0)</f>
        <v>105100-Hospital La Serena</v>
      </c>
      <c r="F69" t="s">
        <v>1379</v>
      </c>
      <c r="G69" s="437">
        <v>45093.629236111112</v>
      </c>
      <c r="H69">
        <v>27</v>
      </c>
      <c r="J69">
        <v>27</v>
      </c>
      <c r="L69">
        <v>27</v>
      </c>
    </row>
    <row r="70" spans="1:12" x14ac:dyDescent="0.2">
      <c r="A70">
        <v>5</v>
      </c>
      <c r="B70" t="s">
        <v>1325</v>
      </c>
      <c r="C70">
        <v>2023</v>
      </c>
      <c r="D70" t="s">
        <v>1339</v>
      </c>
      <c r="E70" t="str">
        <f>IFERROR(VLOOKUP([1]!Tabla_SERIEA_05_13[[#This Row],[IdEstablecimiento]],'[2]Establecimiento 2023'!$A$1:$E$183,5,FALSE),0)</f>
        <v>105100-Hospital La Serena</v>
      </c>
      <c r="F70" t="s">
        <v>1335</v>
      </c>
      <c r="G70" s="437">
        <v>45093.629236111112</v>
      </c>
      <c r="H70">
        <v>249</v>
      </c>
      <c r="J70">
        <v>249</v>
      </c>
      <c r="L70">
        <v>249</v>
      </c>
    </row>
    <row r="71" spans="1:12" x14ac:dyDescent="0.2">
      <c r="A71">
        <v>5</v>
      </c>
      <c r="B71" t="s">
        <v>1325</v>
      </c>
      <c r="C71">
        <v>2023</v>
      </c>
      <c r="D71" t="s">
        <v>1339</v>
      </c>
      <c r="E71" t="str">
        <f>IFERROR(VLOOKUP([1]!Tabla_SERIEA_05_13[[#This Row],[IdEstablecimiento]],'[2]Establecimiento 2023'!$A$1:$E$183,5,FALSE),0)</f>
        <v>105100-Hospital La Serena</v>
      </c>
      <c r="F71" t="s">
        <v>1380</v>
      </c>
      <c r="G71" s="437">
        <v>45093.629236111112</v>
      </c>
      <c r="H71">
        <v>12</v>
      </c>
      <c r="J71">
        <v>12</v>
      </c>
      <c r="L71">
        <v>12</v>
      </c>
    </row>
    <row r="72" spans="1:12" x14ac:dyDescent="0.2">
      <c r="A72">
        <v>5</v>
      </c>
      <c r="B72" t="s">
        <v>1325</v>
      </c>
      <c r="C72">
        <v>2023</v>
      </c>
      <c r="D72" t="s">
        <v>1339</v>
      </c>
      <c r="E72" t="str">
        <f>IFERROR(VLOOKUP([1]!Tabla_SERIEA_05_13[[#This Row],[IdEstablecimiento]],'[2]Establecimiento 2023'!$A$1:$E$183,5,FALSE),0)</f>
        <v>105100-Hospital La Serena</v>
      </c>
      <c r="F72" t="s">
        <v>1381</v>
      </c>
      <c r="G72" s="437">
        <v>45093.629236111112</v>
      </c>
      <c r="H72">
        <v>7</v>
      </c>
      <c r="I72">
        <v>0</v>
      </c>
      <c r="J72">
        <v>7</v>
      </c>
      <c r="K72">
        <v>7</v>
      </c>
    </row>
    <row r="73" spans="1:12" x14ac:dyDescent="0.2">
      <c r="A73">
        <v>5</v>
      </c>
      <c r="B73" t="s">
        <v>1325</v>
      </c>
      <c r="C73">
        <v>2023</v>
      </c>
      <c r="D73" t="s">
        <v>1339</v>
      </c>
      <c r="E73" t="str">
        <f>IFERROR(VLOOKUP([1]!Tabla_SERIEA_05_13[[#This Row],[IdEstablecimiento]],'[2]Establecimiento 2023'!$A$1:$E$183,5,FALSE),0)</f>
        <v>105100-Hospital La Serena</v>
      </c>
      <c r="F73" t="s">
        <v>1382</v>
      </c>
      <c r="G73" s="437">
        <v>45093.629236111112</v>
      </c>
      <c r="H73">
        <v>5</v>
      </c>
      <c r="I73">
        <v>0</v>
      </c>
      <c r="J73">
        <v>5</v>
      </c>
      <c r="K73">
        <v>5</v>
      </c>
    </row>
    <row r="74" spans="1:12" x14ac:dyDescent="0.2">
      <c r="A74">
        <v>5</v>
      </c>
      <c r="B74" t="s">
        <v>1325</v>
      </c>
      <c r="C74">
        <v>2023</v>
      </c>
      <c r="D74" t="s">
        <v>1339</v>
      </c>
      <c r="E74" t="str">
        <f>IFERROR(VLOOKUP([1]!Tabla_SERIEA_05_13[[#This Row],[IdEstablecimiento]],'[2]Establecimiento 2023'!$A$1:$E$183,5,FALSE),0)</f>
        <v>105100-Hospital La Serena</v>
      </c>
      <c r="F74" t="s">
        <v>1334</v>
      </c>
      <c r="G74" s="437">
        <v>45093.629236111112</v>
      </c>
      <c r="H74">
        <v>2</v>
      </c>
      <c r="I74">
        <v>0</v>
      </c>
      <c r="J74">
        <v>2</v>
      </c>
      <c r="K74">
        <v>2</v>
      </c>
    </row>
    <row r="75" spans="1:12" x14ac:dyDescent="0.2">
      <c r="A75">
        <v>5</v>
      </c>
      <c r="B75" t="s">
        <v>1325</v>
      </c>
      <c r="C75">
        <v>2023</v>
      </c>
      <c r="D75" t="s">
        <v>1339</v>
      </c>
      <c r="E75" t="str">
        <f>IFERROR(VLOOKUP([1]!Tabla_SERIEA_05_13[[#This Row],[IdEstablecimiento]],'[2]Establecimiento 2023'!$A$1:$E$183,5,FALSE),0)</f>
        <v>105100-Hospital La Serena</v>
      </c>
      <c r="F75" t="s">
        <v>1327</v>
      </c>
      <c r="G75" s="437">
        <v>45093.629236111112</v>
      </c>
      <c r="H75">
        <v>206</v>
      </c>
      <c r="J75">
        <v>206</v>
      </c>
      <c r="L75">
        <v>206</v>
      </c>
    </row>
    <row r="76" spans="1:12" x14ac:dyDescent="0.2">
      <c r="A76">
        <v>5</v>
      </c>
      <c r="B76" t="s">
        <v>1325</v>
      </c>
      <c r="C76">
        <v>2023</v>
      </c>
      <c r="D76" t="s">
        <v>1339</v>
      </c>
      <c r="E76" t="str">
        <f>IFERROR(VLOOKUP([1]!Tabla_SERIEA_05_13[[#This Row],[IdEstablecimiento]],'[2]Establecimiento 2023'!$A$1:$E$183,5,FALSE),0)</f>
        <v>105100-Hospital La Serena</v>
      </c>
      <c r="F76" t="s">
        <v>1383</v>
      </c>
      <c r="G76" s="437">
        <v>45093.629236111112</v>
      </c>
      <c r="H76">
        <v>172</v>
      </c>
      <c r="J76">
        <v>172</v>
      </c>
      <c r="L76">
        <v>172</v>
      </c>
    </row>
    <row r="77" spans="1:12" x14ac:dyDescent="0.2">
      <c r="A77">
        <v>5</v>
      </c>
      <c r="B77" t="s">
        <v>1325</v>
      </c>
      <c r="C77">
        <v>2023</v>
      </c>
      <c r="D77" t="s">
        <v>1339</v>
      </c>
      <c r="E77" t="str">
        <f>IFERROR(VLOOKUP([1]!Tabla_SERIEA_05_13[[#This Row],[IdEstablecimiento]],'[2]Establecimiento 2023'!$A$1:$E$183,5,FALSE),0)</f>
        <v>105100-Hospital La Serena</v>
      </c>
      <c r="F77" t="s">
        <v>1329</v>
      </c>
      <c r="G77" s="437">
        <v>45093.629236111112</v>
      </c>
      <c r="H77">
        <v>8</v>
      </c>
      <c r="J77">
        <v>8</v>
      </c>
      <c r="K77">
        <v>8</v>
      </c>
    </row>
    <row r="78" spans="1:12" x14ac:dyDescent="0.2">
      <c r="A78">
        <v>5</v>
      </c>
      <c r="B78" t="s">
        <v>1325</v>
      </c>
      <c r="C78">
        <v>2023</v>
      </c>
      <c r="D78" t="s">
        <v>1339</v>
      </c>
      <c r="E78" t="str">
        <f>IFERROR(VLOOKUP([1]!Tabla_SERIEA_05_13[[#This Row],[IdEstablecimiento]],'[2]Establecimiento 2023'!$A$1:$E$183,5,FALSE),0)</f>
        <v>105100-Hospital La Serena</v>
      </c>
      <c r="F78" t="s">
        <v>1384</v>
      </c>
      <c r="G78" s="437">
        <v>45093.629236111112</v>
      </c>
      <c r="H78">
        <v>185</v>
      </c>
      <c r="J78">
        <v>185</v>
      </c>
      <c r="L78">
        <v>185</v>
      </c>
    </row>
    <row r="79" spans="1:12" x14ac:dyDescent="0.2">
      <c r="A79">
        <v>5</v>
      </c>
      <c r="B79" t="s">
        <v>1325</v>
      </c>
      <c r="C79">
        <v>2023</v>
      </c>
      <c r="D79" t="s">
        <v>1339</v>
      </c>
      <c r="E79" t="str">
        <f>IFERROR(VLOOKUP([1]!Tabla_SERIEA_05_13[[#This Row],[IdEstablecimiento]],'[2]Establecimiento 2023'!$A$1:$E$183,5,FALSE),0)</f>
        <v>105100-Hospital La Serena</v>
      </c>
      <c r="F79" t="s">
        <v>1331</v>
      </c>
      <c r="G79" s="437">
        <v>45093.629236111112</v>
      </c>
      <c r="H79">
        <v>107</v>
      </c>
      <c r="J79">
        <v>107</v>
      </c>
      <c r="L79">
        <v>107</v>
      </c>
    </row>
    <row r="80" spans="1:12" x14ac:dyDescent="0.2">
      <c r="A80">
        <v>5</v>
      </c>
      <c r="B80" t="s">
        <v>1325</v>
      </c>
      <c r="C80">
        <v>2023</v>
      </c>
      <c r="D80" t="s">
        <v>1339</v>
      </c>
      <c r="E80" t="str">
        <f>IFERROR(VLOOKUP([1]!Tabla_SERIEA_05_13[[#This Row],[IdEstablecimiento]],'[2]Establecimiento 2023'!$A$1:$E$183,5,FALSE),0)</f>
        <v>105100-Hospital La Serena</v>
      </c>
      <c r="F80" t="s">
        <v>1385</v>
      </c>
      <c r="G80" s="437">
        <v>45093.629236111112</v>
      </c>
      <c r="H80">
        <v>3157</v>
      </c>
      <c r="J80">
        <v>3157</v>
      </c>
      <c r="K80">
        <v>3157</v>
      </c>
    </row>
    <row r="81" spans="1:12" x14ac:dyDescent="0.2">
      <c r="A81">
        <v>5</v>
      </c>
      <c r="B81" t="s">
        <v>1325</v>
      </c>
      <c r="C81">
        <v>2023</v>
      </c>
      <c r="D81" t="s">
        <v>1339</v>
      </c>
      <c r="E81" t="str">
        <f>IFERROR(VLOOKUP([1]!Tabla_SERIEA_05_13[[#This Row],[IdEstablecimiento]],'[2]Establecimiento 2023'!$A$1:$E$183,5,FALSE),0)</f>
        <v>105100-Hospital La Serena</v>
      </c>
      <c r="F81" t="s">
        <v>1386</v>
      </c>
      <c r="G81" s="437">
        <v>45093.629236111112</v>
      </c>
      <c r="H81">
        <v>12</v>
      </c>
      <c r="J81">
        <v>12</v>
      </c>
      <c r="K81">
        <v>12</v>
      </c>
    </row>
    <row r="82" spans="1:12" x14ac:dyDescent="0.2">
      <c r="A82">
        <v>5</v>
      </c>
      <c r="B82" t="s">
        <v>1325</v>
      </c>
      <c r="C82">
        <v>2023</v>
      </c>
      <c r="D82" t="s">
        <v>1339</v>
      </c>
      <c r="E82" t="str">
        <f>IFERROR(VLOOKUP([1]!Tabla_SERIEA_05_13[[#This Row],[IdEstablecimiento]],'[2]Establecimiento 2023'!$A$1:$E$183,5,FALSE),0)</f>
        <v>105100-Hospital La Serena</v>
      </c>
      <c r="F82" t="s">
        <v>1332</v>
      </c>
      <c r="G82" s="437">
        <v>45093.629236111112</v>
      </c>
      <c r="H82">
        <v>102</v>
      </c>
      <c r="J82">
        <v>102</v>
      </c>
      <c r="L82">
        <v>102</v>
      </c>
    </row>
    <row r="83" spans="1:12" x14ac:dyDescent="0.2">
      <c r="A83">
        <v>5</v>
      </c>
      <c r="B83" t="s">
        <v>1325</v>
      </c>
      <c r="C83">
        <v>2023</v>
      </c>
      <c r="D83" t="s">
        <v>1339</v>
      </c>
      <c r="E83" t="str">
        <f>IFERROR(VLOOKUP([1]!Tabla_SERIEA_05_13[[#This Row],[IdEstablecimiento]],'[2]Establecimiento 2023'!$A$1:$E$183,5,FALSE),0)</f>
        <v>105100-Hospital La Serena</v>
      </c>
      <c r="F83" t="s">
        <v>1387</v>
      </c>
      <c r="G83" s="437">
        <v>45093.629236111112</v>
      </c>
      <c r="H83">
        <v>7</v>
      </c>
      <c r="J83">
        <v>7</v>
      </c>
    </row>
    <row r="84" spans="1:12" x14ac:dyDescent="0.2">
      <c r="A84">
        <v>5</v>
      </c>
      <c r="B84" t="s">
        <v>1325</v>
      </c>
      <c r="C84">
        <v>2023</v>
      </c>
      <c r="D84" t="s">
        <v>1339</v>
      </c>
      <c r="E84" t="str">
        <f>IFERROR(VLOOKUP([1]!Tabla_SERIEA_05_13[[#This Row],[IdEstablecimiento]],'[2]Establecimiento 2023'!$A$1:$E$183,5,FALSE),0)</f>
        <v>105100-Hospital La Serena</v>
      </c>
      <c r="F84" t="s">
        <v>1388</v>
      </c>
      <c r="G84" s="437">
        <v>45093.629236111112</v>
      </c>
      <c r="H84">
        <v>9</v>
      </c>
      <c r="J84">
        <v>9</v>
      </c>
    </row>
    <row r="85" spans="1:12" x14ac:dyDescent="0.2">
      <c r="A85">
        <v>5</v>
      </c>
      <c r="B85" t="s">
        <v>1325</v>
      </c>
      <c r="C85">
        <v>2023</v>
      </c>
      <c r="D85" t="s">
        <v>1339</v>
      </c>
      <c r="E85" t="str">
        <f>IFERROR(VLOOKUP([1]!Tabla_SERIEA_05_13[[#This Row],[IdEstablecimiento]],'[2]Establecimiento 2023'!$A$1:$E$183,5,FALSE),0)</f>
        <v>105100-Hospital La Serena</v>
      </c>
      <c r="F85" t="s">
        <v>1389</v>
      </c>
      <c r="G85" s="437">
        <v>45093.629236111112</v>
      </c>
      <c r="H85">
        <v>1</v>
      </c>
      <c r="J85">
        <v>1</v>
      </c>
    </row>
    <row r="86" spans="1:12" x14ac:dyDescent="0.2">
      <c r="A86">
        <v>5</v>
      </c>
      <c r="B86" t="s">
        <v>1325</v>
      </c>
      <c r="C86">
        <v>2023</v>
      </c>
      <c r="D86" t="s">
        <v>1339</v>
      </c>
      <c r="E86" t="str">
        <f>IFERROR(VLOOKUP([1]!Tabla_SERIEA_05_13[[#This Row],[IdEstablecimiento]],'[2]Establecimiento 2023'!$A$1:$E$183,5,FALSE),0)</f>
        <v>105100-Hospital La Serena</v>
      </c>
      <c r="F86" t="s">
        <v>1243</v>
      </c>
      <c r="G86" s="437">
        <v>45093.629236111112</v>
      </c>
      <c r="H86">
        <v>27</v>
      </c>
      <c r="I86">
        <v>0</v>
      </c>
      <c r="J86">
        <v>27</v>
      </c>
    </row>
    <row r="87" spans="1:12" x14ac:dyDescent="0.2">
      <c r="A87">
        <v>5</v>
      </c>
      <c r="B87" t="s">
        <v>1325</v>
      </c>
      <c r="C87">
        <v>2023</v>
      </c>
      <c r="D87" t="s">
        <v>1339</v>
      </c>
      <c r="E87" t="str">
        <f>IFERROR(VLOOKUP([1]!Tabla_SERIEA_05_13[[#This Row],[IdEstablecimiento]],'[2]Establecimiento 2023'!$A$1:$E$183,5,FALSE),0)</f>
        <v>105100-Hospital La Serena</v>
      </c>
      <c r="F87" t="s">
        <v>1244</v>
      </c>
      <c r="G87" s="437">
        <v>45093.629236111112</v>
      </c>
      <c r="H87">
        <v>249</v>
      </c>
      <c r="I87">
        <v>0</v>
      </c>
      <c r="J87">
        <v>249</v>
      </c>
    </row>
    <row r="88" spans="1:12" x14ac:dyDescent="0.2">
      <c r="A88">
        <v>5</v>
      </c>
      <c r="B88" t="s">
        <v>1325</v>
      </c>
      <c r="C88">
        <v>2023</v>
      </c>
      <c r="D88" t="s">
        <v>1339</v>
      </c>
      <c r="E88" t="str">
        <f>IFERROR(VLOOKUP([1]!Tabla_SERIEA_05_13[[#This Row],[IdEstablecimiento]],'[2]Establecimiento 2023'!$A$1:$E$183,5,FALSE),0)</f>
        <v>105100-Hospital La Serena</v>
      </c>
      <c r="F88" t="s">
        <v>1248</v>
      </c>
      <c r="G88" s="437">
        <v>45093.629236111112</v>
      </c>
      <c r="H88">
        <v>12</v>
      </c>
      <c r="I88">
        <v>0</v>
      </c>
      <c r="J88">
        <v>12</v>
      </c>
    </row>
    <row r="89" spans="1:12" x14ac:dyDescent="0.2">
      <c r="A89">
        <v>5</v>
      </c>
      <c r="B89" t="s">
        <v>1325</v>
      </c>
      <c r="C89">
        <v>2023</v>
      </c>
      <c r="D89" t="s">
        <v>1339</v>
      </c>
      <c r="E89" t="str">
        <f>IFERROR(VLOOKUP([1]!Tabla_SERIEA_05_13[[#This Row],[IdEstablecimiento]],'[2]Establecimiento 2023'!$A$1:$E$183,5,FALSE),0)</f>
        <v>105101-Hospital Coquimbo</v>
      </c>
      <c r="F89" t="s">
        <v>1249</v>
      </c>
      <c r="G89" s="437">
        <v>45093.629236111112</v>
      </c>
      <c r="H89">
        <v>14</v>
      </c>
      <c r="I89">
        <v>0</v>
      </c>
      <c r="J89">
        <v>14</v>
      </c>
    </row>
    <row r="90" spans="1:12" x14ac:dyDescent="0.2">
      <c r="A90">
        <v>5</v>
      </c>
      <c r="B90" t="s">
        <v>1325</v>
      </c>
      <c r="C90">
        <v>2023</v>
      </c>
      <c r="D90" t="s">
        <v>1339</v>
      </c>
      <c r="E90" t="str">
        <f>IFERROR(VLOOKUP([1]!Tabla_SERIEA_05_13[[#This Row],[IdEstablecimiento]],'[2]Establecimiento 2023'!$A$1:$E$183,5,FALSE),0)</f>
        <v>105101-Hospital Coquimbo</v>
      </c>
      <c r="F90" t="s">
        <v>1251</v>
      </c>
      <c r="G90" s="437">
        <v>45093.629236111112</v>
      </c>
      <c r="H90">
        <v>14</v>
      </c>
      <c r="I90">
        <v>0</v>
      </c>
      <c r="J90">
        <v>14</v>
      </c>
    </row>
    <row r="91" spans="1:12" x14ac:dyDescent="0.2">
      <c r="A91">
        <v>5</v>
      </c>
      <c r="B91" t="s">
        <v>1325</v>
      </c>
      <c r="C91">
        <v>2023</v>
      </c>
      <c r="D91" t="s">
        <v>1339</v>
      </c>
      <c r="E91" t="str">
        <f>IFERROR(VLOOKUP([1]!Tabla_SERIEA_05_13[[#This Row],[IdEstablecimiento]],'[2]Establecimiento 2023'!$A$1:$E$183,5,FALSE),0)</f>
        <v>105101-Hospital Coquimbo</v>
      </c>
      <c r="F91" t="s">
        <v>1252</v>
      </c>
      <c r="G91" s="437">
        <v>45093.629236111112</v>
      </c>
      <c r="H91">
        <v>107</v>
      </c>
      <c r="I91">
        <v>0</v>
      </c>
      <c r="J91">
        <v>107</v>
      </c>
    </row>
    <row r="92" spans="1:12" x14ac:dyDescent="0.2">
      <c r="A92">
        <v>5</v>
      </c>
      <c r="B92" t="s">
        <v>1325</v>
      </c>
      <c r="C92">
        <v>2023</v>
      </c>
      <c r="D92" t="s">
        <v>1339</v>
      </c>
      <c r="E92" t="str">
        <f>IFERROR(VLOOKUP([1]!Tabla_SERIEA_05_13[[#This Row],[IdEstablecimiento]],'[2]Establecimiento 2023'!$A$1:$E$183,5,FALSE),0)</f>
        <v>105101-Hospital Coquimbo</v>
      </c>
      <c r="F92" t="s">
        <v>1253</v>
      </c>
      <c r="G92" s="437">
        <v>45093.629236111112</v>
      </c>
      <c r="H92">
        <v>206</v>
      </c>
      <c r="I92">
        <v>0</v>
      </c>
      <c r="J92">
        <v>206</v>
      </c>
    </row>
    <row r="93" spans="1:12" x14ac:dyDescent="0.2">
      <c r="A93">
        <v>5</v>
      </c>
      <c r="B93" t="s">
        <v>1325</v>
      </c>
      <c r="C93">
        <v>2023</v>
      </c>
      <c r="D93" t="s">
        <v>1339</v>
      </c>
      <c r="E93" t="str">
        <f>IFERROR(VLOOKUP([1]!Tabla_SERIEA_05_13[[#This Row],[IdEstablecimiento]],'[2]Establecimiento 2023'!$A$1:$E$183,5,FALSE),0)</f>
        <v>105101-Hospital Coquimbo</v>
      </c>
      <c r="F93" t="s">
        <v>1390</v>
      </c>
      <c r="G93" s="437">
        <v>45093.629236111112</v>
      </c>
      <c r="H93">
        <v>172</v>
      </c>
      <c r="I93">
        <v>0</v>
      </c>
      <c r="J93">
        <v>172</v>
      </c>
    </row>
    <row r="94" spans="1:12" x14ac:dyDescent="0.2">
      <c r="A94">
        <v>5</v>
      </c>
      <c r="B94" t="s">
        <v>1325</v>
      </c>
      <c r="C94">
        <v>2023</v>
      </c>
      <c r="D94" t="s">
        <v>1339</v>
      </c>
      <c r="E94" t="str">
        <f>IFERROR(VLOOKUP([1]!Tabla_SERIEA_05_13[[#This Row],[IdEstablecimiento]],'[2]Establecimiento 2023'!$A$1:$E$183,5,FALSE),0)</f>
        <v>105101-Hospital Coquimbo</v>
      </c>
      <c r="F94" t="s">
        <v>1259</v>
      </c>
      <c r="G94" s="437">
        <v>45093.629236111112</v>
      </c>
      <c r="H94">
        <v>4</v>
      </c>
      <c r="I94">
        <v>2</v>
      </c>
      <c r="J94">
        <v>2</v>
      </c>
    </row>
    <row r="95" spans="1:12" x14ac:dyDescent="0.2">
      <c r="A95">
        <v>5</v>
      </c>
      <c r="B95" t="s">
        <v>1325</v>
      </c>
      <c r="C95">
        <v>2023</v>
      </c>
      <c r="D95" t="s">
        <v>1339</v>
      </c>
      <c r="E95" t="str">
        <f>IFERROR(VLOOKUP([1]!Tabla_SERIEA_05_13[[#This Row],[IdEstablecimiento]],'[2]Establecimiento 2023'!$A$1:$E$183,5,FALSE),0)</f>
        <v>105101-Hospital Coquimbo</v>
      </c>
      <c r="F95" t="s">
        <v>1260</v>
      </c>
      <c r="G95" s="437">
        <v>45093.629236111112</v>
      </c>
      <c r="H95">
        <v>39</v>
      </c>
      <c r="I95">
        <v>0</v>
      </c>
    </row>
    <row r="96" spans="1:12" x14ac:dyDescent="0.2">
      <c r="A96">
        <v>5</v>
      </c>
      <c r="B96" t="s">
        <v>1325</v>
      </c>
      <c r="C96">
        <v>2023</v>
      </c>
      <c r="D96" t="s">
        <v>1391</v>
      </c>
      <c r="E96" t="str">
        <f>IFERROR(VLOOKUP([1]!Tabla_SERIEA_05_13[[#This Row],[IdEstablecimiento]],'[2]Establecimiento 2023'!$A$1:$E$183,5,FALSE),0)</f>
        <v>105101-Hospital Coquimbo</v>
      </c>
      <c r="F96" t="s">
        <v>1341</v>
      </c>
      <c r="G96" s="437">
        <v>45093.638993055552</v>
      </c>
      <c r="H96">
        <v>0</v>
      </c>
      <c r="K96">
        <v>687</v>
      </c>
    </row>
    <row r="97" spans="1:11" x14ac:dyDescent="0.2">
      <c r="A97">
        <v>5</v>
      </c>
      <c r="B97" t="s">
        <v>1325</v>
      </c>
      <c r="C97">
        <v>2023</v>
      </c>
      <c r="D97" t="s">
        <v>1391</v>
      </c>
      <c r="E97" t="str">
        <f>IFERROR(VLOOKUP([1]!Tabla_SERIEA_05_13[[#This Row],[IdEstablecimiento]],'[2]Establecimiento 2023'!$A$1:$E$183,5,FALSE),0)</f>
        <v>105101-Hospital Coquimbo</v>
      </c>
      <c r="F97" t="s">
        <v>1342</v>
      </c>
      <c r="G97" s="437">
        <v>45093.638993055552</v>
      </c>
      <c r="H97">
        <v>0</v>
      </c>
      <c r="K97">
        <v>705</v>
      </c>
    </row>
    <row r="98" spans="1:11" x14ac:dyDescent="0.2">
      <c r="A98">
        <v>5</v>
      </c>
      <c r="B98" t="s">
        <v>1325</v>
      </c>
      <c r="C98">
        <v>2023</v>
      </c>
      <c r="D98" t="s">
        <v>1391</v>
      </c>
      <c r="E98" t="str">
        <f>IFERROR(VLOOKUP([1]!Tabla_SERIEA_05_13[[#This Row],[IdEstablecimiento]],'[2]Establecimiento 2023'!$A$1:$E$183,5,FALSE),0)</f>
        <v>105101-Hospital Coquimbo</v>
      </c>
      <c r="F98" t="s">
        <v>1343</v>
      </c>
      <c r="G98" s="437">
        <v>45093.638993055552</v>
      </c>
      <c r="H98">
        <v>0</v>
      </c>
      <c r="K98">
        <v>506</v>
      </c>
    </row>
    <row r="99" spans="1:11" x14ac:dyDescent="0.2">
      <c r="A99">
        <v>5</v>
      </c>
      <c r="B99" t="s">
        <v>1325</v>
      </c>
      <c r="C99">
        <v>2023</v>
      </c>
      <c r="D99" t="s">
        <v>1391</v>
      </c>
      <c r="E99" t="str">
        <f>IFERROR(VLOOKUP([1]!Tabla_SERIEA_05_13[[#This Row],[IdEstablecimiento]],'[2]Establecimiento 2023'!$A$1:$E$183,5,FALSE),0)</f>
        <v>105101-Hospital Coquimbo</v>
      </c>
      <c r="F99" t="s">
        <v>1344</v>
      </c>
      <c r="G99" s="437">
        <v>45093.638993055552</v>
      </c>
      <c r="H99">
        <v>0</v>
      </c>
      <c r="K99">
        <v>256</v>
      </c>
    </row>
    <row r="100" spans="1:11" x14ac:dyDescent="0.2">
      <c r="A100">
        <v>5</v>
      </c>
      <c r="B100" t="s">
        <v>1325</v>
      </c>
      <c r="C100">
        <v>2023</v>
      </c>
      <c r="D100" t="s">
        <v>1391</v>
      </c>
      <c r="E100" t="str">
        <f>IFERROR(VLOOKUP([1]!Tabla_SERIEA_05_13[[#This Row],[IdEstablecimiento]],'[2]Establecimiento 2023'!$A$1:$E$183,5,FALSE),0)</f>
        <v>105101-Hospital Coquimbo</v>
      </c>
      <c r="F100" t="s">
        <v>1392</v>
      </c>
      <c r="G100" s="437">
        <v>45093.638993055552</v>
      </c>
      <c r="H100">
        <v>0</v>
      </c>
      <c r="K100">
        <v>6</v>
      </c>
    </row>
    <row r="101" spans="1:11" x14ac:dyDescent="0.2">
      <c r="A101">
        <v>5</v>
      </c>
      <c r="B101" t="s">
        <v>1325</v>
      </c>
      <c r="C101">
        <v>2023</v>
      </c>
      <c r="D101" t="s">
        <v>1391</v>
      </c>
      <c r="E101" t="str">
        <f>IFERROR(VLOOKUP([1]!Tabla_SERIEA_05_13[[#This Row],[IdEstablecimiento]],'[2]Establecimiento 2023'!$A$1:$E$183,5,FALSE),0)</f>
        <v>105101-Hospital Coquimbo</v>
      </c>
      <c r="F101" t="s">
        <v>1393</v>
      </c>
      <c r="G101" s="437">
        <v>45093.638993055552</v>
      </c>
      <c r="H101">
        <v>0</v>
      </c>
      <c r="K101">
        <v>12</v>
      </c>
    </row>
    <row r="102" spans="1:11" x14ac:dyDescent="0.2">
      <c r="A102">
        <v>5</v>
      </c>
      <c r="B102" t="s">
        <v>1325</v>
      </c>
      <c r="C102">
        <v>2023</v>
      </c>
      <c r="D102" t="s">
        <v>1391</v>
      </c>
      <c r="E102" t="str">
        <f>IFERROR(VLOOKUP([1]!Tabla_SERIEA_05_13[[#This Row],[IdEstablecimiento]],'[2]Establecimiento 2023'!$A$1:$E$183,5,FALSE),0)</f>
        <v>105101-Hospital Coquimbo</v>
      </c>
      <c r="F102" t="s">
        <v>1345</v>
      </c>
      <c r="G102" s="437">
        <v>45093.638993055552</v>
      </c>
      <c r="H102">
        <v>599</v>
      </c>
      <c r="J102">
        <v>599</v>
      </c>
    </row>
    <row r="103" spans="1:11" x14ac:dyDescent="0.2">
      <c r="A103">
        <v>5</v>
      </c>
      <c r="B103" t="s">
        <v>1325</v>
      </c>
      <c r="C103">
        <v>2023</v>
      </c>
      <c r="D103" t="s">
        <v>1391</v>
      </c>
      <c r="E103" t="str">
        <f>IFERROR(VLOOKUP([1]!Tabla_SERIEA_05_13[[#This Row],[IdEstablecimiento]],'[2]Establecimiento 2023'!$A$1:$E$183,5,FALSE),0)</f>
        <v>105101-Hospital Coquimbo</v>
      </c>
      <c r="F103" t="s">
        <v>1346</v>
      </c>
      <c r="G103" s="437">
        <v>45093.638993055552</v>
      </c>
      <c r="H103">
        <v>1</v>
      </c>
      <c r="J103">
        <v>1</v>
      </c>
    </row>
    <row r="104" spans="1:11" x14ac:dyDescent="0.2">
      <c r="A104">
        <v>5</v>
      </c>
      <c r="B104" t="s">
        <v>1325</v>
      </c>
      <c r="C104">
        <v>2023</v>
      </c>
      <c r="D104" t="s">
        <v>1391</v>
      </c>
      <c r="E104" t="str">
        <f>IFERROR(VLOOKUP([1]!Tabla_SERIEA_05_13[[#This Row],[IdEstablecimiento]],'[2]Establecimiento 2023'!$A$1:$E$183,5,FALSE),0)</f>
        <v>105101-Hospital Coquimbo</v>
      </c>
      <c r="F104" t="s">
        <v>1347</v>
      </c>
      <c r="G104" s="437">
        <v>45093.638993055552</v>
      </c>
      <c r="H104">
        <v>779</v>
      </c>
      <c r="J104">
        <v>779</v>
      </c>
    </row>
    <row r="105" spans="1:11" x14ac:dyDescent="0.2">
      <c r="A105">
        <v>5</v>
      </c>
      <c r="B105" t="s">
        <v>1325</v>
      </c>
      <c r="C105">
        <v>2023</v>
      </c>
      <c r="D105" t="s">
        <v>1391</v>
      </c>
      <c r="E105" t="str">
        <f>IFERROR(VLOOKUP([1]!Tabla_SERIEA_05_13[[#This Row],[IdEstablecimiento]],'[2]Establecimiento 2023'!$A$1:$E$183,5,FALSE),0)</f>
        <v>105101-Hospital Coquimbo</v>
      </c>
      <c r="F105" t="s">
        <v>1394</v>
      </c>
      <c r="G105" s="437">
        <v>45093.638993055552</v>
      </c>
      <c r="H105">
        <v>599</v>
      </c>
      <c r="J105">
        <v>599</v>
      </c>
    </row>
    <row r="106" spans="1:11" x14ac:dyDescent="0.2">
      <c r="A106">
        <v>5</v>
      </c>
      <c r="B106" t="s">
        <v>1325</v>
      </c>
      <c r="C106">
        <v>2023</v>
      </c>
      <c r="D106" t="s">
        <v>1391</v>
      </c>
      <c r="E106" t="str">
        <f>IFERROR(VLOOKUP([1]!Tabla_SERIEA_05_13[[#This Row],[IdEstablecimiento]],'[2]Establecimiento 2023'!$A$1:$E$183,5,FALSE),0)</f>
        <v>105101-Hospital Coquimbo</v>
      </c>
      <c r="F106" t="s">
        <v>1348</v>
      </c>
      <c r="G106" s="437">
        <v>45093.638993055552</v>
      </c>
      <c r="H106">
        <v>0</v>
      </c>
      <c r="K106">
        <v>67</v>
      </c>
    </row>
    <row r="107" spans="1:11" x14ac:dyDescent="0.2">
      <c r="A107">
        <v>5</v>
      </c>
      <c r="B107" t="s">
        <v>1325</v>
      </c>
      <c r="C107">
        <v>2023</v>
      </c>
      <c r="D107" t="s">
        <v>1391</v>
      </c>
      <c r="E107" t="str">
        <f>IFERROR(VLOOKUP([1]!Tabla_SERIEA_05_13[[#This Row],[IdEstablecimiento]],'[2]Establecimiento 2023'!$A$1:$E$183,5,FALSE),0)</f>
        <v>105101-Hospital Coquimbo</v>
      </c>
      <c r="F107" t="s">
        <v>1349</v>
      </c>
      <c r="G107" s="437">
        <v>45093.638993055552</v>
      </c>
      <c r="H107">
        <v>0</v>
      </c>
      <c r="K107">
        <v>95</v>
      </c>
    </row>
    <row r="108" spans="1:11" x14ac:dyDescent="0.2">
      <c r="A108">
        <v>5</v>
      </c>
      <c r="B108" t="s">
        <v>1325</v>
      </c>
      <c r="C108">
        <v>2023</v>
      </c>
      <c r="D108" t="s">
        <v>1391</v>
      </c>
      <c r="E108" t="str">
        <f>IFERROR(VLOOKUP([1]!Tabla_SERIEA_05_13[[#This Row],[IdEstablecimiento]],'[2]Establecimiento 2023'!$A$1:$E$183,5,FALSE),0)</f>
        <v>105101-Hospital Coquimbo</v>
      </c>
      <c r="F108" t="s">
        <v>1350</v>
      </c>
      <c r="G108" s="437">
        <v>45093.638993055552</v>
      </c>
      <c r="H108">
        <v>0</v>
      </c>
      <c r="K108">
        <v>95</v>
      </c>
    </row>
    <row r="109" spans="1:11" x14ac:dyDescent="0.2">
      <c r="A109">
        <v>5</v>
      </c>
      <c r="B109" t="s">
        <v>1325</v>
      </c>
      <c r="C109">
        <v>2023</v>
      </c>
      <c r="D109" t="s">
        <v>1391</v>
      </c>
      <c r="E109" t="str">
        <f>IFERROR(VLOOKUP([1]!Tabla_SERIEA_05_13[[#This Row],[IdEstablecimiento]],'[2]Establecimiento 2023'!$A$1:$E$183,5,FALSE),0)</f>
        <v>105101-Hospital Coquimbo</v>
      </c>
      <c r="F109" t="s">
        <v>1351</v>
      </c>
      <c r="G109" s="437">
        <v>45093.638993055552</v>
      </c>
      <c r="H109">
        <v>0</v>
      </c>
      <c r="K109">
        <v>1033</v>
      </c>
    </row>
    <row r="110" spans="1:11" x14ac:dyDescent="0.2">
      <c r="A110">
        <v>5</v>
      </c>
      <c r="B110" t="s">
        <v>1325</v>
      </c>
      <c r="C110">
        <v>2023</v>
      </c>
      <c r="D110" t="s">
        <v>1391</v>
      </c>
      <c r="E110" t="str">
        <f>IFERROR(VLOOKUP([1]!Tabla_SERIEA_05_13[[#This Row],[IdEstablecimiento]],'[2]Establecimiento 2023'!$A$1:$E$183,5,FALSE),0)</f>
        <v>105101-Hospital Coquimbo</v>
      </c>
      <c r="F110" t="s">
        <v>1352</v>
      </c>
      <c r="G110" s="437">
        <v>45093.638993055552</v>
      </c>
      <c r="H110">
        <v>0</v>
      </c>
      <c r="K110">
        <v>983</v>
      </c>
    </row>
    <row r="111" spans="1:11" x14ac:dyDescent="0.2">
      <c r="A111">
        <v>5</v>
      </c>
      <c r="B111" t="s">
        <v>1325</v>
      </c>
      <c r="C111">
        <v>2023</v>
      </c>
      <c r="D111" t="s">
        <v>1391</v>
      </c>
      <c r="E111" t="str">
        <f>IFERROR(VLOOKUP([1]!Tabla_SERIEA_05_13[[#This Row],[IdEstablecimiento]],'[2]Establecimiento 2023'!$A$1:$E$183,5,FALSE),0)</f>
        <v>105101-Hospital Coquimbo</v>
      </c>
      <c r="F111" t="s">
        <v>1353</v>
      </c>
      <c r="G111" s="437">
        <v>45093.638993055552</v>
      </c>
      <c r="H111">
        <v>0</v>
      </c>
      <c r="K111">
        <v>830</v>
      </c>
    </row>
    <row r="112" spans="1:11" x14ac:dyDescent="0.2">
      <c r="A112">
        <v>5</v>
      </c>
      <c r="B112" t="s">
        <v>1325</v>
      </c>
      <c r="C112">
        <v>2023</v>
      </c>
      <c r="D112" t="s">
        <v>1391</v>
      </c>
      <c r="E112" t="str">
        <f>IFERROR(VLOOKUP([1]!Tabla_SERIEA_05_13[[#This Row],[IdEstablecimiento]],'[2]Establecimiento 2023'!$A$1:$E$183,5,FALSE),0)</f>
        <v>105101-Hospital Coquimbo</v>
      </c>
      <c r="F112" t="s">
        <v>1354</v>
      </c>
      <c r="G112" s="437">
        <v>45093.638993055552</v>
      </c>
      <c r="H112">
        <v>0</v>
      </c>
      <c r="K112">
        <v>1947</v>
      </c>
    </row>
    <row r="113" spans="1:11" x14ac:dyDescent="0.2">
      <c r="A113">
        <v>5</v>
      </c>
      <c r="B113" t="s">
        <v>1325</v>
      </c>
      <c r="C113">
        <v>2023</v>
      </c>
      <c r="D113" t="s">
        <v>1391</v>
      </c>
      <c r="E113" t="str">
        <f>IFERROR(VLOOKUP([1]!Tabla_SERIEA_05_13[[#This Row],[IdEstablecimiento]],'[2]Establecimiento 2023'!$A$1:$E$183,5,FALSE),0)</f>
        <v>105101-Hospital Coquimbo</v>
      </c>
      <c r="F113" t="s">
        <v>1355</v>
      </c>
      <c r="G113" s="437">
        <v>45093.638993055552</v>
      </c>
      <c r="H113">
        <v>0</v>
      </c>
      <c r="K113">
        <v>92</v>
      </c>
    </row>
    <row r="114" spans="1:11" x14ac:dyDescent="0.2">
      <c r="A114">
        <v>5</v>
      </c>
      <c r="B114" t="s">
        <v>1325</v>
      </c>
      <c r="C114">
        <v>2023</v>
      </c>
      <c r="D114" t="s">
        <v>1391</v>
      </c>
      <c r="E114" t="str">
        <f>IFERROR(VLOOKUP([1]!Tabla_SERIEA_05_13[[#This Row],[IdEstablecimiento]],'[2]Establecimiento 2023'!$A$1:$E$183,5,FALSE),0)</f>
        <v>105101-Hospital Coquimbo</v>
      </c>
      <c r="F114" t="s">
        <v>1356</v>
      </c>
      <c r="G114" s="437">
        <v>45093.638993055552</v>
      </c>
      <c r="H114">
        <v>0</v>
      </c>
      <c r="K114">
        <v>1157</v>
      </c>
    </row>
    <row r="115" spans="1:11" x14ac:dyDescent="0.2">
      <c r="A115">
        <v>5</v>
      </c>
      <c r="B115" t="s">
        <v>1325</v>
      </c>
      <c r="C115">
        <v>2023</v>
      </c>
      <c r="D115" t="s">
        <v>1391</v>
      </c>
      <c r="E115" t="str">
        <f>IFERROR(VLOOKUP([1]!Tabla_SERIEA_05_13[[#This Row],[IdEstablecimiento]],'[2]Establecimiento 2023'!$A$1:$E$183,5,FALSE),0)</f>
        <v>105101-Hospital Coquimbo</v>
      </c>
      <c r="F115" t="s">
        <v>1357</v>
      </c>
      <c r="G115" s="437">
        <v>45093.638993055552</v>
      </c>
      <c r="H115">
        <v>0</v>
      </c>
      <c r="K115">
        <v>62</v>
      </c>
    </row>
    <row r="116" spans="1:11" x14ac:dyDescent="0.2">
      <c r="A116">
        <v>5</v>
      </c>
      <c r="B116" t="s">
        <v>1325</v>
      </c>
      <c r="C116">
        <v>2023</v>
      </c>
      <c r="D116" t="s">
        <v>1391</v>
      </c>
      <c r="E116" t="str">
        <f>IFERROR(VLOOKUP([1]!Tabla_SERIEA_05_13[[#This Row],[IdEstablecimiento]],'[2]Establecimiento 2023'!$A$1:$E$183,5,FALSE),0)</f>
        <v>105101-Hospital Coquimbo</v>
      </c>
      <c r="F116" t="s">
        <v>1358</v>
      </c>
      <c r="G116" s="437">
        <v>45093.638993055552</v>
      </c>
      <c r="H116">
        <v>0</v>
      </c>
      <c r="K116">
        <v>5</v>
      </c>
    </row>
    <row r="117" spans="1:11" x14ac:dyDescent="0.2">
      <c r="A117">
        <v>5</v>
      </c>
      <c r="B117" t="s">
        <v>1325</v>
      </c>
      <c r="C117">
        <v>2023</v>
      </c>
      <c r="D117" t="s">
        <v>1391</v>
      </c>
      <c r="E117" t="str">
        <f>IFERROR(VLOOKUP([1]!Tabla_SERIEA_05_13[[#This Row],[IdEstablecimiento]],'[2]Establecimiento 2023'!$A$1:$E$183,5,FALSE),0)</f>
        <v>105101-Hospital Coquimbo</v>
      </c>
      <c r="F117" t="s">
        <v>1359</v>
      </c>
      <c r="G117" s="437">
        <v>45093.638993055552</v>
      </c>
      <c r="H117">
        <v>0</v>
      </c>
      <c r="K117">
        <v>12</v>
      </c>
    </row>
    <row r="118" spans="1:11" x14ac:dyDescent="0.2">
      <c r="A118">
        <v>5</v>
      </c>
      <c r="B118" t="s">
        <v>1325</v>
      </c>
      <c r="C118">
        <v>2023</v>
      </c>
      <c r="D118" t="s">
        <v>1391</v>
      </c>
      <c r="E118" t="str">
        <f>IFERROR(VLOOKUP([1]!Tabla_SERIEA_05_13[[#This Row],[IdEstablecimiento]],'[2]Establecimiento 2023'!$A$1:$E$183,5,FALSE),0)</f>
        <v>105101-Hospital Coquimbo</v>
      </c>
      <c r="F118" t="s">
        <v>1395</v>
      </c>
      <c r="G118" s="437">
        <v>45093.638993055552</v>
      </c>
      <c r="H118">
        <v>0</v>
      </c>
      <c r="K118">
        <v>1</v>
      </c>
    </row>
    <row r="119" spans="1:11" x14ac:dyDescent="0.2">
      <c r="A119">
        <v>5</v>
      </c>
      <c r="B119" t="s">
        <v>1325</v>
      </c>
      <c r="C119">
        <v>2023</v>
      </c>
      <c r="D119" t="s">
        <v>1391</v>
      </c>
      <c r="E119" t="str">
        <f>IFERROR(VLOOKUP([1]!Tabla_SERIEA_05_13[[#This Row],[IdEstablecimiento]],'[2]Establecimiento 2023'!$A$1:$E$183,5,FALSE),0)</f>
        <v>105101-Hospital Coquimbo</v>
      </c>
      <c r="F119" t="s">
        <v>1396</v>
      </c>
      <c r="G119" s="437">
        <v>45093.638993055552</v>
      </c>
      <c r="H119">
        <v>0</v>
      </c>
      <c r="K119">
        <v>196</v>
      </c>
    </row>
    <row r="120" spans="1:11" x14ac:dyDescent="0.2">
      <c r="A120">
        <v>5</v>
      </c>
      <c r="B120" t="s">
        <v>1325</v>
      </c>
      <c r="C120">
        <v>2023</v>
      </c>
      <c r="D120" t="s">
        <v>1391</v>
      </c>
      <c r="E120" t="str">
        <f>IFERROR(VLOOKUP([1]!Tabla_SERIEA_05_13[[#This Row],[IdEstablecimiento]],'[2]Establecimiento 2023'!$A$1:$E$183,5,FALSE),0)</f>
        <v>105101-Hospital Coquimbo</v>
      </c>
      <c r="F120" t="s">
        <v>1360</v>
      </c>
      <c r="G120" s="437">
        <v>45093.638993055552</v>
      </c>
      <c r="H120">
        <v>0</v>
      </c>
      <c r="K120">
        <v>970</v>
      </c>
    </row>
    <row r="121" spans="1:11" x14ac:dyDescent="0.2">
      <c r="A121">
        <v>5</v>
      </c>
      <c r="B121" t="s">
        <v>1325</v>
      </c>
      <c r="C121">
        <v>2023</v>
      </c>
      <c r="D121" t="s">
        <v>1391</v>
      </c>
      <c r="E121" t="str">
        <f>IFERROR(VLOOKUP([1]!Tabla_SERIEA_05_13[[#This Row],[IdEstablecimiento]],'[2]Establecimiento 2023'!$A$1:$E$183,5,FALSE),0)</f>
        <v>105101-Hospital Coquimbo</v>
      </c>
      <c r="F121" t="s">
        <v>1361</v>
      </c>
      <c r="G121" s="437">
        <v>45093.638993055552</v>
      </c>
      <c r="H121">
        <v>0</v>
      </c>
      <c r="K121">
        <v>545</v>
      </c>
    </row>
    <row r="122" spans="1:11" x14ac:dyDescent="0.2">
      <c r="A122">
        <v>5</v>
      </c>
      <c r="B122" t="s">
        <v>1325</v>
      </c>
      <c r="C122">
        <v>2023</v>
      </c>
      <c r="D122" t="s">
        <v>1391</v>
      </c>
      <c r="E122" t="str">
        <f>IFERROR(VLOOKUP([1]!Tabla_SERIEA_05_13[[#This Row],[IdEstablecimiento]],'[2]Establecimiento 2023'!$A$1:$E$183,5,FALSE),0)</f>
        <v>105101-Hospital Coquimbo</v>
      </c>
      <c r="F122" t="s">
        <v>1362</v>
      </c>
      <c r="G122" s="437">
        <v>45093.638993055552</v>
      </c>
      <c r="H122">
        <v>0</v>
      </c>
      <c r="K122">
        <v>49</v>
      </c>
    </row>
    <row r="123" spans="1:11" x14ac:dyDescent="0.2">
      <c r="A123">
        <v>5</v>
      </c>
      <c r="B123" t="s">
        <v>1325</v>
      </c>
      <c r="C123">
        <v>2023</v>
      </c>
      <c r="D123" t="s">
        <v>1391</v>
      </c>
      <c r="E123" t="str">
        <f>IFERROR(VLOOKUP([1]!Tabla_SERIEA_05_13[[#This Row],[IdEstablecimiento]],'[2]Establecimiento 2023'!$A$1:$E$183,5,FALSE),0)</f>
        <v>105101-Hospital Coquimbo</v>
      </c>
      <c r="F123" t="s">
        <v>1397</v>
      </c>
      <c r="G123" s="437">
        <v>45093.638993055552</v>
      </c>
      <c r="H123">
        <v>0</v>
      </c>
      <c r="K123">
        <v>15</v>
      </c>
    </row>
    <row r="124" spans="1:11" x14ac:dyDescent="0.2">
      <c r="A124">
        <v>5</v>
      </c>
      <c r="B124" t="s">
        <v>1325</v>
      </c>
      <c r="C124">
        <v>2023</v>
      </c>
      <c r="D124" t="s">
        <v>1391</v>
      </c>
      <c r="E124" t="str">
        <f>IFERROR(VLOOKUP([1]!Tabla_SERIEA_05_13[[#This Row],[IdEstablecimiento]],'[2]Establecimiento 2023'!$A$1:$E$183,5,FALSE),0)</f>
        <v>105101-Hospital Coquimbo</v>
      </c>
      <c r="F124" t="s">
        <v>1398</v>
      </c>
      <c r="G124" s="437">
        <v>45093.638993055552</v>
      </c>
      <c r="H124">
        <v>13</v>
      </c>
      <c r="J124">
        <v>13</v>
      </c>
    </row>
    <row r="125" spans="1:11" x14ac:dyDescent="0.2">
      <c r="A125">
        <v>5</v>
      </c>
      <c r="B125" t="s">
        <v>1325</v>
      </c>
      <c r="C125">
        <v>2023</v>
      </c>
      <c r="D125" t="s">
        <v>1391</v>
      </c>
      <c r="E125" t="str">
        <f>IFERROR(VLOOKUP([1]!Tabla_SERIEA_05_13[[#This Row],[IdEstablecimiento]],'[2]Establecimiento 2023'!$A$1:$E$183,5,FALSE),0)</f>
        <v>105101-Hospital Coquimbo</v>
      </c>
      <c r="F125" t="s">
        <v>1367</v>
      </c>
      <c r="G125" s="437">
        <v>45093.638993055552</v>
      </c>
      <c r="H125">
        <v>98</v>
      </c>
      <c r="J125">
        <v>98</v>
      </c>
    </row>
    <row r="126" spans="1:11" x14ac:dyDescent="0.2">
      <c r="A126">
        <v>5</v>
      </c>
      <c r="B126" t="s">
        <v>1325</v>
      </c>
      <c r="C126">
        <v>2023</v>
      </c>
      <c r="D126" t="s">
        <v>1391</v>
      </c>
      <c r="E126" t="str">
        <f>IFERROR(VLOOKUP([1]!Tabla_SERIEA_05_13[[#This Row],[IdEstablecimiento]],'[2]Establecimiento 2023'!$A$1:$E$183,5,FALSE),0)</f>
        <v>105101-Hospital Coquimbo</v>
      </c>
      <c r="F126" t="s">
        <v>1368</v>
      </c>
      <c r="G126" s="437">
        <v>45093.638993055552</v>
      </c>
      <c r="H126">
        <v>107</v>
      </c>
      <c r="J126">
        <v>107</v>
      </c>
    </row>
    <row r="127" spans="1:11" x14ac:dyDescent="0.2">
      <c r="A127">
        <v>5</v>
      </c>
      <c r="B127" t="s">
        <v>1325</v>
      </c>
      <c r="C127">
        <v>2023</v>
      </c>
      <c r="D127" t="s">
        <v>1391</v>
      </c>
      <c r="E127" t="str">
        <f>IFERROR(VLOOKUP([1]!Tabla_SERIEA_05_13[[#This Row],[IdEstablecimiento]],'[2]Establecimiento 2023'!$A$1:$E$183,5,FALSE),0)</f>
        <v>105101-Hospital Coquimbo</v>
      </c>
      <c r="F127" t="s">
        <v>1369</v>
      </c>
      <c r="G127" s="437">
        <v>45093.638993055552</v>
      </c>
      <c r="H127">
        <v>4</v>
      </c>
      <c r="J127">
        <v>4</v>
      </c>
    </row>
    <row r="128" spans="1:11" x14ac:dyDescent="0.2">
      <c r="A128">
        <v>5</v>
      </c>
      <c r="B128" t="s">
        <v>1325</v>
      </c>
      <c r="C128">
        <v>2023</v>
      </c>
      <c r="D128" t="s">
        <v>1391</v>
      </c>
      <c r="E128" t="str">
        <f>IFERROR(VLOOKUP([1]!Tabla_SERIEA_05_13[[#This Row],[IdEstablecimiento]],'[2]Establecimiento 2023'!$A$1:$E$183,5,FALSE),0)</f>
        <v>105102-Hospital Ovalle</v>
      </c>
      <c r="F128" t="s">
        <v>1370</v>
      </c>
      <c r="G128" s="437">
        <v>45093.638993055552</v>
      </c>
      <c r="H128">
        <v>2</v>
      </c>
      <c r="J128">
        <v>2</v>
      </c>
    </row>
    <row r="129" spans="1:13" x14ac:dyDescent="0.2">
      <c r="A129">
        <v>5</v>
      </c>
      <c r="B129" t="s">
        <v>1325</v>
      </c>
      <c r="C129">
        <v>2023</v>
      </c>
      <c r="D129" t="s">
        <v>1391</v>
      </c>
      <c r="E129" t="str">
        <f>IFERROR(VLOOKUP([1]!Tabla_SERIEA_05_13[[#This Row],[IdEstablecimiento]],'[2]Establecimiento 2023'!$A$1:$E$183,5,FALSE),0)</f>
        <v>105102-Hospital Ovalle</v>
      </c>
      <c r="F129" t="s">
        <v>1371</v>
      </c>
      <c r="G129" s="437">
        <v>45093.638993055552</v>
      </c>
      <c r="H129">
        <v>15</v>
      </c>
      <c r="J129">
        <v>15</v>
      </c>
    </row>
    <row r="130" spans="1:13" x14ac:dyDescent="0.2">
      <c r="A130">
        <v>5</v>
      </c>
      <c r="B130" t="s">
        <v>1325</v>
      </c>
      <c r="C130">
        <v>2023</v>
      </c>
      <c r="D130" t="s">
        <v>1391</v>
      </c>
      <c r="E130" t="str">
        <f>IFERROR(VLOOKUP([1]!Tabla_SERIEA_05_13[[#This Row],[IdEstablecimiento]],'[2]Establecimiento 2023'!$A$1:$E$183,5,FALSE),0)</f>
        <v>105102-Hospital Ovalle</v>
      </c>
      <c r="F130" t="s">
        <v>1372</v>
      </c>
      <c r="G130" s="437">
        <v>45093.638993055552</v>
      </c>
      <c r="H130">
        <v>1</v>
      </c>
      <c r="J130">
        <v>1</v>
      </c>
    </row>
    <row r="131" spans="1:13" x14ac:dyDescent="0.2">
      <c r="A131">
        <v>5</v>
      </c>
      <c r="B131" t="s">
        <v>1325</v>
      </c>
      <c r="C131">
        <v>2023</v>
      </c>
      <c r="D131" t="s">
        <v>1391</v>
      </c>
      <c r="E131" t="str">
        <f>IFERROR(VLOOKUP([1]!Tabla_SERIEA_05_13[[#This Row],[IdEstablecimiento]],'[2]Establecimiento 2023'!$A$1:$E$183,5,FALSE),0)</f>
        <v>105100-Hospital La Serena</v>
      </c>
      <c r="F131" t="s">
        <v>1399</v>
      </c>
      <c r="G131" s="437">
        <v>45093.638993055552</v>
      </c>
      <c r="H131">
        <v>13</v>
      </c>
      <c r="J131">
        <v>13</v>
      </c>
    </row>
    <row r="132" spans="1:13" x14ac:dyDescent="0.2">
      <c r="A132">
        <v>5</v>
      </c>
      <c r="B132" t="s">
        <v>1325</v>
      </c>
      <c r="C132">
        <v>2023</v>
      </c>
      <c r="D132" t="s">
        <v>1391</v>
      </c>
      <c r="E132" t="str">
        <f>IFERROR(VLOOKUP([1]!Tabla_SERIEA_05_13[[#This Row],[IdEstablecimiento]],'[2]Establecimiento 2023'!$A$1:$E$183,5,FALSE),0)</f>
        <v>105100-Hospital La Serena</v>
      </c>
      <c r="F132" t="s">
        <v>1374</v>
      </c>
      <c r="G132" s="437">
        <v>45093.638993055552</v>
      </c>
      <c r="H132">
        <v>12</v>
      </c>
      <c r="J132">
        <v>12</v>
      </c>
    </row>
    <row r="133" spans="1:13" x14ac:dyDescent="0.2">
      <c r="A133">
        <v>5</v>
      </c>
      <c r="B133" t="s">
        <v>1325</v>
      </c>
      <c r="C133">
        <v>2023</v>
      </c>
      <c r="D133" t="s">
        <v>1391</v>
      </c>
      <c r="E133" t="str">
        <f>IFERROR(VLOOKUP([1]!Tabla_SERIEA_05_13[[#This Row],[IdEstablecimiento]],'[2]Establecimiento 2023'!$A$1:$E$183,5,FALSE),0)</f>
        <v>105100-Hospital La Serena</v>
      </c>
      <c r="F133" t="s">
        <v>1375</v>
      </c>
      <c r="G133" s="437">
        <v>45093.638993055552</v>
      </c>
      <c r="H133">
        <v>0</v>
      </c>
      <c r="K133">
        <v>36</v>
      </c>
    </row>
    <row r="134" spans="1:13" x14ac:dyDescent="0.2">
      <c r="A134">
        <v>5</v>
      </c>
      <c r="B134" t="s">
        <v>1325</v>
      </c>
      <c r="C134">
        <v>2023</v>
      </c>
      <c r="D134" t="s">
        <v>1391</v>
      </c>
      <c r="E134" t="str">
        <f>IFERROR(VLOOKUP([1]!Tabla_SERIEA_05_13[[#This Row],[IdEstablecimiento]],'[2]Establecimiento 2023'!$A$1:$E$183,5,FALSE),0)</f>
        <v>105100-Hospital La Serena</v>
      </c>
      <c r="F134" t="s">
        <v>1376</v>
      </c>
      <c r="G134" s="437">
        <v>45093.638993055552</v>
      </c>
      <c r="H134">
        <v>0</v>
      </c>
      <c r="K134">
        <v>34</v>
      </c>
    </row>
    <row r="135" spans="1:13" x14ac:dyDescent="0.2">
      <c r="A135">
        <v>5</v>
      </c>
      <c r="B135" t="s">
        <v>1325</v>
      </c>
      <c r="C135">
        <v>2023</v>
      </c>
      <c r="D135" t="s">
        <v>1391</v>
      </c>
      <c r="E135" t="str">
        <f>IFERROR(VLOOKUP([1]!Tabla_SERIEA_05_13[[#This Row],[IdEstablecimiento]],'[2]Establecimiento 2023'!$A$1:$E$183,5,FALSE),0)</f>
        <v>105100-Hospital La Serena</v>
      </c>
      <c r="F135" t="s">
        <v>1379</v>
      </c>
      <c r="G135" s="437">
        <v>45093.638993055552</v>
      </c>
      <c r="H135">
        <v>19</v>
      </c>
      <c r="J135">
        <v>19</v>
      </c>
      <c r="L135">
        <v>19</v>
      </c>
    </row>
    <row r="136" spans="1:13" x14ac:dyDescent="0.2">
      <c r="A136">
        <v>5</v>
      </c>
      <c r="B136" t="s">
        <v>1325</v>
      </c>
      <c r="C136">
        <v>2023</v>
      </c>
      <c r="D136" t="s">
        <v>1391</v>
      </c>
      <c r="E136" t="str">
        <f>IFERROR(VLOOKUP([1]!Tabla_SERIEA_05_13[[#This Row],[IdEstablecimiento]],'[2]Establecimiento 2023'!$A$1:$E$183,5,FALSE),0)</f>
        <v>105100-Hospital La Serena</v>
      </c>
      <c r="F136" t="s">
        <v>1335</v>
      </c>
      <c r="G136" s="437">
        <v>45093.638993055552</v>
      </c>
      <c r="H136">
        <v>236</v>
      </c>
      <c r="I136">
        <v>0</v>
      </c>
      <c r="J136">
        <v>236</v>
      </c>
      <c r="K136">
        <v>0</v>
      </c>
      <c r="L136">
        <v>236</v>
      </c>
      <c r="M136">
        <v>0</v>
      </c>
    </row>
    <row r="137" spans="1:13" x14ac:dyDescent="0.2">
      <c r="A137">
        <v>5</v>
      </c>
      <c r="B137" t="s">
        <v>1325</v>
      </c>
      <c r="C137">
        <v>2023</v>
      </c>
      <c r="D137" t="s">
        <v>1391</v>
      </c>
      <c r="E137" t="str">
        <f>IFERROR(VLOOKUP([1]!Tabla_SERIEA_05_13[[#This Row],[IdEstablecimiento]],'[2]Establecimiento 2023'!$A$1:$E$183,5,FALSE),0)</f>
        <v>105100-Hospital La Serena</v>
      </c>
      <c r="F137" t="s">
        <v>1400</v>
      </c>
      <c r="G137" s="437">
        <v>45093.638993055552</v>
      </c>
      <c r="H137">
        <v>223</v>
      </c>
      <c r="I137">
        <v>0</v>
      </c>
      <c r="J137">
        <v>223</v>
      </c>
      <c r="K137">
        <v>0</v>
      </c>
      <c r="L137">
        <v>223</v>
      </c>
      <c r="M137">
        <v>0</v>
      </c>
    </row>
    <row r="138" spans="1:13" x14ac:dyDescent="0.2">
      <c r="A138">
        <v>5</v>
      </c>
      <c r="B138" t="s">
        <v>1325</v>
      </c>
      <c r="C138">
        <v>2023</v>
      </c>
      <c r="D138" t="s">
        <v>1391</v>
      </c>
      <c r="E138" t="str">
        <f>IFERROR(VLOOKUP([1]!Tabla_SERIEA_05_13[[#This Row],[IdEstablecimiento]],'[2]Establecimiento 2023'!$A$1:$E$183,5,FALSE),0)</f>
        <v>105100-Hospital La Serena</v>
      </c>
      <c r="F138" t="s">
        <v>1401</v>
      </c>
      <c r="G138" s="437">
        <v>45093.638993055552</v>
      </c>
      <c r="H138">
        <v>24</v>
      </c>
      <c r="I138">
        <v>0</v>
      </c>
      <c r="J138">
        <v>24</v>
      </c>
      <c r="K138">
        <v>0</v>
      </c>
      <c r="L138">
        <v>24</v>
      </c>
      <c r="M138">
        <v>0</v>
      </c>
    </row>
    <row r="139" spans="1:13" x14ac:dyDescent="0.2">
      <c r="A139">
        <v>5</v>
      </c>
      <c r="B139" t="s">
        <v>1325</v>
      </c>
      <c r="C139">
        <v>2023</v>
      </c>
      <c r="D139" t="s">
        <v>1391</v>
      </c>
      <c r="E139" t="str">
        <f>IFERROR(VLOOKUP([1]!Tabla_SERIEA_05_13[[#This Row],[IdEstablecimiento]],'[2]Establecimiento 2023'!$A$1:$E$183,5,FALSE),0)</f>
        <v>105100-Hospital La Serena</v>
      </c>
      <c r="F139" t="s">
        <v>1402</v>
      </c>
      <c r="G139" s="437">
        <v>45093.638993055552</v>
      </c>
      <c r="H139">
        <v>20</v>
      </c>
      <c r="I139">
        <v>0</v>
      </c>
      <c r="J139">
        <v>20</v>
      </c>
      <c r="K139">
        <v>0</v>
      </c>
      <c r="L139">
        <v>20</v>
      </c>
      <c r="M139">
        <v>0</v>
      </c>
    </row>
    <row r="140" spans="1:13" x14ac:dyDescent="0.2">
      <c r="A140">
        <v>5</v>
      </c>
      <c r="B140" t="s">
        <v>1325</v>
      </c>
      <c r="C140">
        <v>2023</v>
      </c>
      <c r="D140" t="s">
        <v>1391</v>
      </c>
      <c r="E140" t="str">
        <f>IFERROR(VLOOKUP([1]!Tabla_SERIEA_05_13[[#This Row],[IdEstablecimiento]],'[2]Establecimiento 2023'!$A$1:$E$183,5,FALSE),0)</f>
        <v>105100-Hospital La Serena</v>
      </c>
      <c r="F140" t="s">
        <v>1380</v>
      </c>
      <c r="G140" s="437">
        <v>45093.638993055552</v>
      </c>
      <c r="H140">
        <v>5</v>
      </c>
      <c r="I140">
        <v>0</v>
      </c>
      <c r="J140">
        <v>5</v>
      </c>
      <c r="K140">
        <v>0</v>
      </c>
      <c r="L140">
        <v>5</v>
      </c>
      <c r="M140">
        <v>0</v>
      </c>
    </row>
    <row r="141" spans="1:13" x14ac:dyDescent="0.2">
      <c r="A141">
        <v>5</v>
      </c>
      <c r="B141" t="s">
        <v>1325</v>
      </c>
      <c r="C141">
        <v>2023</v>
      </c>
      <c r="D141" t="s">
        <v>1391</v>
      </c>
      <c r="E141" t="str">
        <f>IFERROR(VLOOKUP([1]!Tabla_SERIEA_05_13[[#This Row],[IdEstablecimiento]],'[2]Establecimiento 2023'!$A$1:$E$183,5,FALSE),0)</f>
        <v>105100-Hospital La Serena</v>
      </c>
      <c r="F141" t="s">
        <v>1333</v>
      </c>
      <c r="G141" s="437">
        <v>45093.638993055552</v>
      </c>
      <c r="H141">
        <v>38</v>
      </c>
      <c r="I141">
        <v>0</v>
      </c>
      <c r="J141">
        <v>38</v>
      </c>
      <c r="K141">
        <v>38</v>
      </c>
      <c r="L141">
        <v>0</v>
      </c>
      <c r="M141">
        <v>0</v>
      </c>
    </row>
    <row r="142" spans="1:13" x14ac:dyDescent="0.2">
      <c r="A142">
        <v>5</v>
      </c>
      <c r="B142" t="s">
        <v>1325</v>
      </c>
      <c r="C142">
        <v>2023</v>
      </c>
      <c r="D142" t="s">
        <v>1391</v>
      </c>
      <c r="E142" t="str">
        <f>IFERROR(VLOOKUP([1]!Tabla_SERIEA_05_13[[#This Row],[IdEstablecimiento]],'[2]Establecimiento 2023'!$A$1:$E$183,5,FALSE),0)</f>
        <v>105100-Hospital La Serena</v>
      </c>
      <c r="F142" t="s">
        <v>1327</v>
      </c>
      <c r="G142" s="437">
        <v>45093.638993055552</v>
      </c>
      <c r="H142">
        <v>264</v>
      </c>
      <c r="I142">
        <v>0</v>
      </c>
      <c r="J142">
        <v>264</v>
      </c>
      <c r="K142">
        <v>0</v>
      </c>
      <c r="L142">
        <v>264</v>
      </c>
      <c r="M142">
        <v>0</v>
      </c>
    </row>
    <row r="143" spans="1:13" x14ac:dyDescent="0.2">
      <c r="A143">
        <v>5</v>
      </c>
      <c r="B143" t="s">
        <v>1325</v>
      </c>
      <c r="C143">
        <v>2023</v>
      </c>
      <c r="D143" t="s">
        <v>1391</v>
      </c>
      <c r="E143" t="str">
        <f>IFERROR(VLOOKUP([1]!Tabla_SERIEA_05_13[[#This Row],[IdEstablecimiento]],'[2]Establecimiento 2023'!$A$1:$E$183,5,FALSE),0)</f>
        <v>105100-Hospital La Serena</v>
      </c>
      <c r="F143" t="s">
        <v>1383</v>
      </c>
      <c r="G143" s="437">
        <v>45093.638993055552</v>
      </c>
      <c r="H143">
        <v>101</v>
      </c>
      <c r="I143">
        <v>0</v>
      </c>
      <c r="J143">
        <v>101</v>
      </c>
      <c r="K143">
        <v>0</v>
      </c>
      <c r="L143">
        <v>101</v>
      </c>
      <c r="M143">
        <v>0</v>
      </c>
    </row>
    <row r="144" spans="1:13" x14ac:dyDescent="0.2">
      <c r="A144">
        <v>5</v>
      </c>
      <c r="B144" t="s">
        <v>1325</v>
      </c>
      <c r="C144">
        <v>2023</v>
      </c>
      <c r="D144" t="s">
        <v>1391</v>
      </c>
      <c r="E144" t="str">
        <f>IFERROR(VLOOKUP([1]!Tabla_SERIEA_05_13[[#This Row],[IdEstablecimiento]],'[2]Establecimiento 2023'!$A$1:$E$183,5,FALSE),0)</f>
        <v>105100-Hospital La Serena</v>
      </c>
      <c r="F144" t="s">
        <v>1329</v>
      </c>
      <c r="G144" s="437">
        <v>45093.638993055552</v>
      </c>
      <c r="H144">
        <v>12</v>
      </c>
      <c r="I144">
        <v>0</v>
      </c>
      <c r="J144">
        <v>12</v>
      </c>
      <c r="K144">
        <v>12</v>
      </c>
      <c r="L144">
        <v>0</v>
      </c>
      <c r="M144">
        <v>0</v>
      </c>
    </row>
    <row r="145" spans="1:13" x14ac:dyDescent="0.2">
      <c r="A145">
        <v>5</v>
      </c>
      <c r="B145" t="s">
        <v>1325</v>
      </c>
      <c r="C145">
        <v>2023</v>
      </c>
      <c r="D145" t="s">
        <v>1391</v>
      </c>
      <c r="E145" t="str">
        <f>IFERROR(VLOOKUP([1]!Tabla_SERIEA_05_13[[#This Row],[IdEstablecimiento]],'[2]Establecimiento 2023'!$A$1:$E$183,5,FALSE),0)</f>
        <v>105100-Hospital La Serena</v>
      </c>
      <c r="F145" t="s">
        <v>1384</v>
      </c>
      <c r="G145" s="437">
        <v>45093.638993055552</v>
      </c>
      <c r="H145">
        <v>290</v>
      </c>
      <c r="I145">
        <v>0</v>
      </c>
      <c r="J145">
        <v>290</v>
      </c>
      <c r="K145">
        <v>0</v>
      </c>
      <c r="L145">
        <v>290</v>
      </c>
      <c r="M145">
        <v>0</v>
      </c>
    </row>
    <row r="146" spans="1:13" x14ac:dyDescent="0.2">
      <c r="A146">
        <v>5</v>
      </c>
      <c r="B146" t="s">
        <v>1325</v>
      </c>
      <c r="C146">
        <v>2023</v>
      </c>
      <c r="D146" t="s">
        <v>1391</v>
      </c>
      <c r="E146" t="str">
        <f>IFERROR(VLOOKUP([1]!Tabla_SERIEA_05_13[[#This Row],[IdEstablecimiento]],'[2]Establecimiento 2023'!$A$1:$E$183,5,FALSE),0)</f>
        <v>105100-Hospital La Serena</v>
      </c>
      <c r="F146" t="s">
        <v>1330</v>
      </c>
      <c r="G146" s="437">
        <v>45093.638993055552</v>
      </c>
      <c r="H146">
        <v>5</v>
      </c>
      <c r="I146">
        <v>0</v>
      </c>
      <c r="J146">
        <v>5</v>
      </c>
      <c r="K146">
        <v>0</v>
      </c>
      <c r="L146">
        <v>5</v>
      </c>
      <c r="M146">
        <v>0</v>
      </c>
    </row>
    <row r="147" spans="1:13" x14ac:dyDescent="0.2">
      <c r="A147">
        <v>5</v>
      </c>
      <c r="B147" t="s">
        <v>1325</v>
      </c>
      <c r="C147">
        <v>2023</v>
      </c>
      <c r="D147" t="s">
        <v>1391</v>
      </c>
      <c r="E147" t="str">
        <f>IFERROR(VLOOKUP([1]!Tabla_SERIEA_05_13[[#This Row],[IdEstablecimiento]],'[2]Establecimiento 2023'!$A$1:$E$183,5,FALSE),0)</f>
        <v>105100-Hospital La Serena</v>
      </c>
      <c r="F147" t="s">
        <v>1331</v>
      </c>
      <c r="G147" s="437">
        <v>45093.638993055552</v>
      </c>
      <c r="H147">
        <v>257</v>
      </c>
      <c r="I147">
        <v>0</v>
      </c>
      <c r="J147">
        <v>257</v>
      </c>
      <c r="K147">
        <v>0</v>
      </c>
      <c r="L147">
        <v>257</v>
      </c>
      <c r="M147">
        <v>0</v>
      </c>
    </row>
    <row r="148" spans="1:13" x14ac:dyDescent="0.2">
      <c r="A148">
        <v>5</v>
      </c>
      <c r="B148" t="s">
        <v>1325</v>
      </c>
      <c r="C148">
        <v>2023</v>
      </c>
      <c r="D148" t="s">
        <v>1391</v>
      </c>
      <c r="E148" t="str">
        <f>IFERROR(VLOOKUP([1]!Tabla_SERIEA_05_13[[#This Row],[IdEstablecimiento]],'[2]Establecimiento 2023'!$A$1:$E$183,5,FALSE),0)</f>
        <v>105100-Hospital La Serena</v>
      </c>
      <c r="F148" t="s">
        <v>1403</v>
      </c>
      <c r="G148" s="437">
        <v>45093.638993055552</v>
      </c>
      <c r="H148">
        <v>13</v>
      </c>
      <c r="J148">
        <v>13</v>
      </c>
      <c r="K148">
        <v>0</v>
      </c>
      <c r="L148">
        <v>13</v>
      </c>
      <c r="M148">
        <v>0</v>
      </c>
    </row>
    <row r="149" spans="1:13" x14ac:dyDescent="0.2">
      <c r="A149">
        <v>5</v>
      </c>
      <c r="B149" t="s">
        <v>1325</v>
      </c>
      <c r="C149">
        <v>2023</v>
      </c>
      <c r="D149" t="s">
        <v>1391</v>
      </c>
      <c r="E149" t="str">
        <f>IFERROR(VLOOKUP([1]!Tabla_SERIEA_05_13[[#This Row],[IdEstablecimiento]],'[2]Establecimiento 2023'!$A$1:$E$183,5,FALSE),0)</f>
        <v>105100-Hospital La Serena</v>
      </c>
      <c r="F149" t="s">
        <v>1404</v>
      </c>
      <c r="G149" s="437">
        <v>45093.638993055552</v>
      </c>
      <c r="H149">
        <v>6</v>
      </c>
      <c r="J149">
        <v>6</v>
      </c>
      <c r="K149">
        <v>0</v>
      </c>
      <c r="L149">
        <v>6</v>
      </c>
      <c r="M149">
        <v>0</v>
      </c>
    </row>
    <row r="150" spans="1:13" x14ac:dyDescent="0.2">
      <c r="A150">
        <v>5</v>
      </c>
      <c r="B150" t="s">
        <v>1325</v>
      </c>
      <c r="C150">
        <v>2023</v>
      </c>
      <c r="D150" t="s">
        <v>1391</v>
      </c>
      <c r="E150" t="str">
        <f>IFERROR(VLOOKUP([1]!Tabla_SERIEA_05_13[[#This Row],[IdEstablecimiento]],'[2]Establecimiento 2023'!$A$1:$E$183,5,FALSE),0)</f>
        <v>105100-Hospital La Serena</v>
      </c>
      <c r="F150" t="s">
        <v>1405</v>
      </c>
      <c r="G150" s="437">
        <v>45093.638993055552</v>
      </c>
      <c r="H150">
        <v>253</v>
      </c>
      <c r="I150">
        <v>0</v>
      </c>
      <c r="J150">
        <v>253</v>
      </c>
    </row>
    <row r="151" spans="1:13" x14ac:dyDescent="0.2">
      <c r="A151">
        <v>5</v>
      </c>
      <c r="B151" t="s">
        <v>1325</v>
      </c>
      <c r="C151">
        <v>2023</v>
      </c>
      <c r="D151" t="s">
        <v>1391</v>
      </c>
      <c r="E151" t="str">
        <f>IFERROR(VLOOKUP([1]!Tabla_SERIEA_05_13[[#This Row],[IdEstablecimiento]],'[2]Establecimiento 2023'!$A$1:$E$183,5,FALSE),0)</f>
        <v>105100-Hospital La Serena</v>
      </c>
      <c r="F151" t="s">
        <v>1406</v>
      </c>
      <c r="G151" s="437">
        <v>45093.638993055552</v>
      </c>
      <c r="H151">
        <v>12</v>
      </c>
      <c r="I151">
        <v>0</v>
      </c>
      <c r="J151">
        <v>12</v>
      </c>
    </row>
    <row r="152" spans="1:13" x14ac:dyDescent="0.2">
      <c r="A152">
        <v>5</v>
      </c>
      <c r="B152" t="s">
        <v>1325</v>
      </c>
      <c r="C152">
        <v>2023</v>
      </c>
      <c r="D152" t="s">
        <v>1391</v>
      </c>
      <c r="E152" t="str">
        <f>IFERROR(VLOOKUP([1]!Tabla_SERIEA_05_13[[#This Row],[IdEstablecimiento]],'[2]Establecimiento 2023'!$A$1:$E$183,5,FALSE),0)</f>
        <v>105100-Hospital La Serena</v>
      </c>
      <c r="F152" t="s">
        <v>1407</v>
      </c>
      <c r="G152" s="437">
        <v>45093.638993055552</v>
      </c>
      <c r="H152">
        <v>1978</v>
      </c>
      <c r="I152">
        <v>0</v>
      </c>
      <c r="J152">
        <v>1978</v>
      </c>
    </row>
    <row r="153" spans="1:13" x14ac:dyDescent="0.2">
      <c r="A153">
        <v>5</v>
      </c>
      <c r="B153" t="s">
        <v>1325</v>
      </c>
      <c r="C153">
        <v>2023</v>
      </c>
      <c r="D153" t="s">
        <v>1391</v>
      </c>
      <c r="E153" t="str">
        <f>IFERROR(VLOOKUP([1]!Tabla_SERIEA_05_13[[#This Row],[IdEstablecimiento]],'[2]Establecimiento 2023'!$A$1:$E$183,5,FALSE),0)</f>
        <v>105100-Hospital La Serena</v>
      </c>
      <c r="F153" t="s">
        <v>1242</v>
      </c>
      <c r="G153" s="437">
        <v>45093.638993055552</v>
      </c>
      <c r="H153">
        <v>44</v>
      </c>
      <c r="I153">
        <v>0</v>
      </c>
      <c r="J153">
        <v>44</v>
      </c>
    </row>
    <row r="154" spans="1:13" x14ac:dyDescent="0.2">
      <c r="A154">
        <v>5</v>
      </c>
      <c r="B154" t="s">
        <v>1325</v>
      </c>
      <c r="C154">
        <v>2023</v>
      </c>
      <c r="D154" t="s">
        <v>1391</v>
      </c>
      <c r="E154" t="str">
        <f>IFERROR(VLOOKUP([1]!Tabla_SERIEA_05_13[[#This Row],[IdEstablecimiento]],'[2]Establecimiento 2023'!$A$1:$E$183,5,FALSE),0)</f>
        <v>105100-Hospital La Serena</v>
      </c>
      <c r="F154" t="s">
        <v>1243</v>
      </c>
      <c r="G154" s="437">
        <v>45093.638993055552</v>
      </c>
      <c r="H154">
        <v>19</v>
      </c>
      <c r="I154">
        <v>0</v>
      </c>
      <c r="J154">
        <v>19</v>
      </c>
    </row>
    <row r="155" spans="1:13" x14ac:dyDescent="0.2">
      <c r="A155">
        <v>5</v>
      </c>
      <c r="B155" t="s">
        <v>1325</v>
      </c>
      <c r="C155">
        <v>2023</v>
      </c>
      <c r="D155" t="s">
        <v>1391</v>
      </c>
      <c r="E155" t="str">
        <f>IFERROR(VLOOKUP([1]!Tabla_SERIEA_05_13[[#This Row],[IdEstablecimiento]],'[2]Establecimiento 2023'!$A$1:$E$183,5,FALSE),0)</f>
        <v>105100-Hospital La Serena</v>
      </c>
      <c r="F155" t="s">
        <v>1244</v>
      </c>
      <c r="G155" s="437">
        <v>45093.638993055552</v>
      </c>
      <c r="H155">
        <v>459</v>
      </c>
      <c r="I155">
        <v>0</v>
      </c>
      <c r="J155">
        <v>459</v>
      </c>
    </row>
    <row r="156" spans="1:13" x14ac:dyDescent="0.2">
      <c r="A156">
        <v>5</v>
      </c>
      <c r="B156" t="s">
        <v>1325</v>
      </c>
      <c r="C156">
        <v>2023</v>
      </c>
      <c r="D156" t="s">
        <v>1391</v>
      </c>
      <c r="E156" t="str">
        <f>IFERROR(VLOOKUP([1]!Tabla_SERIEA_05_13[[#This Row],[IdEstablecimiento]],'[2]Establecimiento 2023'!$A$1:$E$183,5,FALSE),0)</f>
        <v>105100-Hospital La Serena</v>
      </c>
      <c r="F156" t="s">
        <v>1248</v>
      </c>
      <c r="G156" s="437">
        <v>45093.638993055552</v>
      </c>
      <c r="H156">
        <v>5</v>
      </c>
      <c r="I156">
        <v>0</v>
      </c>
      <c r="J156">
        <v>5</v>
      </c>
    </row>
    <row r="157" spans="1:13" x14ac:dyDescent="0.2">
      <c r="A157">
        <v>5</v>
      </c>
      <c r="B157" t="s">
        <v>1325</v>
      </c>
      <c r="C157">
        <v>2023</v>
      </c>
      <c r="D157" t="s">
        <v>1391</v>
      </c>
      <c r="E157" t="str">
        <f>IFERROR(VLOOKUP([1]!Tabla_SERIEA_05_13[[#This Row],[IdEstablecimiento]],'[2]Establecimiento 2023'!$A$1:$E$183,5,FALSE),0)</f>
        <v>105100-Hospital La Serena</v>
      </c>
      <c r="F157" t="s">
        <v>1249</v>
      </c>
      <c r="G157" s="437">
        <v>45093.638993055552</v>
      </c>
      <c r="H157">
        <v>38</v>
      </c>
      <c r="I157">
        <v>0</v>
      </c>
      <c r="J157">
        <v>38</v>
      </c>
    </row>
    <row r="158" spans="1:13" x14ac:dyDescent="0.2">
      <c r="A158">
        <v>5</v>
      </c>
      <c r="B158" t="s">
        <v>1325</v>
      </c>
      <c r="C158">
        <v>2023</v>
      </c>
      <c r="D158" t="s">
        <v>1391</v>
      </c>
      <c r="E158" t="str">
        <f>IFERROR(VLOOKUP([1]!Tabla_SERIEA_05_13[[#This Row],[IdEstablecimiento]],'[2]Establecimiento 2023'!$A$1:$E$183,5,FALSE),0)</f>
        <v>105100-Hospital La Serena</v>
      </c>
      <c r="F158" t="s">
        <v>1251</v>
      </c>
      <c r="G158" s="437">
        <v>45093.638993055552</v>
      </c>
      <c r="H158">
        <v>38</v>
      </c>
      <c r="I158">
        <v>2</v>
      </c>
      <c r="J158">
        <v>36</v>
      </c>
    </row>
    <row r="159" spans="1:13" x14ac:dyDescent="0.2">
      <c r="A159">
        <v>5</v>
      </c>
      <c r="B159" t="s">
        <v>1325</v>
      </c>
      <c r="C159">
        <v>2023</v>
      </c>
      <c r="D159" t="s">
        <v>1391</v>
      </c>
      <c r="E159" t="str">
        <f>IFERROR(VLOOKUP([1]!Tabla_SERIEA_05_13[[#This Row],[IdEstablecimiento]],'[2]Establecimiento 2023'!$A$1:$E$183,5,FALSE),0)</f>
        <v>105100-Hospital La Serena</v>
      </c>
      <c r="F159" t="s">
        <v>1252</v>
      </c>
      <c r="G159" s="437">
        <v>45093.638993055552</v>
      </c>
      <c r="H159">
        <v>257</v>
      </c>
      <c r="I159">
        <v>0</v>
      </c>
      <c r="J159">
        <v>257</v>
      </c>
    </row>
    <row r="160" spans="1:13" x14ac:dyDescent="0.2">
      <c r="A160">
        <v>5</v>
      </c>
      <c r="B160" t="s">
        <v>1325</v>
      </c>
      <c r="C160">
        <v>2023</v>
      </c>
      <c r="D160" t="s">
        <v>1391</v>
      </c>
      <c r="E160" t="str">
        <f>IFERROR(VLOOKUP([1]!Tabla_SERIEA_05_13[[#This Row],[IdEstablecimiento]],'[2]Establecimiento 2023'!$A$1:$E$183,5,FALSE),0)</f>
        <v>105100-Hospital La Serena</v>
      </c>
      <c r="F160" t="s">
        <v>1253</v>
      </c>
      <c r="G160" s="437">
        <v>45093.638993055552</v>
      </c>
      <c r="H160">
        <v>264</v>
      </c>
      <c r="I160">
        <v>0</v>
      </c>
      <c r="J160">
        <v>264</v>
      </c>
    </row>
    <row r="161" spans="1:10" x14ac:dyDescent="0.2">
      <c r="A161">
        <v>5</v>
      </c>
      <c r="B161" t="s">
        <v>1325</v>
      </c>
      <c r="C161">
        <v>2023</v>
      </c>
      <c r="D161" t="s">
        <v>1391</v>
      </c>
      <c r="E161" t="str">
        <f>IFERROR(VLOOKUP([1]!Tabla_SERIEA_05_13[[#This Row],[IdEstablecimiento]],'[2]Establecimiento 2023'!$A$1:$E$183,5,FALSE),0)</f>
        <v>105100-Hospital La Serena</v>
      </c>
      <c r="F161" t="s">
        <v>1390</v>
      </c>
      <c r="G161" s="437">
        <v>45093.638993055552</v>
      </c>
      <c r="H161">
        <v>101</v>
      </c>
      <c r="I161">
        <v>0</v>
      </c>
      <c r="J161">
        <v>101</v>
      </c>
    </row>
    <row r="162" spans="1:10" x14ac:dyDescent="0.2">
      <c r="A162">
        <v>5</v>
      </c>
      <c r="B162" t="s">
        <v>1325</v>
      </c>
      <c r="C162">
        <v>2023</v>
      </c>
      <c r="D162" t="s">
        <v>1391</v>
      </c>
      <c r="E162" t="str">
        <f>IFERROR(VLOOKUP([1]!Tabla_SERIEA_05_13[[#This Row],[IdEstablecimiento]],'[2]Establecimiento 2023'!$A$1:$E$183,5,FALSE),0)</f>
        <v>105100-Hospital La Serena</v>
      </c>
      <c r="F162" t="s">
        <v>1259</v>
      </c>
      <c r="G162" s="437">
        <v>45093.638993055552</v>
      </c>
      <c r="H162">
        <v>41</v>
      </c>
      <c r="I162">
        <v>1</v>
      </c>
      <c r="J162">
        <v>40</v>
      </c>
    </row>
    <row r="163" spans="1:10" x14ac:dyDescent="0.2">
      <c r="A163">
        <v>5</v>
      </c>
      <c r="B163" t="s">
        <v>1325</v>
      </c>
      <c r="C163">
        <v>2023</v>
      </c>
      <c r="D163" t="s">
        <v>1408</v>
      </c>
      <c r="E163" t="str">
        <f>IFERROR(VLOOKUP([1]!Tabla_SERIEA_05_13[[#This Row],[IdEstablecimiento]],'[2]Establecimiento 2023'!$A$1:$E$183,5,FALSE),0)</f>
        <v>105100-Hospital La Serena</v>
      </c>
      <c r="F163" t="s">
        <v>1340</v>
      </c>
      <c r="G163" s="437">
        <v>45093.641967592594</v>
      </c>
      <c r="H163">
        <v>13</v>
      </c>
      <c r="J163">
        <v>13</v>
      </c>
    </row>
    <row r="164" spans="1:10" x14ac:dyDescent="0.2">
      <c r="A164">
        <v>5</v>
      </c>
      <c r="B164" t="s">
        <v>1325</v>
      </c>
      <c r="C164">
        <v>2023</v>
      </c>
      <c r="D164" t="s">
        <v>1408</v>
      </c>
      <c r="E164" t="str">
        <f>IFERROR(VLOOKUP([1]!Tabla_SERIEA_05_13[[#This Row],[IdEstablecimiento]],'[2]Establecimiento 2023'!$A$1:$E$183,5,FALSE),0)</f>
        <v>105100-Hospital La Serena</v>
      </c>
      <c r="F164" t="s">
        <v>1341</v>
      </c>
      <c r="G164" s="437">
        <v>45093.641967592594</v>
      </c>
      <c r="H164">
        <v>232</v>
      </c>
      <c r="J164">
        <v>232</v>
      </c>
    </row>
    <row r="165" spans="1:10" x14ac:dyDescent="0.2">
      <c r="A165">
        <v>5</v>
      </c>
      <c r="B165" t="s">
        <v>1325</v>
      </c>
      <c r="C165">
        <v>2023</v>
      </c>
      <c r="D165" t="s">
        <v>1408</v>
      </c>
      <c r="E165" t="str">
        <f>IFERROR(VLOOKUP([1]!Tabla_SERIEA_05_13[[#This Row],[IdEstablecimiento]],'[2]Establecimiento 2023'!$A$1:$E$183,5,FALSE),0)</f>
        <v>105100-Hospital La Serena</v>
      </c>
      <c r="F165" t="s">
        <v>1343</v>
      </c>
      <c r="G165" s="437">
        <v>45093.641967592594</v>
      </c>
      <c r="H165">
        <v>228</v>
      </c>
      <c r="J165">
        <v>228</v>
      </c>
    </row>
    <row r="166" spans="1:10" x14ac:dyDescent="0.2">
      <c r="A166">
        <v>5</v>
      </c>
      <c r="B166" t="s">
        <v>1325</v>
      </c>
      <c r="C166">
        <v>2023</v>
      </c>
      <c r="D166" t="s">
        <v>1408</v>
      </c>
      <c r="E166" t="str">
        <f>IFERROR(VLOOKUP([1]!Tabla_SERIEA_05_13[[#This Row],[IdEstablecimiento]],'[2]Establecimiento 2023'!$A$1:$E$183,5,FALSE),0)</f>
        <v>105100-Hospital La Serena</v>
      </c>
      <c r="F166" t="s">
        <v>1392</v>
      </c>
      <c r="G166" s="437">
        <v>45093.641967592594</v>
      </c>
      <c r="H166">
        <v>13</v>
      </c>
      <c r="J166">
        <v>13</v>
      </c>
    </row>
    <row r="167" spans="1:10" x14ac:dyDescent="0.2">
      <c r="A167">
        <v>5</v>
      </c>
      <c r="B167" t="s">
        <v>1325</v>
      </c>
      <c r="C167">
        <v>2023</v>
      </c>
      <c r="D167" t="s">
        <v>1408</v>
      </c>
      <c r="E167" t="str">
        <f>IFERROR(VLOOKUP([1]!Tabla_SERIEA_05_13[[#This Row],[IdEstablecimiento]],'[2]Establecimiento 2023'!$A$1:$E$183,5,FALSE),0)</f>
        <v>105100-Hospital La Serena</v>
      </c>
      <c r="F167" t="s">
        <v>1346</v>
      </c>
      <c r="G167" s="437">
        <v>45093.641967592594</v>
      </c>
      <c r="H167">
        <v>290</v>
      </c>
      <c r="J167">
        <v>290</v>
      </c>
    </row>
    <row r="168" spans="1:10" x14ac:dyDescent="0.2">
      <c r="A168">
        <v>5</v>
      </c>
      <c r="B168" t="s">
        <v>1325</v>
      </c>
      <c r="C168">
        <v>2023</v>
      </c>
      <c r="D168" t="s">
        <v>1408</v>
      </c>
      <c r="E168" t="str">
        <f>IFERROR(VLOOKUP([1]!Tabla_SERIEA_05_13[[#This Row],[IdEstablecimiento]],'[2]Establecimiento 2023'!$A$1:$E$183,5,FALSE),0)</f>
        <v>105100-Hospital La Serena</v>
      </c>
      <c r="F168" t="s">
        <v>1347</v>
      </c>
      <c r="G168" s="437">
        <v>45093.641967592594</v>
      </c>
      <c r="H168">
        <v>499</v>
      </c>
      <c r="J168">
        <v>499</v>
      </c>
    </row>
    <row r="169" spans="1:10" x14ac:dyDescent="0.2">
      <c r="A169">
        <v>5</v>
      </c>
      <c r="B169" t="s">
        <v>1325</v>
      </c>
      <c r="C169">
        <v>2023</v>
      </c>
      <c r="D169" t="s">
        <v>1408</v>
      </c>
      <c r="E169" t="str">
        <f>IFERROR(VLOOKUP([1]!Tabla_SERIEA_05_13[[#This Row],[IdEstablecimiento]],'[2]Establecimiento 2023'!$A$1:$E$183,5,FALSE),0)</f>
        <v>105100-Hospital La Serena</v>
      </c>
      <c r="F169" t="s">
        <v>1349</v>
      </c>
      <c r="G169" s="437">
        <v>45093.641967592594</v>
      </c>
      <c r="H169">
        <v>83</v>
      </c>
      <c r="J169">
        <v>83</v>
      </c>
    </row>
    <row r="170" spans="1:10" x14ac:dyDescent="0.2">
      <c r="A170">
        <v>5</v>
      </c>
      <c r="B170" t="s">
        <v>1325</v>
      </c>
      <c r="C170">
        <v>2023</v>
      </c>
      <c r="D170" t="s">
        <v>1408</v>
      </c>
      <c r="E170" t="str">
        <f>IFERROR(VLOOKUP([1]!Tabla_SERIEA_05_13[[#This Row],[IdEstablecimiento]],'[2]Establecimiento 2023'!$A$1:$E$183,5,FALSE),0)</f>
        <v>105100-Hospital La Serena</v>
      </c>
      <c r="F170" t="s">
        <v>1409</v>
      </c>
      <c r="G170" s="437">
        <v>45093.641967592594</v>
      </c>
      <c r="H170">
        <v>53</v>
      </c>
      <c r="J170">
        <v>53</v>
      </c>
    </row>
    <row r="171" spans="1:10" x14ac:dyDescent="0.2">
      <c r="A171">
        <v>5</v>
      </c>
      <c r="B171" t="s">
        <v>1325</v>
      </c>
      <c r="C171">
        <v>2023</v>
      </c>
      <c r="D171" t="s">
        <v>1408</v>
      </c>
      <c r="E171" t="str">
        <f>IFERROR(VLOOKUP([1]!Tabla_SERIEA_05_13[[#This Row],[IdEstablecimiento]],'[2]Establecimiento 2023'!$A$1:$E$183,5,FALSE),0)</f>
        <v>105100-Hospital La Serena</v>
      </c>
      <c r="F171" t="s">
        <v>1351</v>
      </c>
      <c r="G171" s="437">
        <v>45093.641967592594</v>
      </c>
      <c r="H171">
        <v>642</v>
      </c>
      <c r="J171">
        <v>642</v>
      </c>
    </row>
    <row r="172" spans="1:10" x14ac:dyDescent="0.2">
      <c r="A172">
        <v>5</v>
      </c>
      <c r="B172" t="s">
        <v>1325</v>
      </c>
      <c r="C172">
        <v>2023</v>
      </c>
      <c r="D172" t="s">
        <v>1408</v>
      </c>
      <c r="E172" t="str">
        <f>IFERROR(VLOOKUP([1]!Tabla_SERIEA_05_13[[#This Row],[IdEstablecimiento]],'[2]Establecimiento 2023'!$A$1:$E$183,5,FALSE),0)</f>
        <v>105100-Hospital La Serena</v>
      </c>
      <c r="F172" t="s">
        <v>1353</v>
      </c>
      <c r="G172" s="437">
        <v>45093.641967592594</v>
      </c>
      <c r="H172">
        <v>538</v>
      </c>
      <c r="J172">
        <v>538</v>
      </c>
    </row>
    <row r="173" spans="1:10" x14ac:dyDescent="0.2">
      <c r="A173">
        <v>5</v>
      </c>
      <c r="B173" t="s">
        <v>1325</v>
      </c>
      <c r="C173">
        <v>2023</v>
      </c>
      <c r="D173" t="s">
        <v>1408</v>
      </c>
      <c r="E173" t="str">
        <f>IFERROR(VLOOKUP([1]!Tabla_SERIEA_05_13[[#This Row],[IdEstablecimiento]],'[2]Establecimiento 2023'!$A$1:$E$183,5,FALSE),0)</f>
        <v>105100-Hospital La Serena</v>
      </c>
      <c r="F173" t="s">
        <v>1354</v>
      </c>
      <c r="G173" s="437">
        <v>45093.641967592594</v>
      </c>
      <c r="H173">
        <v>288</v>
      </c>
      <c r="J173">
        <v>288</v>
      </c>
    </row>
    <row r="174" spans="1:10" x14ac:dyDescent="0.2">
      <c r="A174">
        <v>5</v>
      </c>
      <c r="B174" t="s">
        <v>1325</v>
      </c>
      <c r="C174">
        <v>2023</v>
      </c>
      <c r="D174" t="s">
        <v>1408</v>
      </c>
      <c r="E174" t="str">
        <f>IFERROR(VLOOKUP([1]!Tabla_SERIEA_05_13[[#This Row],[IdEstablecimiento]],'[2]Establecimiento 2023'!$A$1:$E$183,5,FALSE),0)</f>
        <v>105100-Hospital La Serena</v>
      </c>
      <c r="F174" t="s">
        <v>1410</v>
      </c>
      <c r="G174" s="437">
        <v>45093.641967592594</v>
      </c>
      <c r="H174">
        <v>636</v>
      </c>
      <c r="J174">
        <v>636</v>
      </c>
    </row>
    <row r="175" spans="1:10" x14ac:dyDescent="0.2">
      <c r="A175">
        <v>5</v>
      </c>
      <c r="B175" t="s">
        <v>1325</v>
      </c>
      <c r="C175">
        <v>2023</v>
      </c>
      <c r="D175" t="s">
        <v>1408</v>
      </c>
      <c r="E175" t="str">
        <f>IFERROR(VLOOKUP([1]!Tabla_SERIEA_05_13[[#This Row],[IdEstablecimiento]],'[2]Establecimiento 2023'!$A$1:$E$183,5,FALSE),0)</f>
        <v>105100-Hospital La Serena</v>
      </c>
      <c r="F175" t="s">
        <v>1355</v>
      </c>
      <c r="G175" s="437">
        <v>45093.641967592594</v>
      </c>
      <c r="H175">
        <v>58</v>
      </c>
      <c r="J175">
        <v>58</v>
      </c>
    </row>
    <row r="176" spans="1:10" x14ac:dyDescent="0.2">
      <c r="A176">
        <v>5</v>
      </c>
      <c r="B176" t="s">
        <v>1325</v>
      </c>
      <c r="C176">
        <v>2023</v>
      </c>
      <c r="D176" t="s">
        <v>1408</v>
      </c>
      <c r="E176" t="str">
        <f>IFERROR(VLOOKUP([1]!Tabla_SERIEA_05_13[[#This Row],[IdEstablecimiento]],'[2]Establecimiento 2023'!$A$1:$E$183,5,FALSE),0)</f>
        <v>105100-Hospital La Serena</v>
      </c>
      <c r="F176" t="s">
        <v>1356</v>
      </c>
      <c r="G176" s="437">
        <v>45093.641967592594</v>
      </c>
      <c r="H176">
        <v>731</v>
      </c>
      <c r="J176">
        <v>731</v>
      </c>
    </row>
    <row r="177" spans="1:12" x14ac:dyDescent="0.2">
      <c r="A177">
        <v>5</v>
      </c>
      <c r="B177" t="s">
        <v>1325</v>
      </c>
      <c r="C177">
        <v>2023</v>
      </c>
      <c r="D177" t="s">
        <v>1408</v>
      </c>
      <c r="E177" t="str">
        <f>IFERROR(VLOOKUP([1]!Tabla_SERIEA_05_13[[#This Row],[IdEstablecimiento]],'[2]Establecimiento 2023'!$A$1:$E$183,5,FALSE),0)</f>
        <v>105100-Hospital La Serena</v>
      </c>
      <c r="F177" t="s">
        <v>1357</v>
      </c>
      <c r="G177" s="437">
        <v>45093.641967592594</v>
      </c>
      <c r="H177">
        <v>42</v>
      </c>
      <c r="J177">
        <v>42</v>
      </c>
    </row>
    <row r="178" spans="1:12" x14ac:dyDescent="0.2">
      <c r="A178">
        <v>5</v>
      </c>
      <c r="B178" t="s">
        <v>1325</v>
      </c>
      <c r="C178">
        <v>2023</v>
      </c>
      <c r="D178" t="s">
        <v>1408</v>
      </c>
      <c r="E178" t="str">
        <f>IFERROR(VLOOKUP([1]!Tabla_SERIEA_05_13[[#This Row],[IdEstablecimiento]],'[2]Establecimiento 2023'!$A$1:$E$183,5,FALSE),0)</f>
        <v>105100-Hospital La Serena</v>
      </c>
      <c r="F178" t="s">
        <v>1360</v>
      </c>
      <c r="G178" s="437">
        <v>45093.641967592594</v>
      </c>
      <c r="H178">
        <v>628</v>
      </c>
      <c r="J178">
        <v>628</v>
      </c>
    </row>
    <row r="179" spans="1:12" x14ac:dyDescent="0.2">
      <c r="A179">
        <v>5</v>
      </c>
      <c r="B179" t="s">
        <v>1325</v>
      </c>
      <c r="C179">
        <v>2023</v>
      </c>
      <c r="D179" t="s">
        <v>1408</v>
      </c>
      <c r="E179" t="str">
        <f>IFERROR(VLOOKUP([1]!Tabla_SERIEA_05_13[[#This Row],[IdEstablecimiento]],'[2]Establecimiento 2023'!$A$1:$E$183,5,FALSE),0)</f>
        <v>105100-Hospital La Serena</v>
      </c>
      <c r="F179" t="s">
        <v>1361</v>
      </c>
      <c r="G179" s="437">
        <v>45093.641967592594</v>
      </c>
      <c r="H179">
        <v>349</v>
      </c>
      <c r="J179">
        <v>349</v>
      </c>
    </row>
    <row r="180" spans="1:12" x14ac:dyDescent="0.2">
      <c r="A180">
        <v>5</v>
      </c>
      <c r="B180" t="s">
        <v>1325</v>
      </c>
      <c r="C180">
        <v>2023</v>
      </c>
      <c r="D180" t="s">
        <v>1408</v>
      </c>
      <c r="E180" t="str">
        <f>IFERROR(VLOOKUP([1]!Tabla_SERIEA_05_13[[#This Row],[IdEstablecimiento]],'[2]Establecimiento 2023'!$A$1:$E$183,5,FALSE),0)</f>
        <v>105100-Hospital La Serena</v>
      </c>
      <c r="F180" t="s">
        <v>1363</v>
      </c>
      <c r="G180" s="437">
        <v>45093.641967592594</v>
      </c>
      <c r="H180">
        <v>10</v>
      </c>
      <c r="J180">
        <v>10</v>
      </c>
    </row>
    <row r="181" spans="1:12" x14ac:dyDescent="0.2">
      <c r="A181">
        <v>5</v>
      </c>
      <c r="B181" t="s">
        <v>1325</v>
      </c>
      <c r="C181">
        <v>2023</v>
      </c>
      <c r="D181" t="s">
        <v>1408</v>
      </c>
      <c r="E181" t="str">
        <f>IFERROR(VLOOKUP([1]!Tabla_SERIEA_05_13[[#This Row],[IdEstablecimiento]],'[2]Establecimiento 2023'!$A$1:$E$183,5,FALSE),0)</f>
        <v>105100-Hospital La Serena</v>
      </c>
      <c r="F181" t="s">
        <v>1366</v>
      </c>
      <c r="G181" s="437">
        <v>45093.641967592594</v>
      </c>
      <c r="H181">
        <v>3</v>
      </c>
      <c r="J181">
        <v>3</v>
      </c>
    </row>
    <row r="182" spans="1:12" x14ac:dyDescent="0.2">
      <c r="A182">
        <v>5</v>
      </c>
      <c r="B182" t="s">
        <v>1325</v>
      </c>
      <c r="C182">
        <v>2023</v>
      </c>
      <c r="D182" t="s">
        <v>1408</v>
      </c>
      <c r="E182" t="str">
        <f>IFERROR(VLOOKUP([1]!Tabla_SERIEA_05_13[[#This Row],[IdEstablecimiento]],'[2]Establecimiento 2023'!$A$1:$E$183,5,FALSE),0)</f>
        <v>105100-Hospital La Serena</v>
      </c>
      <c r="F182" t="s">
        <v>1367</v>
      </c>
      <c r="G182" s="437">
        <v>45093.641967592594</v>
      </c>
      <c r="H182">
        <v>23</v>
      </c>
      <c r="J182">
        <v>23</v>
      </c>
    </row>
    <row r="183" spans="1:12" x14ac:dyDescent="0.2">
      <c r="A183">
        <v>5</v>
      </c>
      <c r="B183" t="s">
        <v>1325</v>
      </c>
      <c r="C183">
        <v>2023</v>
      </c>
      <c r="D183" t="s">
        <v>1408</v>
      </c>
      <c r="E183" t="str">
        <f>IFERROR(VLOOKUP([1]!Tabla_SERIEA_05_13[[#This Row],[IdEstablecimiento]],'[2]Establecimiento 2023'!$A$1:$E$183,5,FALSE),0)</f>
        <v>105100-Hospital La Serena</v>
      </c>
      <c r="F183" t="s">
        <v>1368</v>
      </c>
      <c r="G183" s="437">
        <v>45093.641967592594</v>
      </c>
      <c r="H183">
        <v>74</v>
      </c>
      <c r="J183">
        <v>74</v>
      </c>
    </row>
    <row r="184" spans="1:12" x14ac:dyDescent="0.2">
      <c r="A184">
        <v>5</v>
      </c>
      <c r="B184" t="s">
        <v>1325</v>
      </c>
      <c r="C184">
        <v>2023</v>
      </c>
      <c r="D184" t="s">
        <v>1408</v>
      </c>
      <c r="E184" t="str">
        <f>IFERROR(VLOOKUP([1]!Tabla_SERIEA_05_13[[#This Row],[IdEstablecimiento]],'[2]Establecimiento 2023'!$A$1:$E$183,5,FALSE),0)</f>
        <v>105100-Hospital La Serena</v>
      </c>
      <c r="F184" t="s">
        <v>1369</v>
      </c>
      <c r="G184" s="437">
        <v>45093.641967592594</v>
      </c>
      <c r="H184">
        <v>1</v>
      </c>
      <c r="J184">
        <v>1</v>
      </c>
    </row>
    <row r="185" spans="1:12" x14ac:dyDescent="0.2">
      <c r="A185">
        <v>5</v>
      </c>
      <c r="B185" t="s">
        <v>1325</v>
      </c>
      <c r="C185">
        <v>2023</v>
      </c>
      <c r="D185" t="s">
        <v>1408</v>
      </c>
      <c r="E185" t="str">
        <f>IFERROR(VLOOKUP([1]!Tabla_SERIEA_05_13[[#This Row],[IdEstablecimiento]],'[2]Establecimiento 2023'!$A$1:$E$183,5,FALSE),0)</f>
        <v>105100-Hospital La Serena</v>
      </c>
      <c r="F185" t="s">
        <v>1370</v>
      </c>
      <c r="G185" s="437">
        <v>45093.641967592594</v>
      </c>
      <c r="H185">
        <v>1</v>
      </c>
      <c r="J185">
        <v>1</v>
      </c>
    </row>
    <row r="186" spans="1:12" x14ac:dyDescent="0.2">
      <c r="A186">
        <v>5</v>
      </c>
      <c r="B186" t="s">
        <v>1325</v>
      </c>
      <c r="C186">
        <v>2023</v>
      </c>
      <c r="D186" t="s">
        <v>1408</v>
      </c>
      <c r="E186" t="str">
        <f>IFERROR(VLOOKUP([1]!Tabla_SERIEA_05_13[[#This Row],[IdEstablecimiento]],'[2]Establecimiento 2023'!$A$1:$E$183,5,FALSE),0)</f>
        <v>105100-Hospital La Serena</v>
      </c>
      <c r="F186" t="s">
        <v>1374</v>
      </c>
      <c r="G186" s="437">
        <v>45093.641967592594</v>
      </c>
      <c r="H186">
        <v>3</v>
      </c>
      <c r="J186">
        <v>3</v>
      </c>
    </row>
    <row r="187" spans="1:12" x14ac:dyDescent="0.2">
      <c r="A187">
        <v>5</v>
      </c>
      <c r="B187" t="s">
        <v>1325</v>
      </c>
      <c r="C187">
        <v>2023</v>
      </c>
      <c r="D187" t="s">
        <v>1408</v>
      </c>
      <c r="E187" t="str">
        <f>IFERROR(VLOOKUP([1]!Tabla_SERIEA_05_13[[#This Row],[IdEstablecimiento]],'[2]Establecimiento 2023'!$A$1:$E$183,5,FALSE),0)</f>
        <v>105100-Hospital La Serena</v>
      </c>
      <c r="F187" t="s">
        <v>1375</v>
      </c>
      <c r="G187" s="437">
        <v>45093.641967592594</v>
      </c>
      <c r="H187">
        <v>0</v>
      </c>
      <c r="K187">
        <v>8</v>
      </c>
    </row>
    <row r="188" spans="1:12" x14ac:dyDescent="0.2">
      <c r="A188">
        <v>5</v>
      </c>
      <c r="B188" t="s">
        <v>1325</v>
      </c>
      <c r="C188">
        <v>2023</v>
      </c>
      <c r="D188" t="s">
        <v>1408</v>
      </c>
      <c r="E188" t="str">
        <f>IFERROR(VLOOKUP([1]!Tabla_SERIEA_05_13[[#This Row],[IdEstablecimiento]],'[2]Establecimiento 2023'!$A$1:$E$183,5,FALSE),0)</f>
        <v>105100-Hospital La Serena</v>
      </c>
      <c r="F188" t="s">
        <v>1376</v>
      </c>
      <c r="G188" s="437">
        <v>45093.641967592594</v>
      </c>
      <c r="H188">
        <v>0</v>
      </c>
      <c r="K188">
        <v>12</v>
      </c>
    </row>
    <row r="189" spans="1:12" x14ac:dyDescent="0.2">
      <c r="A189">
        <v>5</v>
      </c>
      <c r="B189" t="s">
        <v>1325</v>
      </c>
      <c r="C189">
        <v>2023</v>
      </c>
      <c r="D189" t="s">
        <v>1408</v>
      </c>
      <c r="E189" t="str">
        <f>IFERROR(VLOOKUP([1]!Tabla_SERIEA_05_13[[#This Row],[IdEstablecimiento]],'[2]Establecimiento 2023'!$A$1:$E$183,5,FALSE),0)</f>
        <v>105100-Hospital La Serena</v>
      </c>
      <c r="F189" t="s">
        <v>1335</v>
      </c>
      <c r="G189" s="437">
        <v>45093.641967592594</v>
      </c>
      <c r="H189">
        <v>259</v>
      </c>
      <c r="J189">
        <v>259</v>
      </c>
      <c r="L189">
        <v>259</v>
      </c>
    </row>
    <row r="190" spans="1:12" x14ac:dyDescent="0.2">
      <c r="A190">
        <v>5</v>
      </c>
      <c r="B190" t="s">
        <v>1325</v>
      </c>
      <c r="C190">
        <v>2023</v>
      </c>
      <c r="D190" t="s">
        <v>1408</v>
      </c>
      <c r="E190" t="str">
        <f>IFERROR(VLOOKUP([1]!Tabla_SERIEA_05_13[[#This Row],[IdEstablecimiento]],'[2]Establecimiento 2023'!$A$1:$E$183,5,FALSE),0)</f>
        <v>105100-Hospital La Serena</v>
      </c>
      <c r="F190" t="s">
        <v>1380</v>
      </c>
      <c r="G190" s="437">
        <v>45093.641967592594</v>
      </c>
      <c r="H190">
        <v>7</v>
      </c>
      <c r="J190">
        <v>7</v>
      </c>
      <c r="L190">
        <v>7</v>
      </c>
    </row>
    <row r="191" spans="1:12" x14ac:dyDescent="0.2">
      <c r="A191">
        <v>5</v>
      </c>
      <c r="B191" t="s">
        <v>1325</v>
      </c>
      <c r="C191">
        <v>2023</v>
      </c>
      <c r="D191" t="s">
        <v>1408</v>
      </c>
      <c r="E191" t="str">
        <f>IFERROR(VLOOKUP([1]!Tabla_SERIEA_05_13[[#This Row],[IdEstablecimiento]],'[2]Establecimiento 2023'!$A$1:$E$183,5,FALSE),0)</f>
        <v>105100-Hospital La Serena</v>
      </c>
      <c r="F191" t="s">
        <v>1411</v>
      </c>
      <c r="G191" s="437">
        <v>45093.641967592594</v>
      </c>
      <c r="H191">
        <v>18</v>
      </c>
      <c r="J191">
        <v>18</v>
      </c>
      <c r="K191">
        <v>18</v>
      </c>
    </row>
    <row r="192" spans="1:12" x14ac:dyDescent="0.2">
      <c r="A192">
        <v>5</v>
      </c>
      <c r="B192" t="s">
        <v>1325</v>
      </c>
      <c r="C192">
        <v>2023</v>
      </c>
      <c r="D192" t="s">
        <v>1408</v>
      </c>
      <c r="E192" t="str">
        <f>IFERROR(VLOOKUP([1]!Tabla_SERIEA_05_13[[#This Row],[IdEstablecimiento]],'[2]Establecimiento 2023'!$A$1:$E$183,5,FALSE),0)</f>
        <v>105100-Hospital La Serena</v>
      </c>
      <c r="F192" t="s">
        <v>1412</v>
      </c>
      <c r="G192" s="437">
        <v>45093.641967592594</v>
      </c>
      <c r="H192">
        <v>15</v>
      </c>
      <c r="J192">
        <v>15</v>
      </c>
      <c r="K192">
        <v>15</v>
      </c>
    </row>
    <row r="193" spans="1:12" x14ac:dyDescent="0.2">
      <c r="A193">
        <v>5</v>
      </c>
      <c r="B193" t="s">
        <v>1325</v>
      </c>
      <c r="C193">
        <v>2023</v>
      </c>
      <c r="D193" t="s">
        <v>1408</v>
      </c>
      <c r="E193" t="str">
        <f>IFERROR(VLOOKUP([1]!Tabla_SERIEA_05_13[[#This Row],[IdEstablecimiento]],'[2]Establecimiento 2023'!$A$1:$E$183,5,FALSE),0)</f>
        <v>105100-Hospital La Serena</v>
      </c>
      <c r="F193" t="s">
        <v>1334</v>
      </c>
      <c r="G193" s="437">
        <v>45093.641967592594</v>
      </c>
      <c r="H193">
        <v>3</v>
      </c>
      <c r="J193">
        <v>3</v>
      </c>
      <c r="K193">
        <v>3</v>
      </c>
    </row>
    <row r="194" spans="1:12" x14ac:dyDescent="0.2">
      <c r="A194">
        <v>5</v>
      </c>
      <c r="B194" t="s">
        <v>1325</v>
      </c>
      <c r="C194">
        <v>2023</v>
      </c>
      <c r="D194" t="s">
        <v>1408</v>
      </c>
      <c r="E194" t="str">
        <f>IFERROR(VLOOKUP([1]!Tabla_SERIEA_05_13[[#This Row],[IdEstablecimiento]],'[2]Establecimiento 2023'!$A$1:$E$183,5,FALSE),0)</f>
        <v>105100-Hospital La Serena</v>
      </c>
      <c r="F194" t="s">
        <v>1327</v>
      </c>
      <c r="G194" s="437">
        <v>45093.641967592594</v>
      </c>
      <c r="H194">
        <v>173</v>
      </c>
      <c r="J194">
        <v>173</v>
      </c>
      <c r="L194">
        <v>173</v>
      </c>
    </row>
    <row r="195" spans="1:12" x14ac:dyDescent="0.2">
      <c r="A195">
        <v>5</v>
      </c>
      <c r="B195" t="s">
        <v>1325</v>
      </c>
      <c r="C195">
        <v>2023</v>
      </c>
      <c r="D195" t="s">
        <v>1408</v>
      </c>
      <c r="E195" t="str">
        <f>IFERROR(VLOOKUP([1]!Tabla_SERIEA_05_13[[#This Row],[IdEstablecimiento]],'[2]Establecimiento 2023'!$A$1:$E$183,5,FALSE),0)</f>
        <v>105100-Hospital La Serena</v>
      </c>
      <c r="F195" t="s">
        <v>1413</v>
      </c>
      <c r="G195" s="437">
        <v>45093.641967592594</v>
      </c>
      <c r="H195">
        <v>14</v>
      </c>
      <c r="J195">
        <v>14</v>
      </c>
      <c r="K195">
        <v>14</v>
      </c>
    </row>
    <row r="196" spans="1:12" x14ac:dyDescent="0.2">
      <c r="A196">
        <v>5</v>
      </c>
      <c r="B196" t="s">
        <v>1325</v>
      </c>
      <c r="C196">
        <v>2023</v>
      </c>
      <c r="D196" t="s">
        <v>1408</v>
      </c>
      <c r="E196" t="str">
        <f>IFERROR(VLOOKUP([1]!Tabla_SERIEA_05_13[[#This Row],[IdEstablecimiento]],'[2]Establecimiento 2023'!$A$1:$E$183,5,FALSE),0)</f>
        <v>105100-Hospital La Serena</v>
      </c>
      <c r="F196" t="s">
        <v>1414</v>
      </c>
      <c r="G196" s="437">
        <v>45093.641967592594</v>
      </c>
      <c r="H196">
        <v>136</v>
      </c>
      <c r="J196">
        <v>136</v>
      </c>
      <c r="L196">
        <v>136</v>
      </c>
    </row>
    <row r="197" spans="1:12" x14ac:dyDescent="0.2">
      <c r="A197">
        <v>5</v>
      </c>
      <c r="B197" t="s">
        <v>1325</v>
      </c>
      <c r="C197">
        <v>2023</v>
      </c>
      <c r="D197" t="s">
        <v>1408</v>
      </c>
      <c r="E197" t="str">
        <f>IFERROR(VLOOKUP([1]!Tabla_SERIEA_05_13[[#This Row],[IdEstablecimiento]],'[2]Establecimiento 2023'!$A$1:$E$183,5,FALSE),0)</f>
        <v>105101-Hospital Coquimbo</v>
      </c>
      <c r="F197" t="s">
        <v>1383</v>
      </c>
      <c r="G197" s="437">
        <v>45093.641967592594</v>
      </c>
      <c r="H197">
        <v>150</v>
      </c>
      <c r="J197">
        <v>150</v>
      </c>
      <c r="L197">
        <v>150</v>
      </c>
    </row>
    <row r="198" spans="1:12" x14ac:dyDescent="0.2">
      <c r="A198">
        <v>5</v>
      </c>
      <c r="B198" t="s">
        <v>1325</v>
      </c>
      <c r="C198">
        <v>2023</v>
      </c>
      <c r="D198" t="s">
        <v>1408</v>
      </c>
      <c r="E198" t="str">
        <f>IFERROR(VLOOKUP([1]!Tabla_SERIEA_05_13[[#This Row],[IdEstablecimiento]],'[2]Establecimiento 2023'!$A$1:$E$183,5,FALSE),0)</f>
        <v>105101-Hospital Coquimbo</v>
      </c>
      <c r="F198" t="s">
        <v>1384</v>
      </c>
      <c r="G198" s="437">
        <v>45093.641967592594</v>
      </c>
      <c r="H198">
        <v>250</v>
      </c>
      <c r="J198">
        <v>250</v>
      </c>
      <c r="L198">
        <v>250</v>
      </c>
    </row>
    <row r="199" spans="1:12" x14ac:dyDescent="0.2">
      <c r="A199">
        <v>5</v>
      </c>
      <c r="B199" t="s">
        <v>1325</v>
      </c>
      <c r="C199">
        <v>2023</v>
      </c>
      <c r="D199" t="s">
        <v>1408</v>
      </c>
      <c r="E199" t="str">
        <f>IFERROR(VLOOKUP([1]!Tabla_SERIEA_05_13[[#This Row],[IdEstablecimiento]],'[2]Establecimiento 2023'!$A$1:$E$183,5,FALSE),0)</f>
        <v>105101-Hospital Coquimbo</v>
      </c>
      <c r="F199" t="s">
        <v>1331</v>
      </c>
      <c r="G199" s="437">
        <v>45093.641967592594</v>
      </c>
      <c r="H199">
        <v>110</v>
      </c>
      <c r="J199">
        <v>110</v>
      </c>
      <c r="L199">
        <v>110</v>
      </c>
    </row>
    <row r="200" spans="1:12" x14ac:dyDescent="0.2">
      <c r="A200">
        <v>5</v>
      </c>
      <c r="B200" t="s">
        <v>1325</v>
      </c>
      <c r="C200">
        <v>2023</v>
      </c>
      <c r="D200" t="s">
        <v>1408</v>
      </c>
      <c r="E200" t="str">
        <f>IFERROR(VLOOKUP([1]!Tabla_SERIEA_05_13[[#This Row],[IdEstablecimiento]],'[2]Establecimiento 2023'!$A$1:$E$183,5,FALSE),0)</f>
        <v>105101-Hospital Coquimbo</v>
      </c>
      <c r="F200" t="s">
        <v>1385</v>
      </c>
      <c r="G200" s="437">
        <v>45093.641967592594</v>
      </c>
      <c r="H200">
        <v>844</v>
      </c>
      <c r="J200">
        <v>844</v>
      </c>
    </row>
    <row r="201" spans="1:12" x14ac:dyDescent="0.2">
      <c r="A201">
        <v>5</v>
      </c>
      <c r="B201" t="s">
        <v>1325</v>
      </c>
      <c r="C201">
        <v>2023</v>
      </c>
      <c r="D201" t="s">
        <v>1408</v>
      </c>
      <c r="E201" t="str">
        <f>IFERROR(VLOOKUP([1]!Tabla_SERIEA_05_13[[#This Row],[IdEstablecimiento]],'[2]Establecimiento 2023'!$A$1:$E$183,5,FALSE),0)</f>
        <v>105101-Hospital Coquimbo</v>
      </c>
      <c r="F201" t="s">
        <v>1386</v>
      </c>
      <c r="G201" s="437">
        <v>45093.641967592594</v>
      </c>
      <c r="H201">
        <v>16</v>
      </c>
      <c r="J201">
        <v>16</v>
      </c>
    </row>
    <row r="202" spans="1:12" x14ac:dyDescent="0.2">
      <c r="A202">
        <v>5</v>
      </c>
      <c r="B202" t="s">
        <v>1325</v>
      </c>
      <c r="C202">
        <v>2023</v>
      </c>
      <c r="D202" t="s">
        <v>1408</v>
      </c>
      <c r="E202" t="str">
        <f>IFERROR(VLOOKUP([1]!Tabla_SERIEA_05_13[[#This Row],[IdEstablecimiento]],'[2]Establecimiento 2023'!$A$1:$E$183,5,FALSE),0)</f>
        <v>105101-Hospital Coquimbo</v>
      </c>
      <c r="F202" t="s">
        <v>1403</v>
      </c>
      <c r="G202" s="437">
        <v>45093.641967592594</v>
      </c>
      <c r="H202">
        <v>11</v>
      </c>
      <c r="J202">
        <v>11</v>
      </c>
      <c r="L202">
        <v>11</v>
      </c>
    </row>
    <row r="203" spans="1:12" x14ac:dyDescent="0.2">
      <c r="A203">
        <v>5</v>
      </c>
      <c r="B203" t="s">
        <v>1325</v>
      </c>
      <c r="C203">
        <v>2023</v>
      </c>
      <c r="D203" t="s">
        <v>1408</v>
      </c>
      <c r="E203" t="str">
        <f>IFERROR(VLOOKUP([1]!Tabla_SERIEA_05_13[[#This Row],[IdEstablecimiento]],'[2]Establecimiento 2023'!$A$1:$E$183,5,FALSE),0)</f>
        <v>105101-Hospital Coquimbo</v>
      </c>
      <c r="F203" t="s">
        <v>1404</v>
      </c>
      <c r="G203" s="437">
        <v>45093.641967592594</v>
      </c>
      <c r="H203">
        <v>5</v>
      </c>
      <c r="J203">
        <v>5</v>
      </c>
      <c r="L203">
        <v>5</v>
      </c>
    </row>
    <row r="204" spans="1:12" x14ac:dyDescent="0.2">
      <c r="A204">
        <v>5</v>
      </c>
      <c r="B204" t="s">
        <v>1325</v>
      </c>
      <c r="C204">
        <v>2023</v>
      </c>
      <c r="D204" t="s">
        <v>1408</v>
      </c>
      <c r="E204" t="str">
        <f>IFERROR(VLOOKUP([1]!Tabla_SERIEA_05_13[[#This Row],[IdEstablecimiento]],'[2]Establecimiento 2023'!$A$1:$E$183,5,FALSE),0)</f>
        <v>105101-Hospital Coquimbo</v>
      </c>
      <c r="F204" t="s">
        <v>1415</v>
      </c>
      <c r="G204" s="437">
        <v>45093.641967592594</v>
      </c>
      <c r="H204">
        <v>486</v>
      </c>
      <c r="I204">
        <v>0</v>
      </c>
      <c r="J204">
        <v>486</v>
      </c>
    </row>
    <row r="205" spans="1:12" x14ac:dyDescent="0.2">
      <c r="A205">
        <v>5</v>
      </c>
      <c r="B205" t="s">
        <v>1325</v>
      </c>
      <c r="C205">
        <v>2023</v>
      </c>
      <c r="D205" t="s">
        <v>1408</v>
      </c>
      <c r="E205" t="str">
        <f>IFERROR(VLOOKUP([1]!Tabla_SERIEA_05_13[[#This Row],[IdEstablecimiento]],'[2]Establecimiento 2023'!$A$1:$E$183,5,FALSE),0)</f>
        <v>105101-Hospital Coquimbo</v>
      </c>
      <c r="F205" t="s">
        <v>1416</v>
      </c>
      <c r="G205" s="437">
        <v>45093.641967592594</v>
      </c>
      <c r="H205">
        <v>3699</v>
      </c>
      <c r="I205">
        <v>0</v>
      </c>
      <c r="J205">
        <v>3699</v>
      </c>
    </row>
    <row r="206" spans="1:12" x14ac:dyDescent="0.2">
      <c r="A206">
        <v>5</v>
      </c>
      <c r="B206" t="s">
        <v>1325</v>
      </c>
      <c r="C206">
        <v>2023</v>
      </c>
      <c r="D206" t="s">
        <v>1408</v>
      </c>
      <c r="E206" t="str">
        <f>IFERROR(VLOOKUP([1]!Tabla_SERIEA_05_13[[#This Row],[IdEstablecimiento]],'[2]Establecimiento 2023'!$A$1:$E$183,5,FALSE),0)</f>
        <v>105101-Hospital Coquimbo</v>
      </c>
      <c r="F206" t="s">
        <v>1417</v>
      </c>
      <c r="G206" s="437">
        <v>45093.641967592594</v>
      </c>
      <c r="H206">
        <v>349</v>
      </c>
      <c r="I206">
        <v>0</v>
      </c>
      <c r="J206">
        <v>349</v>
      </c>
    </row>
    <row r="207" spans="1:12" x14ac:dyDescent="0.2">
      <c r="A207">
        <v>5</v>
      </c>
      <c r="B207" t="s">
        <v>1325</v>
      </c>
      <c r="C207">
        <v>2023</v>
      </c>
      <c r="D207" t="s">
        <v>1408</v>
      </c>
      <c r="E207" t="str">
        <f>IFERROR(VLOOKUP([1]!Tabla_SERIEA_05_13[[#This Row],[IdEstablecimiento]],'[2]Establecimiento 2023'!$A$1:$E$183,5,FALSE),0)</f>
        <v>105101-Hospital Coquimbo</v>
      </c>
      <c r="F207" t="s">
        <v>1418</v>
      </c>
      <c r="G207" s="437">
        <v>45093.641967592594</v>
      </c>
      <c r="H207">
        <v>10</v>
      </c>
      <c r="I207">
        <v>0</v>
      </c>
      <c r="J207">
        <v>10</v>
      </c>
    </row>
    <row r="208" spans="1:12" x14ac:dyDescent="0.2">
      <c r="A208">
        <v>5</v>
      </c>
      <c r="B208" t="s">
        <v>1325</v>
      </c>
      <c r="C208">
        <v>2023</v>
      </c>
      <c r="D208" t="s">
        <v>1408</v>
      </c>
      <c r="E208" t="str">
        <f>IFERROR(VLOOKUP([1]!Tabla_SERIEA_05_13[[#This Row],[IdEstablecimiento]],'[2]Establecimiento 2023'!$A$1:$E$183,5,FALSE),0)</f>
        <v>105101-Hospital Coquimbo</v>
      </c>
      <c r="F208" t="s">
        <v>1405</v>
      </c>
      <c r="G208" s="437">
        <v>45093.641967592594</v>
      </c>
      <c r="H208">
        <v>102</v>
      </c>
      <c r="I208">
        <v>0</v>
      </c>
      <c r="J208">
        <v>102</v>
      </c>
    </row>
    <row r="209" spans="1:11" x14ac:dyDescent="0.2">
      <c r="A209">
        <v>5</v>
      </c>
      <c r="B209" t="s">
        <v>1325</v>
      </c>
      <c r="C209">
        <v>2023</v>
      </c>
      <c r="D209" t="s">
        <v>1408</v>
      </c>
      <c r="E209" t="str">
        <f>IFERROR(VLOOKUP([1]!Tabla_SERIEA_05_13[[#This Row],[IdEstablecimiento]],'[2]Establecimiento 2023'!$A$1:$E$183,5,FALSE),0)</f>
        <v>105101-Hospital Coquimbo</v>
      </c>
      <c r="F209" t="s">
        <v>1406</v>
      </c>
      <c r="G209" s="437">
        <v>45093.641967592594</v>
      </c>
      <c r="H209">
        <v>3</v>
      </c>
      <c r="I209">
        <v>0</v>
      </c>
      <c r="J209">
        <v>3</v>
      </c>
    </row>
    <row r="210" spans="1:11" x14ac:dyDescent="0.2">
      <c r="A210">
        <v>5</v>
      </c>
      <c r="B210" t="s">
        <v>1325</v>
      </c>
      <c r="C210">
        <v>2023</v>
      </c>
      <c r="D210" t="s">
        <v>1408</v>
      </c>
      <c r="E210" t="str">
        <f>IFERROR(VLOOKUP([1]!Tabla_SERIEA_05_13[[#This Row],[IdEstablecimiento]],'[2]Establecimiento 2023'!$A$1:$E$183,5,FALSE),0)</f>
        <v>105101-Hospital Coquimbo</v>
      </c>
      <c r="F210" t="s">
        <v>1407</v>
      </c>
      <c r="G210" s="437">
        <v>45093.641967592594</v>
      </c>
      <c r="H210">
        <v>789</v>
      </c>
      <c r="I210">
        <v>0</v>
      </c>
      <c r="J210">
        <v>789</v>
      </c>
    </row>
    <row r="211" spans="1:11" x14ac:dyDescent="0.2">
      <c r="A211">
        <v>5</v>
      </c>
      <c r="B211" t="s">
        <v>1325</v>
      </c>
      <c r="C211">
        <v>2023</v>
      </c>
      <c r="D211" t="s">
        <v>1408</v>
      </c>
      <c r="E211" t="str">
        <f>IFERROR(VLOOKUP([1]!Tabla_SERIEA_05_13[[#This Row],[IdEstablecimiento]],'[2]Establecimiento 2023'!$A$1:$E$183,5,FALSE),0)</f>
        <v>105101-Hospital Coquimbo</v>
      </c>
      <c r="F211" t="s">
        <v>1388</v>
      </c>
      <c r="G211" s="437">
        <v>45093.641967592594</v>
      </c>
      <c r="H211">
        <v>16</v>
      </c>
      <c r="J211">
        <v>16</v>
      </c>
    </row>
    <row r="212" spans="1:11" x14ac:dyDescent="0.2">
      <c r="A212">
        <v>5</v>
      </c>
      <c r="B212" t="s">
        <v>1325</v>
      </c>
      <c r="C212">
        <v>2023</v>
      </c>
      <c r="D212" t="s">
        <v>1408</v>
      </c>
      <c r="E212" t="str">
        <f>IFERROR(VLOOKUP([1]!Tabla_SERIEA_05_13[[#This Row],[IdEstablecimiento]],'[2]Establecimiento 2023'!$A$1:$E$183,5,FALSE),0)</f>
        <v>105101-Hospital Coquimbo</v>
      </c>
      <c r="F212" t="s">
        <v>1244</v>
      </c>
      <c r="G212" s="437">
        <v>45093.641967592594</v>
      </c>
      <c r="H212">
        <v>259</v>
      </c>
      <c r="I212">
        <v>0</v>
      </c>
      <c r="J212">
        <v>259</v>
      </c>
    </row>
    <row r="213" spans="1:11" x14ac:dyDescent="0.2">
      <c r="A213">
        <v>5</v>
      </c>
      <c r="B213" t="s">
        <v>1325</v>
      </c>
      <c r="C213">
        <v>2023</v>
      </c>
      <c r="D213" t="s">
        <v>1408</v>
      </c>
      <c r="E213" t="str">
        <f>IFERROR(VLOOKUP([1]!Tabla_SERIEA_05_13[[#This Row],[IdEstablecimiento]],'[2]Establecimiento 2023'!$A$1:$E$183,5,FALSE),0)</f>
        <v>105101-Hospital Coquimbo</v>
      </c>
      <c r="F213" t="s">
        <v>1248</v>
      </c>
      <c r="G213" s="437">
        <v>45093.641967592594</v>
      </c>
      <c r="H213">
        <v>7</v>
      </c>
      <c r="I213">
        <v>0</v>
      </c>
      <c r="J213">
        <v>7</v>
      </c>
    </row>
    <row r="214" spans="1:11" x14ac:dyDescent="0.2">
      <c r="A214">
        <v>5</v>
      </c>
      <c r="B214" t="s">
        <v>1325</v>
      </c>
      <c r="C214">
        <v>2023</v>
      </c>
      <c r="D214" t="s">
        <v>1408</v>
      </c>
      <c r="E214" t="str">
        <f>IFERROR(VLOOKUP([1]!Tabla_SERIEA_05_13[[#This Row],[IdEstablecimiento]],'[2]Establecimiento 2023'!$A$1:$E$183,5,FALSE),0)</f>
        <v>105101-Hospital Coquimbo</v>
      </c>
      <c r="F214" t="s">
        <v>1249</v>
      </c>
      <c r="G214" s="437">
        <v>45093.641967592594</v>
      </c>
      <c r="H214">
        <v>36</v>
      </c>
      <c r="I214">
        <v>0</v>
      </c>
      <c r="J214">
        <v>36</v>
      </c>
    </row>
    <row r="215" spans="1:11" x14ac:dyDescent="0.2">
      <c r="A215">
        <v>5</v>
      </c>
      <c r="B215" t="s">
        <v>1325</v>
      </c>
      <c r="C215">
        <v>2023</v>
      </c>
      <c r="D215" t="s">
        <v>1408</v>
      </c>
      <c r="E215" t="str">
        <f>IFERROR(VLOOKUP([1]!Tabla_SERIEA_05_13[[#This Row],[IdEstablecimiento]],'[2]Establecimiento 2023'!$A$1:$E$183,5,FALSE),0)</f>
        <v>105101-Hospital Coquimbo</v>
      </c>
      <c r="F215" t="s">
        <v>1251</v>
      </c>
      <c r="G215" s="437">
        <v>45093.641967592594</v>
      </c>
      <c r="H215">
        <v>36</v>
      </c>
      <c r="I215">
        <v>1</v>
      </c>
      <c r="J215">
        <v>35</v>
      </c>
    </row>
    <row r="216" spans="1:11" x14ac:dyDescent="0.2">
      <c r="A216">
        <v>5</v>
      </c>
      <c r="B216" t="s">
        <v>1325</v>
      </c>
      <c r="C216">
        <v>2023</v>
      </c>
      <c r="D216" t="s">
        <v>1408</v>
      </c>
      <c r="E216" t="str">
        <f>IFERROR(VLOOKUP([1]!Tabla_SERIEA_05_13[[#This Row],[IdEstablecimiento]],'[2]Establecimiento 2023'!$A$1:$E$183,5,FALSE),0)</f>
        <v>105101-Hospital Coquimbo</v>
      </c>
      <c r="F216" t="s">
        <v>1252</v>
      </c>
      <c r="G216" s="437">
        <v>45093.641967592594</v>
      </c>
      <c r="H216">
        <v>110</v>
      </c>
      <c r="I216">
        <v>0</v>
      </c>
      <c r="J216">
        <v>110</v>
      </c>
    </row>
    <row r="217" spans="1:11" x14ac:dyDescent="0.2">
      <c r="A217">
        <v>5</v>
      </c>
      <c r="B217" t="s">
        <v>1325</v>
      </c>
      <c r="C217">
        <v>2023</v>
      </c>
      <c r="D217" t="s">
        <v>1408</v>
      </c>
      <c r="E217" t="str">
        <f>IFERROR(VLOOKUP([1]!Tabla_SERIEA_05_13[[#This Row],[IdEstablecimiento]],'[2]Establecimiento 2023'!$A$1:$E$183,5,FALSE),0)</f>
        <v>105101-Hospital Coquimbo</v>
      </c>
      <c r="F217" t="s">
        <v>1253</v>
      </c>
      <c r="G217" s="437">
        <v>45093.641967592594</v>
      </c>
      <c r="H217">
        <v>173</v>
      </c>
      <c r="I217">
        <v>0</v>
      </c>
      <c r="J217">
        <v>173</v>
      </c>
    </row>
    <row r="218" spans="1:11" x14ac:dyDescent="0.2">
      <c r="A218">
        <v>5</v>
      </c>
      <c r="B218" t="s">
        <v>1325</v>
      </c>
      <c r="C218">
        <v>2023</v>
      </c>
      <c r="D218" t="s">
        <v>1408</v>
      </c>
      <c r="E218" t="str">
        <f>IFERROR(VLOOKUP([1]!Tabla_SERIEA_05_13[[#This Row],[IdEstablecimiento]],'[2]Establecimiento 2023'!$A$1:$E$183,5,FALSE),0)</f>
        <v>105101-Hospital Coquimbo</v>
      </c>
      <c r="F218" t="s">
        <v>1419</v>
      </c>
      <c r="G218" s="437">
        <v>45093.641967592594</v>
      </c>
      <c r="H218">
        <v>136</v>
      </c>
      <c r="I218">
        <v>0</v>
      </c>
      <c r="J218">
        <v>136</v>
      </c>
    </row>
    <row r="219" spans="1:11" x14ac:dyDescent="0.2">
      <c r="A219">
        <v>5</v>
      </c>
      <c r="B219" t="s">
        <v>1325</v>
      </c>
      <c r="C219">
        <v>2023</v>
      </c>
      <c r="D219" t="s">
        <v>1408</v>
      </c>
      <c r="E219" t="str">
        <f>IFERROR(VLOOKUP([1]!Tabla_SERIEA_05_13[[#This Row],[IdEstablecimiento]],'[2]Establecimiento 2023'!$A$1:$E$183,5,FALSE),0)</f>
        <v>105101-Hospital Coquimbo</v>
      </c>
      <c r="F219" t="s">
        <v>1390</v>
      </c>
      <c r="G219" s="437">
        <v>45093.641967592594</v>
      </c>
      <c r="H219">
        <v>150</v>
      </c>
      <c r="I219">
        <v>0</v>
      </c>
      <c r="J219">
        <v>150</v>
      </c>
    </row>
    <row r="220" spans="1:11" x14ac:dyDescent="0.2">
      <c r="A220">
        <v>5</v>
      </c>
      <c r="B220" t="s">
        <v>1325</v>
      </c>
      <c r="C220">
        <v>2023</v>
      </c>
      <c r="D220" t="s">
        <v>1408</v>
      </c>
      <c r="E220" t="str">
        <f>IFERROR(VLOOKUP([1]!Tabla_SERIEA_05_13[[#This Row],[IdEstablecimiento]],'[2]Establecimiento 2023'!$A$1:$E$183,5,FALSE),0)</f>
        <v>105101-Hospital Coquimbo</v>
      </c>
      <c r="F220" t="s">
        <v>1254</v>
      </c>
      <c r="G220" s="437">
        <v>45093.641967592594</v>
      </c>
      <c r="H220">
        <v>14</v>
      </c>
      <c r="I220">
        <v>0</v>
      </c>
      <c r="J220">
        <v>14</v>
      </c>
    </row>
    <row r="221" spans="1:11" x14ac:dyDescent="0.2">
      <c r="A221">
        <v>5</v>
      </c>
      <c r="B221" t="s">
        <v>1325</v>
      </c>
      <c r="C221">
        <v>2023</v>
      </c>
      <c r="D221" t="s">
        <v>1408</v>
      </c>
      <c r="E221" t="str">
        <f>IFERROR(VLOOKUP([1]!Tabla_SERIEA_05_13[[#This Row],[IdEstablecimiento]],'[2]Establecimiento 2023'!$A$1:$E$183,5,FALSE),0)</f>
        <v>105101-Hospital Coquimbo</v>
      </c>
      <c r="F221" t="s">
        <v>1259</v>
      </c>
      <c r="G221" s="437">
        <v>45093.641967592594</v>
      </c>
      <c r="H221">
        <v>113</v>
      </c>
      <c r="I221">
        <v>3</v>
      </c>
      <c r="J221">
        <v>110</v>
      </c>
    </row>
    <row r="222" spans="1:11" x14ac:dyDescent="0.2">
      <c r="A222">
        <v>5</v>
      </c>
      <c r="B222" t="s">
        <v>1325</v>
      </c>
      <c r="C222">
        <v>2023</v>
      </c>
      <c r="D222" t="s">
        <v>1408</v>
      </c>
      <c r="E222" t="str">
        <f>IFERROR(VLOOKUP([1]!Tabla_SERIEA_05_13[[#This Row],[IdEstablecimiento]],'[2]Establecimiento 2023'!$A$1:$E$183,5,FALSE),0)</f>
        <v>105101-Hospital Coquimbo</v>
      </c>
      <c r="F222" t="s">
        <v>1260</v>
      </c>
      <c r="G222" s="437">
        <v>45093.641967592594</v>
      </c>
      <c r="H222">
        <v>12</v>
      </c>
    </row>
    <row r="223" spans="1:11" x14ac:dyDescent="0.2">
      <c r="A223">
        <v>5</v>
      </c>
      <c r="B223" t="s">
        <v>1325</v>
      </c>
      <c r="C223">
        <v>2023</v>
      </c>
      <c r="D223" t="s">
        <v>1420</v>
      </c>
      <c r="E223" t="str">
        <f>IFERROR(VLOOKUP([1]!Tabla_SERIEA_05_13[[#This Row],[IdEstablecimiento]],'[2]Establecimiento 2023'!$A$1:$E$183,5,FALSE),0)</f>
        <v>105101-Hospital Coquimbo</v>
      </c>
      <c r="F223" t="s">
        <v>1340</v>
      </c>
      <c r="G223" s="437">
        <v>45093.644502314812</v>
      </c>
      <c r="H223">
        <v>0</v>
      </c>
      <c r="K223">
        <v>18</v>
      </c>
    </row>
    <row r="224" spans="1:11" x14ac:dyDescent="0.2">
      <c r="A224">
        <v>5</v>
      </c>
      <c r="B224" t="s">
        <v>1325</v>
      </c>
      <c r="C224">
        <v>2023</v>
      </c>
      <c r="D224" t="s">
        <v>1420</v>
      </c>
      <c r="E224" t="str">
        <f>IFERROR(VLOOKUP([1]!Tabla_SERIEA_05_13[[#This Row],[IdEstablecimiento]],'[2]Establecimiento 2023'!$A$1:$E$183,5,FALSE),0)</f>
        <v>105101-Hospital Coquimbo</v>
      </c>
      <c r="F224" t="s">
        <v>1341</v>
      </c>
      <c r="G224" s="437">
        <v>45093.644502314812</v>
      </c>
      <c r="H224">
        <v>0</v>
      </c>
      <c r="K224">
        <v>313</v>
      </c>
    </row>
    <row r="225" spans="1:11" x14ac:dyDescent="0.2">
      <c r="A225">
        <v>5</v>
      </c>
      <c r="B225" t="s">
        <v>1325</v>
      </c>
      <c r="C225">
        <v>2023</v>
      </c>
      <c r="D225" t="s">
        <v>1420</v>
      </c>
      <c r="E225" t="str">
        <f>IFERROR(VLOOKUP([1]!Tabla_SERIEA_05_13[[#This Row],[IdEstablecimiento]],'[2]Establecimiento 2023'!$A$1:$E$183,5,FALSE),0)</f>
        <v>105101-Hospital Coquimbo</v>
      </c>
      <c r="F225" t="s">
        <v>1342</v>
      </c>
      <c r="G225" s="437">
        <v>45093.644502314812</v>
      </c>
      <c r="H225">
        <v>0</v>
      </c>
      <c r="K225">
        <v>311</v>
      </c>
    </row>
    <row r="226" spans="1:11" x14ac:dyDescent="0.2">
      <c r="A226">
        <v>5</v>
      </c>
      <c r="B226" t="s">
        <v>1325</v>
      </c>
      <c r="C226">
        <v>2023</v>
      </c>
      <c r="D226" t="s">
        <v>1420</v>
      </c>
      <c r="E226" t="str">
        <f>IFERROR(VLOOKUP([1]!Tabla_SERIEA_05_13[[#This Row],[IdEstablecimiento]],'[2]Establecimiento 2023'!$A$1:$E$183,5,FALSE),0)</f>
        <v>105101-Hospital Coquimbo</v>
      </c>
      <c r="F226" t="s">
        <v>1343</v>
      </c>
      <c r="G226" s="437">
        <v>45093.644502314812</v>
      </c>
      <c r="H226">
        <v>0</v>
      </c>
      <c r="K226">
        <v>314</v>
      </c>
    </row>
    <row r="227" spans="1:11" x14ac:dyDescent="0.2">
      <c r="A227">
        <v>5</v>
      </c>
      <c r="B227" t="s">
        <v>1325</v>
      </c>
      <c r="C227">
        <v>2023</v>
      </c>
      <c r="D227" t="s">
        <v>1420</v>
      </c>
      <c r="E227" t="str">
        <f>IFERROR(VLOOKUP([1]!Tabla_SERIEA_05_13[[#This Row],[IdEstablecimiento]],'[2]Establecimiento 2023'!$A$1:$E$183,5,FALSE),0)</f>
        <v>105101-Hospital Coquimbo</v>
      </c>
      <c r="F227" t="s">
        <v>1344</v>
      </c>
      <c r="G227" s="437">
        <v>45093.644502314812</v>
      </c>
      <c r="H227">
        <v>0</v>
      </c>
      <c r="K227">
        <v>276</v>
      </c>
    </row>
    <row r="228" spans="1:11" x14ac:dyDescent="0.2">
      <c r="A228">
        <v>5</v>
      </c>
      <c r="B228" t="s">
        <v>1325</v>
      </c>
      <c r="C228">
        <v>2023</v>
      </c>
      <c r="D228" t="s">
        <v>1420</v>
      </c>
      <c r="E228" t="str">
        <f>IFERROR(VLOOKUP([1]!Tabla_SERIEA_05_13[[#This Row],[IdEstablecimiento]],'[2]Establecimiento 2023'!$A$1:$E$183,5,FALSE),0)</f>
        <v>105104-Hospital Salamanca</v>
      </c>
      <c r="F228" t="s">
        <v>1392</v>
      </c>
      <c r="G228" s="437">
        <v>45093.644502314812</v>
      </c>
      <c r="H228">
        <v>0</v>
      </c>
      <c r="K228">
        <v>9</v>
      </c>
    </row>
    <row r="229" spans="1:11" x14ac:dyDescent="0.2">
      <c r="A229">
        <v>5</v>
      </c>
      <c r="B229" t="s">
        <v>1325</v>
      </c>
      <c r="C229">
        <v>2023</v>
      </c>
      <c r="D229" t="s">
        <v>1420</v>
      </c>
      <c r="E229" t="str">
        <f>IFERROR(VLOOKUP([1]!Tabla_SERIEA_05_13[[#This Row],[IdEstablecimiento]],'[2]Establecimiento 2023'!$A$1:$E$183,5,FALSE),0)</f>
        <v>105104-Hospital Salamanca</v>
      </c>
      <c r="F229" t="s">
        <v>1346</v>
      </c>
      <c r="G229" s="437">
        <v>45093.644502314812</v>
      </c>
      <c r="H229">
        <v>0</v>
      </c>
      <c r="K229">
        <v>368</v>
      </c>
    </row>
    <row r="230" spans="1:11" x14ac:dyDescent="0.2">
      <c r="A230">
        <v>5</v>
      </c>
      <c r="B230" t="s">
        <v>1325</v>
      </c>
      <c r="C230">
        <v>2023</v>
      </c>
      <c r="D230" t="s">
        <v>1420</v>
      </c>
      <c r="E230" t="str">
        <f>IFERROR(VLOOKUP([1]!Tabla_SERIEA_05_13[[#This Row],[IdEstablecimiento]],'[2]Establecimiento 2023'!$A$1:$E$183,5,FALSE),0)</f>
        <v>105104-Hospital Salamanca</v>
      </c>
      <c r="F230" t="s">
        <v>1421</v>
      </c>
      <c r="G230" s="437">
        <v>45093.644502314812</v>
      </c>
      <c r="H230">
        <v>0</v>
      </c>
      <c r="K230">
        <v>1</v>
      </c>
    </row>
    <row r="231" spans="1:11" x14ac:dyDescent="0.2">
      <c r="A231">
        <v>5</v>
      </c>
      <c r="B231" t="s">
        <v>1325</v>
      </c>
      <c r="C231">
        <v>2023</v>
      </c>
      <c r="D231" t="s">
        <v>1420</v>
      </c>
      <c r="E231" t="str">
        <f>IFERROR(VLOOKUP([1]!Tabla_SERIEA_05_13[[#This Row],[IdEstablecimiento]],'[2]Establecimiento 2023'!$A$1:$E$183,5,FALSE),0)</f>
        <v>105104-Hospital Salamanca</v>
      </c>
      <c r="F231" t="s">
        <v>1347</v>
      </c>
      <c r="G231" s="437">
        <v>45093.644502314812</v>
      </c>
      <c r="H231">
        <v>0</v>
      </c>
      <c r="K231">
        <v>574</v>
      </c>
    </row>
    <row r="232" spans="1:11" x14ac:dyDescent="0.2">
      <c r="A232">
        <v>5</v>
      </c>
      <c r="B232" t="s">
        <v>1325</v>
      </c>
      <c r="C232">
        <v>2023</v>
      </c>
      <c r="D232" t="s">
        <v>1420</v>
      </c>
      <c r="E232" t="str">
        <f>IFERROR(VLOOKUP([1]!Tabla_SERIEA_05_13[[#This Row],[IdEstablecimiento]],'[2]Establecimiento 2023'!$A$1:$E$183,5,FALSE),0)</f>
        <v>105104-Hospital Salamanca</v>
      </c>
      <c r="F232" t="s">
        <v>1422</v>
      </c>
      <c r="G232" s="437">
        <v>45093.644502314812</v>
      </c>
      <c r="H232">
        <v>0</v>
      </c>
      <c r="K232">
        <v>10</v>
      </c>
    </row>
    <row r="233" spans="1:11" x14ac:dyDescent="0.2">
      <c r="A233">
        <v>5</v>
      </c>
      <c r="B233" t="s">
        <v>1325</v>
      </c>
      <c r="C233">
        <v>2023</v>
      </c>
      <c r="D233" t="s">
        <v>1420</v>
      </c>
      <c r="E233" t="str">
        <f>IFERROR(VLOOKUP([1]!Tabla_SERIEA_05_13[[#This Row],[IdEstablecimiento]],'[2]Establecimiento 2023'!$A$1:$E$183,5,FALSE),0)</f>
        <v>105104-Hospital Salamanca</v>
      </c>
      <c r="F233" t="s">
        <v>1348</v>
      </c>
      <c r="G233" s="437">
        <v>45093.644502314812</v>
      </c>
      <c r="H233">
        <v>0</v>
      </c>
      <c r="K233">
        <v>20</v>
      </c>
    </row>
    <row r="234" spans="1:11" x14ac:dyDescent="0.2">
      <c r="A234">
        <v>5</v>
      </c>
      <c r="B234" t="s">
        <v>1325</v>
      </c>
      <c r="C234">
        <v>2023</v>
      </c>
      <c r="D234" t="s">
        <v>1420</v>
      </c>
      <c r="E234" t="str">
        <f>IFERROR(VLOOKUP([1]!Tabla_SERIEA_05_13[[#This Row],[IdEstablecimiento]],'[2]Establecimiento 2023'!$A$1:$E$183,5,FALSE),0)</f>
        <v>105104-Hospital Salamanca</v>
      </c>
      <c r="F234" t="s">
        <v>1349</v>
      </c>
      <c r="G234" s="437">
        <v>45093.644502314812</v>
      </c>
      <c r="H234">
        <v>0</v>
      </c>
      <c r="K234">
        <v>408</v>
      </c>
    </row>
    <row r="235" spans="1:11" x14ac:dyDescent="0.2">
      <c r="A235">
        <v>5</v>
      </c>
      <c r="B235" t="s">
        <v>1325</v>
      </c>
      <c r="C235">
        <v>2023</v>
      </c>
      <c r="D235" t="s">
        <v>1420</v>
      </c>
      <c r="E235" t="str">
        <f>IFERROR(VLOOKUP([1]!Tabla_SERIEA_05_13[[#This Row],[IdEstablecimiento]],'[2]Establecimiento 2023'!$A$1:$E$183,5,FALSE),0)</f>
        <v>105104-Hospital Salamanca</v>
      </c>
      <c r="F235" t="s">
        <v>1350</v>
      </c>
      <c r="G235" s="437">
        <v>45093.644502314812</v>
      </c>
      <c r="H235">
        <v>0</v>
      </c>
      <c r="K235">
        <v>49</v>
      </c>
    </row>
    <row r="236" spans="1:11" x14ac:dyDescent="0.2">
      <c r="A236">
        <v>5</v>
      </c>
      <c r="B236" t="s">
        <v>1325</v>
      </c>
      <c r="C236">
        <v>2023</v>
      </c>
      <c r="D236" t="s">
        <v>1420</v>
      </c>
      <c r="E236" t="str">
        <f>IFERROR(VLOOKUP([1]!Tabla_SERIEA_05_13[[#This Row],[IdEstablecimiento]],'[2]Establecimiento 2023'!$A$1:$E$183,5,FALSE),0)</f>
        <v>105104-Hospital Salamanca</v>
      </c>
      <c r="F236" t="s">
        <v>1423</v>
      </c>
      <c r="G236" s="437">
        <v>45093.644502314812</v>
      </c>
      <c r="H236">
        <v>0</v>
      </c>
      <c r="K236">
        <v>5</v>
      </c>
    </row>
    <row r="237" spans="1:11" x14ac:dyDescent="0.2">
      <c r="A237">
        <v>5</v>
      </c>
      <c r="B237" t="s">
        <v>1325</v>
      </c>
      <c r="C237">
        <v>2023</v>
      </c>
      <c r="D237" t="s">
        <v>1420</v>
      </c>
      <c r="E237" t="str">
        <f>IFERROR(VLOOKUP([1]!Tabla_SERIEA_05_13[[#This Row],[IdEstablecimiento]],'[2]Establecimiento 2023'!$A$1:$E$183,5,FALSE),0)</f>
        <v>105104-Hospital Salamanca</v>
      </c>
      <c r="F237" t="s">
        <v>1351</v>
      </c>
      <c r="G237" s="437">
        <v>45093.644502314812</v>
      </c>
      <c r="H237">
        <v>0</v>
      </c>
      <c r="K237">
        <v>8</v>
      </c>
    </row>
    <row r="238" spans="1:11" x14ac:dyDescent="0.2">
      <c r="A238">
        <v>5</v>
      </c>
      <c r="B238" t="s">
        <v>1325</v>
      </c>
      <c r="C238">
        <v>2023</v>
      </c>
      <c r="D238" t="s">
        <v>1420</v>
      </c>
      <c r="E238" t="str">
        <f>IFERROR(VLOOKUP([1]!Tabla_SERIEA_05_13[[#This Row],[IdEstablecimiento]],'[2]Establecimiento 2023'!$A$1:$E$183,5,FALSE),0)</f>
        <v>105104-Hospital Salamanca</v>
      </c>
      <c r="F238" t="s">
        <v>1353</v>
      </c>
      <c r="G238" s="437">
        <v>45093.644502314812</v>
      </c>
      <c r="H238">
        <v>0</v>
      </c>
      <c r="K238">
        <v>447</v>
      </c>
    </row>
    <row r="239" spans="1:11" x14ac:dyDescent="0.2">
      <c r="A239">
        <v>5</v>
      </c>
      <c r="B239" t="s">
        <v>1325</v>
      </c>
      <c r="C239">
        <v>2023</v>
      </c>
      <c r="D239" t="s">
        <v>1420</v>
      </c>
      <c r="E239" t="str">
        <f>IFERROR(VLOOKUP([1]!Tabla_SERIEA_05_13[[#This Row],[IdEstablecimiento]],'[2]Establecimiento 2023'!$A$1:$E$183,5,FALSE),0)</f>
        <v>105104-Hospital Salamanca</v>
      </c>
      <c r="F239" t="s">
        <v>1424</v>
      </c>
      <c r="G239" s="437">
        <v>45093.644502314812</v>
      </c>
      <c r="H239">
        <v>0</v>
      </c>
      <c r="K239">
        <v>3</v>
      </c>
    </row>
    <row r="240" spans="1:11" x14ac:dyDescent="0.2">
      <c r="A240">
        <v>5</v>
      </c>
      <c r="B240" t="s">
        <v>1325</v>
      </c>
      <c r="C240">
        <v>2023</v>
      </c>
      <c r="D240" t="s">
        <v>1420</v>
      </c>
      <c r="E240" t="str">
        <f>IFERROR(VLOOKUP([1]!Tabla_SERIEA_05_13[[#This Row],[IdEstablecimiento]],'[2]Establecimiento 2023'!$A$1:$E$183,5,FALSE),0)</f>
        <v>105104-Hospital Salamanca</v>
      </c>
      <c r="F240" t="s">
        <v>1354</v>
      </c>
      <c r="G240" s="437">
        <v>45093.644502314812</v>
      </c>
      <c r="H240">
        <v>0</v>
      </c>
      <c r="K240">
        <v>373</v>
      </c>
    </row>
    <row r="241" spans="1:11" x14ac:dyDescent="0.2">
      <c r="A241">
        <v>5</v>
      </c>
      <c r="B241" t="s">
        <v>1325</v>
      </c>
      <c r="C241">
        <v>2023</v>
      </c>
      <c r="D241" t="s">
        <v>1420</v>
      </c>
      <c r="E241" t="str">
        <f>IFERROR(VLOOKUP([1]!Tabla_SERIEA_05_13[[#This Row],[IdEstablecimiento]],'[2]Establecimiento 2023'!$A$1:$E$183,5,FALSE),0)</f>
        <v>105104-Hospital Salamanca</v>
      </c>
      <c r="F241" t="s">
        <v>1410</v>
      </c>
      <c r="G241" s="437">
        <v>45093.644502314812</v>
      </c>
      <c r="H241">
        <v>0</v>
      </c>
      <c r="K241">
        <v>640</v>
      </c>
    </row>
    <row r="242" spans="1:11" x14ac:dyDescent="0.2">
      <c r="A242">
        <v>5</v>
      </c>
      <c r="B242" t="s">
        <v>1325</v>
      </c>
      <c r="C242">
        <v>2023</v>
      </c>
      <c r="D242" t="s">
        <v>1420</v>
      </c>
      <c r="E242" t="str">
        <f>IFERROR(VLOOKUP([1]!Tabla_SERIEA_05_13[[#This Row],[IdEstablecimiento]],'[2]Establecimiento 2023'!$A$1:$E$183,5,FALSE),0)</f>
        <v>105104-Hospital Salamanca</v>
      </c>
      <c r="F242" t="s">
        <v>1425</v>
      </c>
      <c r="G242" s="437">
        <v>45093.644502314812</v>
      </c>
      <c r="H242">
        <v>0</v>
      </c>
      <c r="K242">
        <v>4</v>
      </c>
    </row>
    <row r="243" spans="1:11" x14ac:dyDescent="0.2">
      <c r="A243">
        <v>5</v>
      </c>
      <c r="B243" t="s">
        <v>1325</v>
      </c>
      <c r="C243">
        <v>2023</v>
      </c>
      <c r="D243" t="s">
        <v>1420</v>
      </c>
      <c r="E243" t="str">
        <f>IFERROR(VLOOKUP([1]!Tabla_SERIEA_05_13[[#This Row],[IdEstablecimiento]],'[2]Establecimiento 2023'!$A$1:$E$183,5,FALSE),0)</f>
        <v>105104-Hospital Salamanca</v>
      </c>
      <c r="F243" t="s">
        <v>1355</v>
      </c>
      <c r="G243" s="437">
        <v>45093.644502314812</v>
      </c>
      <c r="H243">
        <v>0</v>
      </c>
      <c r="K243">
        <v>41</v>
      </c>
    </row>
    <row r="244" spans="1:11" x14ac:dyDescent="0.2">
      <c r="A244">
        <v>5</v>
      </c>
      <c r="B244" t="s">
        <v>1325</v>
      </c>
      <c r="C244">
        <v>2023</v>
      </c>
      <c r="D244" t="s">
        <v>1420</v>
      </c>
      <c r="E244" t="str">
        <f>IFERROR(VLOOKUP([1]!Tabla_SERIEA_05_13[[#This Row],[IdEstablecimiento]],'[2]Establecimiento 2023'!$A$1:$E$183,5,FALSE),0)</f>
        <v>105100-Hospital La Serena</v>
      </c>
      <c r="F244" t="s">
        <v>1356</v>
      </c>
      <c r="G244" s="437">
        <v>45093.644502314812</v>
      </c>
      <c r="H244">
        <v>0</v>
      </c>
      <c r="K244">
        <v>649</v>
      </c>
    </row>
    <row r="245" spans="1:11" x14ac:dyDescent="0.2">
      <c r="A245">
        <v>5</v>
      </c>
      <c r="B245" t="s">
        <v>1325</v>
      </c>
      <c r="C245">
        <v>2023</v>
      </c>
      <c r="D245" t="s">
        <v>1420</v>
      </c>
      <c r="E245" t="str">
        <f>IFERROR(VLOOKUP([1]!Tabla_SERIEA_05_13[[#This Row],[IdEstablecimiento]],'[2]Establecimiento 2023'!$A$1:$E$183,5,FALSE),0)</f>
        <v>105100-Hospital La Serena</v>
      </c>
      <c r="F245" t="s">
        <v>1357</v>
      </c>
      <c r="G245" s="437">
        <v>45093.644502314812</v>
      </c>
      <c r="H245">
        <v>0</v>
      </c>
      <c r="K245">
        <v>54</v>
      </c>
    </row>
    <row r="246" spans="1:11" x14ac:dyDescent="0.2">
      <c r="A246">
        <v>5</v>
      </c>
      <c r="B246" t="s">
        <v>1325</v>
      </c>
      <c r="C246">
        <v>2023</v>
      </c>
      <c r="D246" t="s">
        <v>1420</v>
      </c>
      <c r="E246" t="str">
        <f>IFERROR(VLOOKUP([1]!Tabla_SERIEA_05_13[[#This Row],[IdEstablecimiento]],'[2]Establecimiento 2023'!$A$1:$E$183,5,FALSE),0)</f>
        <v>105100-Hospital La Serena</v>
      </c>
      <c r="F246" t="s">
        <v>1358</v>
      </c>
      <c r="G246" s="437">
        <v>45093.644502314812</v>
      </c>
      <c r="H246">
        <v>0</v>
      </c>
      <c r="K246">
        <v>422</v>
      </c>
    </row>
    <row r="247" spans="1:11" x14ac:dyDescent="0.2">
      <c r="A247">
        <v>5</v>
      </c>
      <c r="B247" t="s">
        <v>1325</v>
      </c>
      <c r="C247">
        <v>2023</v>
      </c>
      <c r="D247" t="s">
        <v>1420</v>
      </c>
      <c r="E247" t="str">
        <f>IFERROR(VLOOKUP([1]!Tabla_SERIEA_05_13[[#This Row],[IdEstablecimiento]],'[2]Establecimiento 2023'!$A$1:$E$183,5,FALSE),0)</f>
        <v>105100-Hospital La Serena</v>
      </c>
      <c r="F247" t="s">
        <v>1395</v>
      </c>
      <c r="G247" s="437">
        <v>45093.644502314812</v>
      </c>
      <c r="H247">
        <v>0</v>
      </c>
      <c r="K247">
        <v>9</v>
      </c>
    </row>
    <row r="248" spans="1:11" x14ac:dyDescent="0.2">
      <c r="A248">
        <v>5</v>
      </c>
      <c r="B248" t="s">
        <v>1325</v>
      </c>
      <c r="C248">
        <v>2023</v>
      </c>
      <c r="D248" t="s">
        <v>1420</v>
      </c>
      <c r="E248" t="str">
        <f>IFERROR(VLOOKUP([1]!Tabla_SERIEA_05_13[[#This Row],[IdEstablecimiento]],'[2]Establecimiento 2023'!$A$1:$E$183,5,FALSE),0)</f>
        <v>105100-Hospital La Serena</v>
      </c>
      <c r="F248" t="s">
        <v>1396</v>
      </c>
      <c r="G248" s="437">
        <v>45093.644502314812</v>
      </c>
      <c r="H248">
        <v>0</v>
      </c>
      <c r="K248">
        <v>102</v>
      </c>
    </row>
    <row r="249" spans="1:11" x14ac:dyDescent="0.2">
      <c r="A249">
        <v>5</v>
      </c>
      <c r="B249" t="s">
        <v>1325</v>
      </c>
      <c r="C249">
        <v>2023</v>
      </c>
      <c r="D249" t="s">
        <v>1420</v>
      </c>
      <c r="E249" t="str">
        <f>IFERROR(VLOOKUP([1]!Tabla_SERIEA_05_13[[#This Row],[IdEstablecimiento]],'[2]Establecimiento 2023'!$A$1:$E$183,5,FALSE),0)</f>
        <v>105100-Hospital La Serena</v>
      </c>
      <c r="F249" t="s">
        <v>1360</v>
      </c>
      <c r="G249" s="437">
        <v>45093.644502314812</v>
      </c>
      <c r="H249">
        <v>0</v>
      </c>
      <c r="K249">
        <v>4</v>
      </c>
    </row>
    <row r="250" spans="1:11" x14ac:dyDescent="0.2">
      <c r="A250">
        <v>5</v>
      </c>
      <c r="B250" t="s">
        <v>1325</v>
      </c>
      <c r="C250">
        <v>2023</v>
      </c>
      <c r="D250" t="s">
        <v>1420</v>
      </c>
      <c r="E250" t="str">
        <f>IFERROR(VLOOKUP([1]!Tabla_SERIEA_05_13[[#This Row],[IdEstablecimiento]],'[2]Establecimiento 2023'!$A$1:$E$183,5,FALSE),0)</f>
        <v>105100-Hospital La Serena</v>
      </c>
      <c r="F250" t="s">
        <v>1361</v>
      </c>
      <c r="G250" s="437">
        <v>45093.644502314812</v>
      </c>
      <c r="H250">
        <v>0</v>
      </c>
      <c r="K250">
        <v>380</v>
      </c>
    </row>
    <row r="251" spans="1:11" x14ac:dyDescent="0.2">
      <c r="A251">
        <v>5</v>
      </c>
      <c r="B251" t="s">
        <v>1325</v>
      </c>
      <c r="C251">
        <v>2023</v>
      </c>
      <c r="D251" t="s">
        <v>1420</v>
      </c>
      <c r="E251" t="str">
        <f>IFERROR(VLOOKUP([1]!Tabla_SERIEA_05_13[[#This Row],[IdEstablecimiento]],'[2]Establecimiento 2023'!$A$1:$E$183,5,FALSE),0)</f>
        <v>105100-Hospital La Serena</v>
      </c>
      <c r="F251" t="s">
        <v>1362</v>
      </c>
      <c r="G251" s="437">
        <v>45093.644502314812</v>
      </c>
      <c r="H251">
        <v>0</v>
      </c>
      <c r="K251">
        <v>126</v>
      </c>
    </row>
    <row r="252" spans="1:11" x14ac:dyDescent="0.2">
      <c r="A252">
        <v>5</v>
      </c>
      <c r="B252" t="s">
        <v>1325</v>
      </c>
      <c r="C252">
        <v>2023</v>
      </c>
      <c r="D252" t="s">
        <v>1420</v>
      </c>
      <c r="E252" t="str">
        <f>IFERROR(VLOOKUP([1]!Tabla_SERIEA_05_13[[#This Row],[IdEstablecimiento]],'[2]Establecimiento 2023'!$A$1:$E$183,5,FALSE),0)</f>
        <v>105100-Hospital La Serena</v>
      </c>
      <c r="F252" t="s">
        <v>1426</v>
      </c>
      <c r="G252" s="437">
        <v>45093.644502314812</v>
      </c>
      <c r="H252">
        <v>0</v>
      </c>
      <c r="K252">
        <v>61</v>
      </c>
    </row>
    <row r="253" spans="1:11" x14ac:dyDescent="0.2">
      <c r="A253">
        <v>5</v>
      </c>
      <c r="B253" t="s">
        <v>1325</v>
      </c>
      <c r="C253">
        <v>2023</v>
      </c>
      <c r="D253" t="s">
        <v>1420</v>
      </c>
      <c r="E253" t="str">
        <f>IFERROR(VLOOKUP([1]!Tabla_SERIEA_05_13[[#This Row],[IdEstablecimiento]],'[2]Establecimiento 2023'!$A$1:$E$183,5,FALSE),0)</f>
        <v>105100-Hospital La Serena</v>
      </c>
      <c r="F253" t="s">
        <v>1363</v>
      </c>
      <c r="G253" s="437">
        <v>45093.644502314812</v>
      </c>
      <c r="H253">
        <v>0</v>
      </c>
      <c r="K253">
        <v>12</v>
      </c>
    </row>
    <row r="254" spans="1:11" x14ac:dyDescent="0.2">
      <c r="A254">
        <v>5</v>
      </c>
      <c r="B254" t="s">
        <v>1325</v>
      </c>
      <c r="C254">
        <v>2023</v>
      </c>
      <c r="D254" t="s">
        <v>1420</v>
      </c>
      <c r="E254" t="str">
        <f>IFERROR(VLOOKUP([1]!Tabla_SERIEA_05_13[[#This Row],[IdEstablecimiento]],'[2]Establecimiento 2023'!$A$1:$E$183,5,FALSE),0)</f>
        <v>105100-Hospital La Serena</v>
      </c>
      <c r="F254" t="s">
        <v>1427</v>
      </c>
      <c r="G254" s="437">
        <v>45093.644502314812</v>
      </c>
      <c r="H254">
        <v>0</v>
      </c>
      <c r="K254">
        <v>7</v>
      </c>
    </row>
    <row r="255" spans="1:11" x14ac:dyDescent="0.2">
      <c r="A255">
        <v>5</v>
      </c>
      <c r="B255" t="s">
        <v>1325</v>
      </c>
      <c r="C255">
        <v>2023</v>
      </c>
      <c r="D255" t="s">
        <v>1420</v>
      </c>
      <c r="E255" t="str">
        <f>IFERROR(VLOOKUP([1]!Tabla_SERIEA_05_13[[#This Row],[IdEstablecimiento]],'[2]Establecimiento 2023'!$A$1:$E$183,5,FALSE),0)</f>
        <v>105100-Hospital La Serena</v>
      </c>
      <c r="F255" t="s">
        <v>1366</v>
      </c>
      <c r="G255" s="437">
        <v>45093.644502314812</v>
      </c>
      <c r="H255">
        <v>0</v>
      </c>
      <c r="K255">
        <v>5</v>
      </c>
    </row>
    <row r="256" spans="1:11" x14ac:dyDescent="0.2">
      <c r="A256">
        <v>5</v>
      </c>
      <c r="B256" t="s">
        <v>1325</v>
      </c>
      <c r="C256">
        <v>2023</v>
      </c>
      <c r="D256" t="s">
        <v>1420</v>
      </c>
      <c r="E256" t="str">
        <f>IFERROR(VLOOKUP([1]!Tabla_SERIEA_05_13[[#This Row],[IdEstablecimiento]],'[2]Establecimiento 2023'!$A$1:$E$183,5,FALSE),0)</f>
        <v>105101-Hospital Coquimbo</v>
      </c>
      <c r="F256" t="s">
        <v>1367</v>
      </c>
      <c r="G256" s="437">
        <v>45093.644502314812</v>
      </c>
      <c r="H256">
        <v>0</v>
      </c>
      <c r="K256">
        <v>117</v>
      </c>
    </row>
    <row r="257" spans="1:13" x14ac:dyDescent="0.2">
      <c r="A257">
        <v>5</v>
      </c>
      <c r="B257" t="s">
        <v>1325</v>
      </c>
      <c r="C257">
        <v>2023</v>
      </c>
      <c r="D257" t="s">
        <v>1420</v>
      </c>
      <c r="E257" t="str">
        <f>IFERROR(VLOOKUP([1]!Tabla_SERIEA_05_13[[#This Row],[IdEstablecimiento]],'[2]Establecimiento 2023'!$A$1:$E$183,5,FALSE),0)</f>
        <v>105101-Hospital Coquimbo</v>
      </c>
      <c r="F257" t="s">
        <v>1368</v>
      </c>
      <c r="G257" s="437">
        <v>45093.644502314812</v>
      </c>
      <c r="H257">
        <v>0</v>
      </c>
      <c r="K257">
        <v>95</v>
      </c>
    </row>
    <row r="258" spans="1:13" x14ac:dyDescent="0.2">
      <c r="A258">
        <v>5</v>
      </c>
      <c r="B258" t="s">
        <v>1325</v>
      </c>
      <c r="C258">
        <v>2023</v>
      </c>
      <c r="D258" t="s">
        <v>1420</v>
      </c>
      <c r="E258" t="str">
        <f>IFERROR(VLOOKUP([1]!Tabla_SERIEA_05_13[[#This Row],[IdEstablecimiento]],'[2]Establecimiento 2023'!$A$1:$E$183,5,FALSE),0)</f>
        <v>105101-Hospital Coquimbo</v>
      </c>
      <c r="F258" t="s">
        <v>1369</v>
      </c>
      <c r="G258" s="437">
        <v>45093.644502314812</v>
      </c>
      <c r="H258">
        <v>0</v>
      </c>
      <c r="K258">
        <v>3</v>
      </c>
    </row>
    <row r="259" spans="1:13" x14ac:dyDescent="0.2">
      <c r="A259">
        <v>5</v>
      </c>
      <c r="B259" t="s">
        <v>1325</v>
      </c>
      <c r="C259">
        <v>2023</v>
      </c>
      <c r="D259" t="s">
        <v>1420</v>
      </c>
      <c r="E259" t="str">
        <f>IFERROR(VLOOKUP([1]!Tabla_SERIEA_05_13[[#This Row],[IdEstablecimiento]],'[2]Establecimiento 2023'!$A$1:$E$183,5,FALSE),0)</f>
        <v>105101-Hospital Coquimbo</v>
      </c>
      <c r="F259" t="s">
        <v>1370</v>
      </c>
      <c r="G259" s="437">
        <v>45093.644502314812</v>
      </c>
      <c r="H259">
        <v>0</v>
      </c>
      <c r="K259">
        <v>2</v>
      </c>
    </row>
    <row r="260" spans="1:13" x14ac:dyDescent="0.2">
      <c r="A260">
        <v>5</v>
      </c>
      <c r="B260" t="s">
        <v>1325</v>
      </c>
      <c r="C260">
        <v>2023</v>
      </c>
      <c r="D260" t="s">
        <v>1420</v>
      </c>
      <c r="E260" t="str">
        <f>IFERROR(VLOOKUP([1]!Tabla_SERIEA_05_13[[#This Row],[IdEstablecimiento]],'[2]Establecimiento 2023'!$A$1:$E$183,5,FALSE),0)</f>
        <v>105101-Hospital Coquimbo</v>
      </c>
      <c r="F260" t="s">
        <v>1371</v>
      </c>
      <c r="G260" s="437">
        <v>45093.644502314812</v>
      </c>
      <c r="H260">
        <v>0</v>
      </c>
      <c r="K260">
        <v>24</v>
      </c>
    </row>
    <row r="261" spans="1:13" x14ac:dyDescent="0.2">
      <c r="A261">
        <v>5</v>
      </c>
      <c r="B261" t="s">
        <v>1325</v>
      </c>
      <c r="C261">
        <v>2023</v>
      </c>
      <c r="D261" t="s">
        <v>1420</v>
      </c>
      <c r="E261" t="str">
        <f>IFERROR(VLOOKUP([1]!Tabla_SERIEA_05_13[[#This Row],[IdEstablecimiento]],'[2]Establecimiento 2023'!$A$1:$E$183,5,FALSE),0)</f>
        <v>105101-Hospital Coquimbo</v>
      </c>
      <c r="F261" t="s">
        <v>1372</v>
      </c>
      <c r="G261" s="437">
        <v>45093.644502314812</v>
      </c>
      <c r="H261">
        <v>0</v>
      </c>
      <c r="K261">
        <v>40</v>
      </c>
    </row>
    <row r="262" spans="1:13" x14ac:dyDescent="0.2">
      <c r="A262">
        <v>5</v>
      </c>
      <c r="B262" t="s">
        <v>1325</v>
      </c>
      <c r="C262">
        <v>2023</v>
      </c>
      <c r="D262" t="s">
        <v>1420</v>
      </c>
      <c r="E262" t="str">
        <f>IFERROR(VLOOKUP([1]!Tabla_SERIEA_05_13[[#This Row],[IdEstablecimiento]],'[2]Establecimiento 2023'!$A$1:$E$183,5,FALSE),0)</f>
        <v>105101-Hospital Coquimbo</v>
      </c>
      <c r="F262" t="s">
        <v>1428</v>
      </c>
      <c r="G262" s="437">
        <v>45093.644502314812</v>
      </c>
      <c r="H262">
        <v>0</v>
      </c>
      <c r="K262">
        <v>9</v>
      </c>
    </row>
    <row r="263" spans="1:13" x14ac:dyDescent="0.2">
      <c r="A263">
        <v>5</v>
      </c>
      <c r="B263" t="s">
        <v>1325</v>
      </c>
      <c r="C263">
        <v>2023</v>
      </c>
      <c r="D263" t="s">
        <v>1420</v>
      </c>
      <c r="E263" t="str">
        <f>IFERROR(VLOOKUP([1]!Tabla_SERIEA_05_13[[#This Row],[IdEstablecimiento]],'[2]Establecimiento 2023'!$A$1:$E$183,5,FALSE),0)</f>
        <v>105101-Hospital Coquimbo</v>
      </c>
      <c r="F263" t="s">
        <v>1374</v>
      </c>
      <c r="G263" s="437">
        <v>45093.644502314812</v>
      </c>
      <c r="H263">
        <v>0</v>
      </c>
      <c r="K263">
        <v>8</v>
      </c>
    </row>
    <row r="264" spans="1:13" x14ac:dyDescent="0.2">
      <c r="A264">
        <v>5</v>
      </c>
      <c r="B264" t="s">
        <v>1325</v>
      </c>
      <c r="C264">
        <v>2023</v>
      </c>
      <c r="D264" t="s">
        <v>1420</v>
      </c>
      <c r="E264" t="str">
        <f>IFERROR(VLOOKUP([1]!Tabla_SERIEA_05_13[[#This Row],[IdEstablecimiento]],'[2]Establecimiento 2023'!$A$1:$E$183,5,FALSE),0)</f>
        <v>105101-Hospital Coquimbo</v>
      </c>
      <c r="F264" t="s">
        <v>1335</v>
      </c>
      <c r="G264" s="437">
        <v>45093.644502314812</v>
      </c>
      <c r="H264">
        <v>257</v>
      </c>
      <c r="J264">
        <v>257</v>
      </c>
      <c r="L264">
        <v>257</v>
      </c>
      <c r="M264">
        <v>257</v>
      </c>
    </row>
    <row r="265" spans="1:13" x14ac:dyDescent="0.2">
      <c r="A265">
        <v>5</v>
      </c>
      <c r="B265" t="s">
        <v>1325</v>
      </c>
      <c r="C265">
        <v>2023</v>
      </c>
      <c r="D265" t="s">
        <v>1420</v>
      </c>
      <c r="E265" t="str">
        <f>IFERROR(VLOOKUP([1]!Tabla_SERIEA_05_13[[#This Row],[IdEstablecimiento]],'[2]Establecimiento 2023'!$A$1:$E$183,5,FALSE),0)</f>
        <v>105101-Hospital Coquimbo</v>
      </c>
      <c r="F265" t="s">
        <v>1401</v>
      </c>
      <c r="G265" s="437">
        <v>45093.644502314812</v>
      </c>
      <c r="H265">
        <v>22</v>
      </c>
      <c r="J265">
        <v>22</v>
      </c>
      <c r="L265">
        <v>22</v>
      </c>
    </row>
    <row r="266" spans="1:13" x14ac:dyDescent="0.2">
      <c r="A266">
        <v>5</v>
      </c>
      <c r="B266" t="s">
        <v>1325</v>
      </c>
      <c r="C266">
        <v>2023</v>
      </c>
      <c r="D266" t="s">
        <v>1420</v>
      </c>
      <c r="E266" t="str">
        <f>IFERROR(VLOOKUP([1]!Tabla_SERIEA_05_13[[#This Row],[IdEstablecimiento]],'[2]Establecimiento 2023'!$A$1:$E$183,5,FALSE),0)</f>
        <v>105101-Hospital Coquimbo</v>
      </c>
      <c r="F266" t="s">
        <v>1429</v>
      </c>
      <c r="G266" s="437">
        <v>45093.644502314812</v>
      </c>
      <c r="H266">
        <v>18</v>
      </c>
      <c r="J266">
        <v>18</v>
      </c>
      <c r="L266">
        <v>18</v>
      </c>
    </row>
    <row r="267" spans="1:13" x14ac:dyDescent="0.2">
      <c r="A267">
        <v>5</v>
      </c>
      <c r="B267" t="s">
        <v>1325</v>
      </c>
      <c r="C267">
        <v>2023</v>
      </c>
      <c r="D267" t="s">
        <v>1420</v>
      </c>
      <c r="E267" t="str">
        <f>IFERROR(VLOOKUP([1]!Tabla_SERIEA_05_13[[#This Row],[IdEstablecimiento]],'[2]Establecimiento 2023'!$A$1:$E$183,5,FALSE),0)</f>
        <v>105101-Hospital Coquimbo</v>
      </c>
      <c r="F267" t="s">
        <v>1430</v>
      </c>
      <c r="G267" s="437">
        <v>45093.644502314812</v>
      </c>
      <c r="H267">
        <v>6</v>
      </c>
      <c r="J267">
        <v>6</v>
      </c>
      <c r="L267">
        <v>6</v>
      </c>
    </row>
    <row r="268" spans="1:13" x14ac:dyDescent="0.2">
      <c r="A268">
        <v>5</v>
      </c>
      <c r="B268" t="s">
        <v>1325</v>
      </c>
      <c r="C268">
        <v>2023</v>
      </c>
      <c r="D268" t="s">
        <v>1420</v>
      </c>
      <c r="E268" t="str">
        <f>IFERROR(VLOOKUP([1]!Tabla_SERIEA_05_13[[#This Row],[IdEstablecimiento]],'[2]Establecimiento 2023'!$A$1:$E$183,5,FALSE),0)</f>
        <v>105101-Hospital Coquimbo</v>
      </c>
      <c r="F268" t="s">
        <v>1380</v>
      </c>
      <c r="G268" s="437">
        <v>45093.644502314812</v>
      </c>
      <c r="H268">
        <v>7</v>
      </c>
      <c r="J268">
        <v>7</v>
      </c>
      <c r="L268">
        <v>7</v>
      </c>
    </row>
    <row r="269" spans="1:13" x14ac:dyDescent="0.2">
      <c r="A269">
        <v>5</v>
      </c>
      <c r="B269" t="s">
        <v>1325</v>
      </c>
      <c r="C269">
        <v>2023</v>
      </c>
      <c r="D269" t="s">
        <v>1420</v>
      </c>
      <c r="E269" t="str">
        <f>IFERROR(VLOOKUP([1]!Tabla_SERIEA_05_13[[#This Row],[IdEstablecimiento]],'[2]Establecimiento 2023'!$A$1:$E$183,5,FALSE),0)</f>
        <v>105101-Hospital Coquimbo</v>
      </c>
      <c r="F269" t="s">
        <v>1431</v>
      </c>
      <c r="G269" s="437">
        <v>45093.644502314812</v>
      </c>
      <c r="H269">
        <v>3</v>
      </c>
      <c r="J269">
        <v>3</v>
      </c>
      <c r="L269">
        <v>3</v>
      </c>
    </row>
    <row r="270" spans="1:13" x14ac:dyDescent="0.2">
      <c r="A270">
        <v>5</v>
      </c>
      <c r="B270" t="s">
        <v>1325</v>
      </c>
      <c r="C270">
        <v>2023</v>
      </c>
      <c r="D270" t="s">
        <v>1420</v>
      </c>
      <c r="E270" t="str">
        <f>IFERROR(VLOOKUP([1]!Tabla_SERIEA_05_13[[#This Row],[IdEstablecimiento]],'[2]Establecimiento 2023'!$A$1:$E$183,5,FALSE),0)</f>
        <v>105101-Hospital Coquimbo</v>
      </c>
      <c r="F270" t="s">
        <v>1381</v>
      </c>
      <c r="G270" s="437">
        <v>45093.644502314812</v>
      </c>
      <c r="H270">
        <v>1</v>
      </c>
      <c r="J270">
        <v>1</v>
      </c>
      <c r="L270">
        <v>1</v>
      </c>
    </row>
    <row r="271" spans="1:13" x14ac:dyDescent="0.2">
      <c r="A271">
        <v>5</v>
      </c>
      <c r="B271" t="s">
        <v>1325</v>
      </c>
      <c r="C271">
        <v>2023</v>
      </c>
      <c r="D271" t="s">
        <v>1420</v>
      </c>
      <c r="E271" t="str">
        <f>IFERROR(VLOOKUP([1]!Tabla_SERIEA_05_13[[#This Row],[IdEstablecimiento]],'[2]Establecimiento 2023'!$A$1:$E$183,5,FALSE),0)</f>
        <v>105101-Hospital Coquimbo</v>
      </c>
      <c r="F271" t="s">
        <v>1432</v>
      </c>
      <c r="G271" s="437">
        <v>45093.644502314812</v>
      </c>
      <c r="H271">
        <v>3</v>
      </c>
      <c r="J271">
        <v>3</v>
      </c>
      <c r="L271">
        <v>3</v>
      </c>
    </row>
    <row r="272" spans="1:13" x14ac:dyDescent="0.2">
      <c r="A272">
        <v>5</v>
      </c>
      <c r="B272" t="s">
        <v>1325</v>
      </c>
      <c r="C272">
        <v>2023</v>
      </c>
      <c r="D272" t="s">
        <v>1420</v>
      </c>
      <c r="E272" t="str">
        <f>IFERROR(VLOOKUP([1]!Tabla_SERIEA_05_13[[#This Row],[IdEstablecimiento]],'[2]Establecimiento 2023'!$A$1:$E$183,5,FALSE),0)</f>
        <v>105101-Hospital Coquimbo</v>
      </c>
      <c r="F272" t="s">
        <v>1433</v>
      </c>
      <c r="G272" s="437">
        <v>45093.644502314812</v>
      </c>
      <c r="H272">
        <v>1</v>
      </c>
      <c r="J272">
        <v>1</v>
      </c>
      <c r="L272">
        <v>1</v>
      </c>
    </row>
    <row r="273" spans="1:12" x14ac:dyDescent="0.2">
      <c r="A273">
        <v>5</v>
      </c>
      <c r="B273" t="s">
        <v>1325</v>
      </c>
      <c r="C273">
        <v>2023</v>
      </c>
      <c r="D273" t="s">
        <v>1420</v>
      </c>
      <c r="E273" t="str">
        <f>IFERROR(VLOOKUP([1]!Tabla_SERIEA_05_13[[#This Row],[IdEstablecimiento]],'[2]Establecimiento 2023'!$A$1:$E$183,5,FALSE),0)</f>
        <v>105101-Hospital Coquimbo</v>
      </c>
      <c r="F273" t="s">
        <v>1434</v>
      </c>
      <c r="G273" s="437">
        <v>45093.644502314812</v>
      </c>
      <c r="H273">
        <v>3</v>
      </c>
      <c r="J273">
        <v>3</v>
      </c>
      <c r="L273">
        <v>3</v>
      </c>
    </row>
    <row r="274" spans="1:12" x14ac:dyDescent="0.2">
      <c r="A274">
        <v>5</v>
      </c>
      <c r="B274" t="s">
        <v>1325</v>
      </c>
      <c r="C274">
        <v>2023</v>
      </c>
      <c r="D274" t="s">
        <v>1420</v>
      </c>
      <c r="E274" t="str">
        <f>IFERROR(VLOOKUP([1]!Tabla_SERIEA_05_13[[#This Row],[IdEstablecimiento]],'[2]Establecimiento 2023'!$A$1:$E$183,5,FALSE),0)</f>
        <v>105101-Hospital Coquimbo</v>
      </c>
      <c r="F274" t="s">
        <v>1412</v>
      </c>
      <c r="G274" s="437">
        <v>45093.644502314812</v>
      </c>
      <c r="H274">
        <v>8</v>
      </c>
      <c r="J274">
        <v>8</v>
      </c>
      <c r="L274">
        <v>8</v>
      </c>
    </row>
    <row r="275" spans="1:12" x14ac:dyDescent="0.2">
      <c r="A275">
        <v>5</v>
      </c>
      <c r="B275" t="s">
        <v>1325</v>
      </c>
      <c r="C275">
        <v>2023</v>
      </c>
      <c r="D275" t="s">
        <v>1420</v>
      </c>
      <c r="E275" t="str">
        <f>IFERROR(VLOOKUP([1]!Tabla_SERIEA_05_13[[#This Row],[IdEstablecimiento]],'[2]Establecimiento 2023'!$A$1:$E$183,5,FALSE),0)</f>
        <v>105101-Hospital Coquimbo</v>
      </c>
      <c r="F275" t="s">
        <v>1334</v>
      </c>
      <c r="G275" s="437">
        <v>45093.644502314812</v>
      </c>
      <c r="H275">
        <v>3</v>
      </c>
      <c r="J275">
        <v>3</v>
      </c>
      <c r="L275">
        <v>3</v>
      </c>
    </row>
    <row r="276" spans="1:12" x14ac:dyDescent="0.2">
      <c r="A276">
        <v>5</v>
      </c>
      <c r="B276" t="s">
        <v>1325</v>
      </c>
      <c r="C276">
        <v>2023</v>
      </c>
      <c r="D276" t="s">
        <v>1420</v>
      </c>
      <c r="E276" t="str">
        <f>IFERROR(VLOOKUP([1]!Tabla_SERIEA_05_13[[#This Row],[IdEstablecimiento]],'[2]Establecimiento 2023'!$A$1:$E$183,5,FALSE),0)</f>
        <v>105101-Hospital Coquimbo</v>
      </c>
      <c r="F276" t="s">
        <v>1327</v>
      </c>
      <c r="G276" s="437">
        <v>45093.644502314812</v>
      </c>
      <c r="H276">
        <v>610</v>
      </c>
      <c r="J276">
        <v>610</v>
      </c>
      <c r="L276">
        <v>610</v>
      </c>
    </row>
    <row r="277" spans="1:12" x14ac:dyDescent="0.2">
      <c r="A277">
        <v>5</v>
      </c>
      <c r="B277" t="s">
        <v>1325</v>
      </c>
      <c r="C277">
        <v>2023</v>
      </c>
      <c r="D277" t="s">
        <v>1420</v>
      </c>
      <c r="E277" t="str">
        <f>IFERROR(VLOOKUP([1]!Tabla_SERIEA_05_13[[#This Row],[IdEstablecimiento]],'[2]Establecimiento 2023'!$A$1:$E$183,5,FALSE),0)</f>
        <v>105101-Hospital Coquimbo</v>
      </c>
      <c r="F277" t="s">
        <v>1414</v>
      </c>
      <c r="G277" s="437">
        <v>45093.644502314812</v>
      </c>
      <c r="H277">
        <v>55</v>
      </c>
      <c r="J277">
        <v>55</v>
      </c>
      <c r="L277">
        <v>55</v>
      </c>
    </row>
    <row r="278" spans="1:12" x14ac:dyDescent="0.2">
      <c r="A278">
        <v>5</v>
      </c>
      <c r="B278" t="s">
        <v>1325</v>
      </c>
      <c r="C278">
        <v>2023</v>
      </c>
      <c r="D278" t="s">
        <v>1420</v>
      </c>
      <c r="E278" t="str">
        <f>IFERROR(VLOOKUP([1]!Tabla_SERIEA_05_13[[#This Row],[IdEstablecimiento]],'[2]Establecimiento 2023'!$A$1:$E$183,5,FALSE),0)</f>
        <v>105101-Hospital Coquimbo</v>
      </c>
      <c r="F278" t="s">
        <v>1383</v>
      </c>
      <c r="G278" s="437">
        <v>45093.644502314812</v>
      </c>
      <c r="H278">
        <v>616</v>
      </c>
      <c r="J278">
        <v>616</v>
      </c>
      <c r="L278">
        <v>616</v>
      </c>
    </row>
    <row r="279" spans="1:12" x14ac:dyDescent="0.2">
      <c r="A279">
        <v>5</v>
      </c>
      <c r="B279" t="s">
        <v>1325</v>
      </c>
      <c r="C279">
        <v>2023</v>
      </c>
      <c r="D279" t="s">
        <v>1420</v>
      </c>
      <c r="E279" t="str">
        <f>IFERROR(VLOOKUP([1]!Tabla_SERIEA_05_13[[#This Row],[IdEstablecimiento]],'[2]Establecimiento 2023'!$A$1:$E$183,5,FALSE),0)</f>
        <v>105101-Hospital Coquimbo</v>
      </c>
      <c r="F279" t="s">
        <v>1329</v>
      </c>
      <c r="G279" s="437">
        <v>45093.644502314812</v>
      </c>
      <c r="H279">
        <v>2</v>
      </c>
      <c r="J279">
        <v>2</v>
      </c>
      <c r="L279">
        <v>2</v>
      </c>
    </row>
    <row r="280" spans="1:12" x14ac:dyDescent="0.2">
      <c r="A280">
        <v>5</v>
      </c>
      <c r="B280" t="s">
        <v>1325</v>
      </c>
      <c r="C280">
        <v>2023</v>
      </c>
      <c r="D280" t="s">
        <v>1420</v>
      </c>
      <c r="E280" t="str">
        <f>IFERROR(VLOOKUP([1]!Tabla_SERIEA_05_13[[#This Row],[IdEstablecimiento]],'[2]Establecimiento 2023'!$A$1:$E$183,5,FALSE),0)</f>
        <v>105101-Hospital Coquimbo</v>
      </c>
      <c r="F280" t="s">
        <v>1435</v>
      </c>
      <c r="G280" s="437">
        <v>45093.644502314812</v>
      </c>
      <c r="H280">
        <v>3</v>
      </c>
      <c r="J280">
        <v>3</v>
      </c>
      <c r="L280">
        <v>3</v>
      </c>
    </row>
    <row r="281" spans="1:12" x14ac:dyDescent="0.2">
      <c r="A281">
        <v>5</v>
      </c>
      <c r="B281" t="s">
        <v>1325</v>
      </c>
      <c r="C281">
        <v>2023</v>
      </c>
      <c r="D281" t="s">
        <v>1420</v>
      </c>
      <c r="E281" t="str">
        <f>IFERROR(VLOOKUP([1]!Tabla_SERIEA_05_13[[#This Row],[IdEstablecimiento]],'[2]Establecimiento 2023'!$A$1:$E$183,5,FALSE),0)</f>
        <v>105101-Hospital Coquimbo</v>
      </c>
      <c r="F281" t="s">
        <v>1384</v>
      </c>
      <c r="G281" s="437">
        <v>45093.644502314812</v>
      </c>
      <c r="H281">
        <v>546</v>
      </c>
      <c r="J281">
        <v>546</v>
      </c>
      <c r="L281">
        <v>546</v>
      </c>
    </row>
    <row r="282" spans="1:12" x14ac:dyDescent="0.2">
      <c r="A282">
        <v>5</v>
      </c>
      <c r="B282" t="s">
        <v>1325</v>
      </c>
      <c r="C282">
        <v>2023</v>
      </c>
      <c r="D282" t="s">
        <v>1420</v>
      </c>
      <c r="E282" t="str">
        <f>IFERROR(VLOOKUP([1]!Tabla_SERIEA_05_13[[#This Row],[IdEstablecimiento]],'[2]Establecimiento 2023'!$A$1:$E$183,5,FALSE),0)</f>
        <v>105101-Hospital Coquimbo</v>
      </c>
      <c r="F282" t="s">
        <v>1338</v>
      </c>
      <c r="G282" s="437">
        <v>45093.644502314812</v>
      </c>
      <c r="H282">
        <v>57</v>
      </c>
      <c r="J282">
        <v>57</v>
      </c>
      <c r="L282">
        <v>57</v>
      </c>
    </row>
    <row r="283" spans="1:12" x14ac:dyDescent="0.2">
      <c r="A283">
        <v>5</v>
      </c>
      <c r="B283" t="s">
        <v>1325</v>
      </c>
      <c r="C283">
        <v>2023</v>
      </c>
      <c r="D283" t="s">
        <v>1420</v>
      </c>
      <c r="E283" t="str">
        <f>IFERROR(VLOOKUP([1]!Tabla_SERIEA_05_13[[#This Row],[IdEstablecimiento]],'[2]Establecimiento 2023'!$A$1:$E$183,5,FALSE),0)</f>
        <v>105101-Hospital Coquimbo</v>
      </c>
      <c r="F283" t="s">
        <v>1436</v>
      </c>
      <c r="G283" s="437">
        <v>45093.644502314812</v>
      </c>
      <c r="H283">
        <v>4</v>
      </c>
      <c r="J283">
        <v>4</v>
      </c>
      <c r="L283">
        <v>4</v>
      </c>
    </row>
    <row r="284" spans="1:12" x14ac:dyDescent="0.2">
      <c r="A284">
        <v>5</v>
      </c>
      <c r="B284" t="s">
        <v>1325</v>
      </c>
      <c r="C284">
        <v>2023</v>
      </c>
      <c r="D284" t="s">
        <v>1420</v>
      </c>
      <c r="E284" t="str">
        <f>IFERROR(VLOOKUP([1]!Tabla_SERIEA_05_13[[#This Row],[IdEstablecimiento]],'[2]Establecimiento 2023'!$A$1:$E$183,5,FALSE),0)</f>
        <v>105101-Hospital Coquimbo</v>
      </c>
      <c r="F284" t="s">
        <v>1330</v>
      </c>
      <c r="G284" s="437">
        <v>45093.644502314812</v>
      </c>
      <c r="H284">
        <v>14</v>
      </c>
      <c r="J284">
        <v>14</v>
      </c>
      <c r="L284">
        <v>14</v>
      </c>
    </row>
    <row r="285" spans="1:12" x14ac:dyDescent="0.2">
      <c r="A285">
        <v>5</v>
      </c>
      <c r="B285" t="s">
        <v>1325</v>
      </c>
      <c r="C285">
        <v>2023</v>
      </c>
      <c r="D285" t="s">
        <v>1420</v>
      </c>
      <c r="E285" t="str">
        <f>IFERROR(VLOOKUP([1]!Tabla_SERIEA_05_13[[#This Row],[IdEstablecimiento]],'[2]Establecimiento 2023'!$A$1:$E$183,5,FALSE),0)</f>
        <v>105101-Hospital Coquimbo</v>
      </c>
      <c r="F285" t="s">
        <v>1331</v>
      </c>
      <c r="G285" s="437">
        <v>45093.644502314812</v>
      </c>
      <c r="H285">
        <v>155</v>
      </c>
      <c r="J285">
        <v>155</v>
      </c>
      <c r="L285">
        <v>155</v>
      </c>
    </row>
    <row r="286" spans="1:12" x14ac:dyDescent="0.2">
      <c r="A286">
        <v>5</v>
      </c>
      <c r="B286" t="s">
        <v>1325</v>
      </c>
      <c r="C286">
        <v>2023</v>
      </c>
      <c r="D286" t="s">
        <v>1420</v>
      </c>
      <c r="E286" t="str">
        <f>IFERROR(VLOOKUP([1]!Tabla_SERIEA_05_13[[#This Row],[IdEstablecimiento]],'[2]Establecimiento 2023'!$A$1:$E$183,5,FALSE),0)</f>
        <v>105101-Hospital Coquimbo</v>
      </c>
      <c r="F286" t="s">
        <v>1385</v>
      </c>
      <c r="G286" s="437">
        <v>45093.644502314812</v>
      </c>
      <c r="H286">
        <v>1070</v>
      </c>
      <c r="J286">
        <v>1070</v>
      </c>
    </row>
    <row r="287" spans="1:12" x14ac:dyDescent="0.2">
      <c r="A287">
        <v>5</v>
      </c>
      <c r="B287" t="s">
        <v>1325</v>
      </c>
      <c r="C287">
        <v>2023</v>
      </c>
      <c r="D287" t="s">
        <v>1420</v>
      </c>
      <c r="E287" t="str">
        <f>IFERROR(VLOOKUP([1]!Tabla_SERIEA_05_13[[#This Row],[IdEstablecimiento]],'[2]Establecimiento 2023'!$A$1:$E$183,5,FALSE),0)</f>
        <v>105101-Hospital Coquimbo</v>
      </c>
      <c r="F287" t="s">
        <v>1386</v>
      </c>
      <c r="G287" s="437">
        <v>45093.644502314812</v>
      </c>
      <c r="H287">
        <v>19</v>
      </c>
      <c r="J287">
        <v>19</v>
      </c>
    </row>
    <row r="288" spans="1:12" x14ac:dyDescent="0.2">
      <c r="A288">
        <v>5</v>
      </c>
      <c r="B288" t="s">
        <v>1325</v>
      </c>
      <c r="C288">
        <v>2023</v>
      </c>
      <c r="D288" t="s">
        <v>1420</v>
      </c>
      <c r="E288" t="str">
        <f>IFERROR(VLOOKUP([1]!Tabla_SERIEA_05_13[[#This Row],[IdEstablecimiento]],'[2]Establecimiento 2023'!$A$1:$E$183,5,FALSE),0)</f>
        <v>105101-Hospital Coquimbo</v>
      </c>
      <c r="F288" t="s">
        <v>1403</v>
      </c>
      <c r="G288" s="437">
        <v>45093.644502314812</v>
      </c>
      <c r="H288">
        <v>15</v>
      </c>
      <c r="J288">
        <v>15</v>
      </c>
      <c r="L288">
        <v>15</v>
      </c>
    </row>
    <row r="289" spans="1:12" x14ac:dyDescent="0.2">
      <c r="A289">
        <v>5</v>
      </c>
      <c r="B289" t="s">
        <v>1325</v>
      </c>
      <c r="C289">
        <v>2023</v>
      </c>
      <c r="D289" t="s">
        <v>1420</v>
      </c>
      <c r="E289" t="str">
        <f>IFERROR(VLOOKUP([1]!Tabla_SERIEA_05_13[[#This Row],[IdEstablecimiento]],'[2]Establecimiento 2023'!$A$1:$E$183,5,FALSE),0)</f>
        <v>105101-Hospital Coquimbo</v>
      </c>
      <c r="F289" t="s">
        <v>1404</v>
      </c>
      <c r="G289" s="437">
        <v>45093.644502314812</v>
      </c>
      <c r="H289">
        <v>10</v>
      </c>
      <c r="J289">
        <v>10</v>
      </c>
      <c r="L289">
        <v>10</v>
      </c>
    </row>
    <row r="290" spans="1:12" x14ac:dyDescent="0.2">
      <c r="A290">
        <v>5</v>
      </c>
      <c r="B290" t="s">
        <v>1325</v>
      </c>
      <c r="C290">
        <v>2023</v>
      </c>
      <c r="D290" t="s">
        <v>1420</v>
      </c>
      <c r="E290" t="str">
        <f>IFERROR(VLOOKUP([1]!Tabla_SERIEA_05_13[[#This Row],[IdEstablecimiento]],'[2]Establecimiento 2023'!$A$1:$E$183,5,FALSE),0)</f>
        <v>105101-Hospital Coquimbo</v>
      </c>
      <c r="F290" t="s">
        <v>1332</v>
      </c>
      <c r="G290" s="437">
        <v>45093.644502314812</v>
      </c>
      <c r="H290">
        <v>132</v>
      </c>
      <c r="J290">
        <v>132</v>
      </c>
      <c r="L290">
        <v>132</v>
      </c>
    </row>
    <row r="291" spans="1:12" x14ac:dyDescent="0.2">
      <c r="A291">
        <v>5</v>
      </c>
      <c r="B291" t="s">
        <v>1325</v>
      </c>
      <c r="C291">
        <v>2023</v>
      </c>
      <c r="D291" t="s">
        <v>1420</v>
      </c>
      <c r="E291" t="str">
        <f>IFERROR(VLOOKUP([1]!Tabla_SERIEA_05_13[[#This Row],[IdEstablecimiento]],'[2]Establecimiento 2023'!$A$1:$E$183,5,FALSE),0)</f>
        <v>105101-Hospital Coquimbo</v>
      </c>
      <c r="F291" t="s">
        <v>1388</v>
      </c>
      <c r="G291" s="437">
        <v>45093.644502314812</v>
      </c>
      <c r="H291">
        <v>8</v>
      </c>
      <c r="J291">
        <v>8</v>
      </c>
    </row>
    <row r="292" spans="1:12" x14ac:dyDescent="0.2">
      <c r="A292">
        <v>5</v>
      </c>
      <c r="B292" t="s">
        <v>1325</v>
      </c>
      <c r="C292">
        <v>2023</v>
      </c>
      <c r="D292" t="s">
        <v>1420</v>
      </c>
      <c r="E292" t="str">
        <f>IFERROR(VLOOKUP([1]!Tabla_SERIEA_05_13[[#This Row],[IdEstablecimiento]],'[2]Establecimiento 2023'!$A$1:$E$183,5,FALSE),0)</f>
        <v>105101-Hospital Coquimbo</v>
      </c>
      <c r="F292" t="s">
        <v>1389</v>
      </c>
      <c r="G292" s="437">
        <v>45093.644502314812</v>
      </c>
      <c r="H292">
        <v>13</v>
      </c>
      <c r="J292">
        <v>13</v>
      </c>
    </row>
    <row r="293" spans="1:12" x14ac:dyDescent="0.2">
      <c r="A293">
        <v>5</v>
      </c>
      <c r="B293" t="s">
        <v>1325</v>
      </c>
      <c r="C293">
        <v>2023</v>
      </c>
      <c r="D293" t="s">
        <v>1420</v>
      </c>
      <c r="E293" t="str">
        <f>IFERROR(VLOOKUP([1]!Tabla_SERIEA_05_13[[#This Row],[IdEstablecimiento]],'[2]Establecimiento 2023'!$A$1:$E$183,5,FALSE),0)</f>
        <v>105101-Hospital Coquimbo</v>
      </c>
      <c r="F293" t="s">
        <v>1242</v>
      </c>
      <c r="G293" s="437">
        <v>45093.644502314812</v>
      </c>
      <c r="H293">
        <v>40</v>
      </c>
      <c r="I293">
        <v>0</v>
      </c>
      <c r="J293">
        <v>40</v>
      </c>
    </row>
    <row r="294" spans="1:12" x14ac:dyDescent="0.2">
      <c r="A294">
        <v>5</v>
      </c>
      <c r="B294" t="s">
        <v>1325</v>
      </c>
      <c r="C294">
        <v>2023</v>
      </c>
      <c r="D294" t="s">
        <v>1420</v>
      </c>
      <c r="E294" t="str">
        <f>IFERROR(VLOOKUP([1]!Tabla_SERIEA_05_13[[#This Row],[IdEstablecimiento]],'[2]Establecimiento 2023'!$A$1:$E$183,5,FALSE),0)</f>
        <v>105101-Hospital Coquimbo</v>
      </c>
      <c r="F294" t="s">
        <v>1244</v>
      </c>
      <c r="G294" s="437">
        <v>45093.644502314812</v>
      </c>
      <c r="H294">
        <v>257</v>
      </c>
      <c r="I294">
        <v>0</v>
      </c>
      <c r="J294">
        <v>257</v>
      </c>
    </row>
    <row r="295" spans="1:12" x14ac:dyDescent="0.2">
      <c r="A295">
        <v>5</v>
      </c>
      <c r="B295" t="s">
        <v>1325</v>
      </c>
      <c r="C295">
        <v>2023</v>
      </c>
      <c r="D295" t="s">
        <v>1420</v>
      </c>
      <c r="E295" t="str">
        <f>IFERROR(VLOOKUP([1]!Tabla_SERIEA_05_13[[#This Row],[IdEstablecimiento]],'[2]Establecimiento 2023'!$A$1:$E$183,5,FALSE),0)</f>
        <v>105101-Hospital Coquimbo</v>
      </c>
      <c r="F295" t="s">
        <v>1246</v>
      </c>
      <c r="G295" s="437">
        <v>45093.644502314812</v>
      </c>
      <c r="H295">
        <v>6</v>
      </c>
      <c r="I295">
        <v>0</v>
      </c>
      <c r="J295">
        <v>6</v>
      </c>
    </row>
    <row r="296" spans="1:12" x14ac:dyDescent="0.2">
      <c r="A296">
        <v>5</v>
      </c>
      <c r="B296" t="s">
        <v>1325</v>
      </c>
      <c r="C296">
        <v>2023</v>
      </c>
      <c r="D296" t="s">
        <v>1420</v>
      </c>
      <c r="E296" t="str">
        <f>IFERROR(VLOOKUP([1]!Tabla_SERIEA_05_13[[#This Row],[IdEstablecimiento]],'[2]Establecimiento 2023'!$A$1:$E$183,5,FALSE),0)</f>
        <v>105101-Hospital Coquimbo</v>
      </c>
      <c r="F296" t="s">
        <v>1248</v>
      </c>
      <c r="G296" s="437">
        <v>45093.644502314812</v>
      </c>
      <c r="H296">
        <v>7</v>
      </c>
      <c r="I296">
        <v>0</v>
      </c>
      <c r="J296">
        <v>7</v>
      </c>
    </row>
    <row r="297" spans="1:12" x14ac:dyDescent="0.2">
      <c r="A297">
        <v>5</v>
      </c>
      <c r="B297" t="s">
        <v>1325</v>
      </c>
      <c r="C297">
        <v>2023</v>
      </c>
      <c r="D297" t="s">
        <v>1420</v>
      </c>
      <c r="E297" t="str">
        <f>IFERROR(VLOOKUP([1]!Tabla_SERIEA_05_13[[#This Row],[IdEstablecimiento]],'[2]Establecimiento 2023'!$A$1:$E$183,5,FALSE),0)</f>
        <v>105101-Hospital Coquimbo</v>
      </c>
      <c r="F297" t="s">
        <v>1249</v>
      </c>
      <c r="G297" s="437">
        <v>45093.644502314812</v>
      </c>
      <c r="H297">
        <v>22</v>
      </c>
      <c r="I297">
        <v>0</v>
      </c>
      <c r="J297">
        <v>22</v>
      </c>
    </row>
    <row r="298" spans="1:12" x14ac:dyDescent="0.2">
      <c r="A298">
        <v>5</v>
      </c>
      <c r="B298" t="s">
        <v>1325</v>
      </c>
      <c r="C298">
        <v>2023</v>
      </c>
      <c r="D298" t="s">
        <v>1420</v>
      </c>
      <c r="E298" t="str">
        <f>IFERROR(VLOOKUP([1]!Tabla_SERIEA_05_13[[#This Row],[IdEstablecimiento]],'[2]Establecimiento 2023'!$A$1:$E$183,5,FALSE),0)</f>
        <v>105101-Hospital Coquimbo</v>
      </c>
      <c r="F298" t="s">
        <v>1251</v>
      </c>
      <c r="G298" s="437">
        <v>45093.644502314812</v>
      </c>
      <c r="H298">
        <v>22</v>
      </c>
      <c r="I298">
        <v>3</v>
      </c>
      <c r="J298">
        <v>19</v>
      </c>
    </row>
    <row r="299" spans="1:12" x14ac:dyDescent="0.2">
      <c r="A299">
        <v>5</v>
      </c>
      <c r="B299" t="s">
        <v>1325</v>
      </c>
      <c r="C299">
        <v>2023</v>
      </c>
      <c r="D299" t="s">
        <v>1420</v>
      </c>
      <c r="E299" t="str">
        <f>IFERROR(VLOOKUP([1]!Tabla_SERIEA_05_13[[#This Row],[IdEstablecimiento]],'[2]Establecimiento 2023'!$A$1:$E$183,5,FALSE),0)</f>
        <v>105101-Hospital Coquimbo</v>
      </c>
      <c r="F299" t="s">
        <v>1252</v>
      </c>
      <c r="G299" s="437">
        <v>45093.644502314812</v>
      </c>
      <c r="H299">
        <v>155</v>
      </c>
      <c r="I299">
        <v>0</v>
      </c>
      <c r="J299">
        <v>155</v>
      </c>
    </row>
    <row r="300" spans="1:12" x14ac:dyDescent="0.2">
      <c r="A300">
        <v>5</v>
      </c>
      <c r="B300" t="s">
        <v>1325</v>
      </c>
      <c r="C300">
        <v>2023</v>
      </c>
      <c r="D300" t="s">
        <v>1420</v>
      </c>
      <c r="E300" t="str">
        <f>IFERROR(VLOOKUP([1]!Tabla_SERIEA_05_13[[#This Row],[IdEstablecimiento]],'[2]Establecimiento 2023'!$A$1:$E$183,5,FALSE),0)</f>
        <v>105101-Hospital Coquimbo</v>
      </c>
      <c r="F300" t="s">
        <v>1253</v>
      </c>
      <c r="G300" s="437">
        <v>45093.644502314812</v>
      </c>
      <c r="H300">
        <v>610</v>
      </c>
      <c r="I300">
        <v>0</v>
      </c>
      <c r="J300">
        <v>610</v>
      </c>
    </row>
    <row r="301" spans="1:12" x14ac:dyDescent="0.2">
      <c r="A301">
        <v>5</v>
      </c>
      <c r="B301" t="s">
        <v>1325</v>
      </c>
      <c r="C301">
        <v>2023</v>
      </c>
      <c r="D301" t="s">
        <v>1420</v>
      </c>
      <c r="E301" t="str">
        <f>IFERROR(VLOOKUP([1]!Tabla_SERIEA_05_13[[#This Row],[IdEstablecimiento]],'[2]Establecimiento 2023'!$A$1:$E$183,5,FALSE),0)</f>
        <v>105101-Hospital Coquimbo</v>
      </c>
      <c r="F301" t="s">
        <v>1419</v>
      </c>
      <c r="G301" s="437">
        <v>45093.644502314812</v>
      </c>
      <c r="H301">
        <v>55</v>
      </c>
      <c r="I301">
        <v>0</v>
      </c>
      <c r="J301">
        <v>55</v>
      </c>
    </row>
    <row r="302" spans="1:12" x14ac:dyDescent="0.2">
      <c r="A302">
        <v>5</v>
      </c>
      <c r="B302" t="s">
        <v>1325</v>
      </c>
      <c r="C302">
        <v>2023</v>
      </c>
      <c r="D302" t="s">
        <v>1420</v>
      </c>
      <c r="E302" t="str">
        <f>IFERROR(VLOOKUP([1]!Tabla_SERIEA_05_13[[#This Row],[IdEstablecimiento]],'[2]Establecimiento 2023'!$A$1:$E$183,5,FALSE),0)</f>
        <v>105101-Hospital Coquimbo</v>
      </c>
      <c r="F302" t="s">
        <v>1390</v>
      </c>
      <c r="G302" s="437">
        <v>45093.644502314812</v>
      </c>
      <c r="H302">
        <v>616</v>
      </c>
      <c r="I302">
        <v>0</v>
      </c>
      <c r="J302">
        <v>616</v>
      </c>
    </row>
    <row r="303" spans="1:12" x14ac:dyDescent="0.2">
      <c r="A303">
        <v>5</v>
      </c>
      <c r="B303" t="s">
        <v>1325</v>
      </c>
      <c r="C303">
        <v>2023</v>
      </c>
      <c r="D303" t="s">
        <v>1437</v>
      </c>
      <c r="E303" t="str">
        <f>IFERROR(VLOOKUP([1]!Tabla_SERIEA_05_13[[#This Row],[IdEstablecimiento]],'[2]Establecimiento 2023'!$A$1:$E$183,5,FALSE),0)</f>
        <v>105101-Hospital Coquimbo</v>
      </c>
      <c r="F303" t="s">
        <v>1340</v>
      </c>
      <c r="G303" s="437">
        <v>45093.645358796297</v>
      </c>
      <c r="H303">
        <v>0</v>
      </c>
      <c r="K303">
        <v>13</v>
      </c>
    </row>
    <row r="304" spans="1:12" x14ac:dyDescent="0.2">
      <c r="A304">
        <v>5</v>
      </c>
      <c r="B304" t="s">
        <v>1325</v>
      </c>
      <c r="C304">
        <v>2023</v>
      </c>
      <c r="D304" t="s">
        <v>1437</v>
      </c>
      <c r="E304" t="str">
        <f>IFERROR(VLOOKUP([1]!Tabla_SERIEA_05_13[[#This Row],[IdEstablecimiento]],'[2]Establecimiento 2023'!$A$1:$E$183,5,FALSE),0)</f>
        <v>04301-Ovalle</v>
      </c>
      <c r="F304" t="s">
        <v>1341</v>
      </c>
      <c r="G304" s="437">
        <v>45093.645358796297</v>
      </c>
      <c r="H304">
        <v>0</v>
      </c>
      <c r="K304">
        <v>151</v>
      </c>
    </row>
    <row r="305" spans="1:11" x14ac:dyDescent="0.2">
      <c r="A305">
        <v>5</v>
      </c>
      <c r="B305" t="s">
        <v>1325</v>
      </c>
      <c r="C305">
        <v>2023</v>
      </c>
      <c r="D305" t="s">
        <v>1437</v>
      </c>
      <c r="E305" t="str">
        <f>IFERROR(VLOOKUP([1]!Tabla_SERIEA_05_13[[#This Row],[IdEstablecimiento]],'[2]Establecimiento 2023'!$A$1:$E$183,5,FALSE),0)</f>
        <v>04301-Ovalle</v>
      </c>
      <c r="F305" t="s">
        <v>1342</v>
      </c>
      <c r="G305" s="437">
        <v>45093.645358796297</v>
      </c>
      <c r="H305">
        <v>0</v>
      </c>
      <c r="K305">
        <v>151</v>
      </c>
    </row>
    <row r="306" spans="1:11" x14ac:dyDescent="0.2">
      <c r="A306">
        <v>5</v>
      </c>
      <c r="B306" t="s">
        <v>1325</v>
      </c>
      <c r="C306">
        <v>2023</v>
      </c>
      <c r="D306" t="s">
        <v>1437</v>
      </c>
      <c r="E306" t="str">
        <f>IFERROR(VLOOKUP([1]!Tabla_SERIEA_05_13[[#This Row],[IdEstablecimiento]],'[2]Establecimiento 2023'!$A$1:$E$183,5,FALSE),0)</f>
        <v>04101-La Serena</v>
      </c>
      <c r="F306" t="s">
        <v>1343</v>
      </c>
      <c r="G306" s="437">
        <v>45093.645358796297</v>
      </c>
      <c r="H306">
        <v>0</v>
      </c>
      <c r="K306">
        <v>66</v>
      </c>
    </row>
    <row r="307" spans="1:11" x14ac:dyDescent="0.2">
      <c r="A307">
        <v>5</v>
      </c>
      <c r="B307" t="s">
        <v>1325</v>
      </c>
      <c r="C307">
        <v>2023</v>
      </c>
      <c r="D307" t="s">
        <v>1437</v>
      </c>
      <c r="E307" t="str">
        <f>IFERROR(VLOOKUP([1]!Tabla_SERIEA_05_13[[#This Row],[IdEstablecimiento]],'[2]Establecimiento 2023'!$A$1:$E$183,5,FALSE),0)</f>
        <v>04101-La Serena</v>
      </c>
      <c r="F307" t="s">
        <v>1344</v>
      </c>
      <c r="G307" s="437">
        <v>45093.645358796297</v>
      </c>
      <c r="H307">
        <v>0</v>
      </c>
      <c r="K307">
        <v>116</v>
      </c>
    </row>
    <row r="308" spans="1:11" x14ac:dyDescent="0.2">
      <c r="A308">
        <v>5</v>
      </c>
      <c r="B308" t="s">
        <v>1325</v>
      </c>
      <c r="C308">
        <v>2023</v>
      </c>
      <c r="D308" t="s">
        <v>1437</v>
      </c>
      <c r="E308" t="str">
        <f>IFERROR(VLOOKUP([1]!Tabla_SERIEA_05_13[[#This Row],[IdEstablecimiento]],'[2]Establecimiento 2023'!$A$1:$E$183,5,FALSE),0)</f>
        <v>04301-Ovalle</v>
      </c>
      <c r="F308" t="s">
        <v>1392</v>
      </c>
      <c r="G308" s="437">
        <v>45093.645358796297</v>
      </c>
      <c r="H308">
        <v>0</v>
      </c>
      <c r="K308">
        <v>5</v>
      </c>
    </row>
    <row r="309" spans="1:11" x14ac:dyDescent="0.2">
      <c r="A309">
        <v>5</v>
      </c>
      <c r="B309" t="s">
        <v>1325</v>
      </c>
      <c r="C309">
        <v>2023</v>
      </c>
      <c r="D309" t="s">
        <v>1437</v>
      </c>
      <c r="E309" t="str">
        <f>IFERROR(VLOOKUP([1]!Tabla_SERIEA_05_13[[#This Row],[IdEstablecimiento]],'[2]Establecimiento 2023'!$A$1:$E$183,5,FALSE),0)</f>
        <v>04301-Ovalle</v>
      </c>
      <c r="F309" t="s">
        <v>1438</v>
      </c>
      <c r="G309" s="437">
        <v>45093.645358796297</v>
      </c>
      <c r="H309">
        <v>0</v>
      </c>
      <c r="K309">
        <v>1</v>
      </c>
    </row>
    <row r="310" spans="1:11" x14ac:dyDescent="0.2">
      <c r="A310">
        <v>5</v>
      </c>
      <c r="B310" t="s">
        <v>1325</v>
      </c>
      <c r="C310">
        <v>2023</v>
      </c>
      <c r="D310" t="s">
        <v>1437</v>
      </c>
      <c r="E310" t="str">
        <f>IFERROR(VLOOKUP([1]!Tabla_SERIEA_05_13[[#This Row],[IdEstablecimiento]],'[2]Establecimiento 2023'!$A$1:$E$183,5,FALSE),0)</f>
        <v>04301-Ovalle</v>
      </c>
      <c r="F310" t="s">
        <v>1346</v>
      </c>
      <c r="G310" s="437">
        <v>45093.645358796297</v>
      </c>
      <c r="H310">
        <v>0</v>
      </c>
      <c r="K310">
        <v>215</v>
      </c>
    </row>
    <row r="311" spans="1:11" x14ac:dyDescent="0.2">
      <c r="A311">
        <v>5</v>
      </c>
      <c r="B311" t="s">
        <v>1325</v>
      </c>
      <c r="C311">
        <v>2023</v>
      </c>
      <c r="D311" t="s">
        <v>1437</v>
      </c>
      <c r="E311" t="str">
        <f>IFERROR(VLOOKUP([1]!Tabla_SERIEA_05_13[[#This Row],[IdEstablecimiento]],'[2]Establecimiento 2023'!$A$1:$E$183,5,FALSE),0)</f>
        <v>04301-Ovalle</v>
      </c>
      <c r="F311" t="s">
        <v>1347</v>
      </c>
      <c r="G311" s="437">
        <v>45093.645358796297</v>
      </c>
      <c r="H311">
        <v>0</v>
      </c>
      <c r="K311">
        <v>385</v>
      </c>
    </row>
    <row r="312" spans="1:11" x14ac:dyDescent="0.2">
      <c r="A312">
        <v>5</v>
      </c>
      <c r="B312" t="s">
        <v>1325</v>
      </c>
      <c r="C312">
        <v>2023</v>
      </c>
      <c r="D312" t="s">
        <v>1437</v>
      </c>
      <c r="E312" t="str">
        <f>IFERROR(VLOOKUP([1]!Tabla_SERIEA_05_13[[#This Row],[IdEstablecimiento]],'[2]Establecimiento 2023'!$A$1:$E$183,5,FALSE),0)</f>
        <v>04301-Ovalle</v>
      </c>
      <c r="F312" t="s">
        <v>1439</v>
      </c>
      <c r="G312" s="437">
        <v>45093.645358796297</v>
      </c>
      <c r="H312">
        <v>0</v>
      </c>
      <c r="K312">
        <v>1</v>
      </c>
    </row>
    <row r="313" spans="1:11" x14ac:dyDescent="0.2">
      <c r="A313">
        <v>5</v>
      </c>
      <c r="B313" t="s">
        <v>1325</v>
      </c>
      <c r="C313">
        <v>2023</v>
      </c>
      <c r="D313" t="s">
        <v>1437</v>
      </c>
      <c r="E313" t="str">
        <f>IFERROR(VLOOKUP([1]!Tabla_SERIEA_05_13[[#This Row],[IdEstablecimiento]],'[2]Establecimiento 2023'!$A$1:$E$183,5,FALSE),0)</f>
        <v>04301-Ovalle</v>
      </c>
      <c r="F313" t="s">
        <v>1394</v>
      </c>
      <c r="G313" s="437">
        <v>45093.645358796297</v>
      </c>
      <c r="H313">
        <v>0</v>
      </c>
      <c r="K313">
        <v>1</v>
      </c>
    </row>
    <row r="314" spans="1:11" x14ac:dyDescent="0.2">
      <c r="A314">
        <v>5</v>
      </c>
      <c r="B314" t="s">
        <v>1325</v>
      </c>
      <c r="C314">
        <v>2023</v>
      </c>
      <c r="D314" t="s">
        <v>1437</v>
      </c>
      <c r="E314" t="str">
        <f>IFERROR(VLOOKUP([1]!Tabla_SERIEA_05_13[[#This Row],[IdEstablecimiento]],'[2]Establecimiento 2023'!$A$1:$E$183,5,FALSE),0)</f>
        <v>04101-La Serena</v>
      </c>
      <c r="F314" t="s">
        <v>1422</v>
      </c>
      <c r="G314" s="437">
        <v>45093.645358796297</v>
      </c>
      <c r="H314">
        <v>0</v>
      </c>
      <c r="K314">
        <v>3</v>
      </c>
    </row>
    <row r="315" spans="1:11" x14ac:dyDescent="0.2">
      <c r="A315">
        <v>5</v>
      </c>
      <c r="B315" t="s">
        <v>1325</v>
      </c>
      <c r="C315">
        <v>2023</v>
      </c>
      <c r="D315" t="s">
        <v>1437</v>
      </c>
      <c r="E315" t="str">
        <f>IFERROR(VLOOKUP([1]!Tabla_SERIEA_05_13[[#This Row],[IdEstablecimiento]],'[2]Establecimiento 2023'!$A$1:$E$183,5,FALSE),0)</f>
        <v>04101-La Serena</v>
      </c>
      <c r="F315" t="s">
        <v>1440</v>
      </c>
      <c r="G315" s="437">
        <v>45093.645358796297</v>
      </c>
      <c r="H315">
        <v>0</v>
      </c>
      <c r="K315">
        <v>3</v>
      </c>
    </row>
    <row r="316" spans="1:11" x14ac:dyDescent="0.2">
      <c r="A316">
        <v>5</v>
      </c>
      <c r="B316" t="s">
        <v>1325</v>
      </c>
      <c r="C316">
        <v>2023</v>
      </c>
      <c r="D316" t="s">
        <v>1437</v>
      </c>
      <c r="E316" t="str">
        <f>IFERROR(VLOOKUP([1]!Tabla_SERIEA_05_13[[#This Row],[IdEstablecimiento]],'[2]Establecimiento 2023'!$A$1:$E$183,5,FALSE),0)</f>
        <v>04101-La Serena</v>
      </c>
      <c r="F316" t="s">
        <v>1348</v>
      </c>
      <c r="G316" s="437">
        <v>45093.645358796297</v>
      </c>
      <c r="H316">
        <v>0</v>
      </c>
      <c r="K316">
        <v>5</v>
      </c>
    </row>
    <row r="317" spans="1:11" x14ac:dyDescent="0.2">
      <c r="A317">
        <v>5</v>
      </c>
      <c r="B317" t="s">
        <v>1325</v>
      </c>
      <c r="C317">
        <v>2023</v>
      </c>
      <c r="D317" t="s">
        <v>1437</v>
      </c>
      <c r="E317" t="str">
        <f>IFERROR(VLOOKUP([1]!Tabla_SERIEA_05_13[[#This Row],[IdEstablecimiento]],'[2]Establecimiento 2023'!$A$1:$E$183,5,FALSE),0)</f>
        <v>04101-La Serena</v>
      </c>
      <c r="F317" t="s">
        <v>1349</v>
      </c>
      <c r="G317" s="437">
        <v>45093.645358796297</v>
      </c>
      <c r="H317">
        <v>0</v>
      </c>
      <c r="K317">
        <v>114</v>
      </c>
    </row>
    <row r="318" spans="1:11" x14ac:dyDescent="0.2">
      <c r="A318">
        <v>5</v>
      </c>
      <c r="B318" t="s">
        <v>1325</v>
      </c>
      <c r="C318">
        <v>2023</v>
      </c>
      <c r="D318" t="s">
        <v>1437</v>
      </c>
      <c r="E318" t="str">
        <f>IFERROR(VLOOKUP([1]!Tabla_SERIEA_05_13[[#This Row],[IdEstablecimiento]],'[2]Establecimiento 2023'!$A$1:$E$183,5,FALSE),0)</f>
        <v>04101-La Serena</v>
      </c>
      <c r="F318" t="s">
        <v>1350</v>
      </c>
      <c r="G318" s="437">
        <v>45093.645358796297</v>
      </c>
      <c r="H318">
        <v>0</v>
      </c>
      <c r="K318">
        <v>19</v>
      </c>
    </row>
    <row r="319" spans="1:11" x14ac:dyDescent="0.2">
      <c r="A319">
        <v>5</v>
      </c>
      <c r="B319" t="s">
        <v>1325</v>
      </c>
      <c r="C319">
        <v>2023</v>
      </c>
      <c r="D319" t="s">
        <v>1437</v>
      </c>
      <c r="E319" t="str">
        <f>IFERROR(VLOOKUP([1]!Tabla_SERIEA_05_13[[#This Row],[IdEstablecimiento]],'[2]Establecimiento 2023'!$A$1:$E$183,5,FALSE),0)</f>
        <v>04101-La Serena</v>
      </c>
      <c r="F319" t="s">
        <v>1423</v>
      </c>
      <c r="G319" s="437">
        <v>45093.645358796297</v>
      </c>
      <c r="H319">
        <v>0</v>
      </c>
      <c r="K319">
        <v>10</v>
      </c>
    </row>
    <row r="320" spans="1:11" x14ac:dyDescent="0.2">
      <c r="A320">
        <v>5</v>
      </c>
      <c r="B320" t="s">
        <v>1325</v>
      </c>
      <c r="C320">
        <v>2023</v>
      </c>
      <c r="D320" t="s">
        <v>1437</v>
      </c>
      <c r="E320" t="str">
        <f>IFERROR(VLOOKUP([1]!Tabla_SERIEA_05_13[[#This Row],[IdEstablecimiento]],'[2]Establecimiento 2023'!$A$1:$E$183,5,FALSE),0)</f>
        <v>04101-La Serena</v>
      </c>
      <c r="F320" t="s">
        <v>1351</v>
      </c>
      <c r="G320" s="437">
        <v>45093.645358796297</v>
      </c>
      <c r="H320">
        <v>0</v>
      </c>
      <c r="K320">
        <v>87</v>
      </c>
    </row>
    <row r="321" spans="1:11" x14ac:dyDescent="0.2">
      <c r="A321">
        <v>5</v>
      </c>
      <c r="B321" t="s">
        <v>1325</v>
      </c>
      <c r="C321">
        <v>2023</v>
      </c>
      <c r="D321" t="s">
        <v>1437</v>
      </c>
      <c r="E321" t="str">
        <f>IFERROR(VLOOKUP([1]!Tabla_SERIEA_05_13[[#This Row],[IdEstablecimiento]],'[2]Establecimiento 2023'!$A$1:$E$183,5,FALSE),0)</f>
        <v>04101-La Serena</v>
      </c>
      <c r="F321" t="s">
        <v>1352</v>
      </c>
      <c r="G321" s="437">
        <v>45093.645358796297</v>
      </c>
      <c r="H321">
        <v>0</v>
      </c>
      <c r="K321">
        <v>69</v>
      </c>
    </row>
    <row r="322" spans="1:11" x14ac:dyDescent="0.2">
      <c r="A322">
        <v>5</v>
      </c>
      <c r="B322" t="s">
        <v>1325</v>
      </c>
      <c r="C322">
        <v>2023</v>
      </c>
      <c r="D322" t="s">
        <v>1437</v>
      </c>
      <c r="E322" t="str">
        <f>IFERROR(VLOOKUP([1]!Tabla_SERIEA_05_13[[#This Row],[IdEstablecimiento]],'[2]Establecimiento 2023'!$A$1:$E$183,5,FALSE),0)</f>
        <v>04101-La Serena</v>
      </c>
      <c r="F322" t="s">
        <v>1353</v>
      </c>
      <c r="G322" s="437">
        <v>45093.645358796297</v>
      </c>
      <c r="H322">
        <v>0</v>
      </c>
      <c r="K322">
        <v>142</v>
      </c>
    </row>
    <row r="323" spans="1:11" x14ac:dyDescent="0.2">
      <c r="A323">
        <v>5</v>
      </c>
      <c r="B323" t="s">
        <v>1325</v>
      </c>
      <c r="C323">
        <v>2023</v>
      </c>
      <c r="D323" t="s">
        <v>1437</v>
      </c>
      <c r="E323" t="str">
        <f>IFERROR(VLOOKUP([1]!Tabla_SERIEA_05_13[[#This Row],[IdEstablecimiento]],'[2]Establecimiento 2023'!$A$1:$E$183,5,FALSE),0)</f>
        <v>04101-La Serena</v>
      </c>
      <c r="F323" t="s">
        <v>1424</v>
      </c>
      <c r="G323" s="437">
        <v>45093.645358796297</v>
      </c>
      <c r="H323">
        <v>0</v>
      </c>
      <c r="K323">
        <v>1</v>
      </c>
    </row>
    <row r="324" spans="1:11" x14ac:dyDescent="0.2">
      <c r="A324">
        <v>5</v>
      </c>
      <c r="B324" t="s">
        <v>1325</v>
      </c>
      <c r="C324">
        <v>2023</v>
      </c>
      <c r="D324" t="s">
        <v>1437</v>
      </c>
      <c r="E324" t="str">
        <f>IFERROR(VLOOKUP([1]!Tabla_SERIEA_05_13[[#This Row],[IdEstablecimiento]],'[2]Establecimiento 2023'!$A$1:$E$183,5,FALSE),0)</f>
        <v>04101-La Serena</v>
      </c>
      <c r="F324" t="s">
        <v>1441</v>
      </c>
      <c r="G324" s="437">
        <v>45093.645358796297</v>
      </c>
      <c r="H324">
        <v>0</v>
      </c>
      <c r="K324">
        <v>3</v>
      </c>
    </row>
    <row r="325" spans="1:11" x14ac:dyDescent="0.2">
      <c r="A325">
        <v>5</v>
      </c>
      <c r="B325" t="s">
        <v>1325</v>
      </c>
      <c r="C325">
        <v>2023</v>
      </c>
      <c r="D325" t="s">
        <v>1437</v>
      </c>
      <c r="E325" t="str">
        <f>IFERROR(VLOOKUP([1]!Tabla_SERIEA_05_13[[#This Row],[IdEstablecimiento]],'[2]Establecimiento 2023'!$A$1:$E$183,5,FALSE),0)</f>
        <v>04101-La Serena</v>
      </c>
      <c r="F325" t="s">
        <v>1442</v>
      </c>
      <c r="G325" s="437">
        <v>45093.645358796297</v>
      </c>
      <c r="H325">
        <v>0</v>
      </c>
      <c r="K325">
        <v>2</v>
      </c>
    </row>
    <row r="326" spans="1:11" x14ac:dyDescent="0.2">
      <c r="A326">
        <v>5</v>
      </c>
      <c r="B326" t="s">
        <v>1325</v>
      </c>
      <c r="C326">
        <v>2023</v>
      </c>
      <c r="D326" t="s">
        <v>1437</v>
      </c>
      <c r="E326" t="str">
        <f>IFERROR(VLOOKUP([1]!Tabla_SERIEA_05_13[[#This Row],[IdEstablecimiento]],'[2]Establecimiento 2023'!$A$1:$E$183,5,FALSE),0)</f>
        <v>04101-La Serena</v>
      </c>
      <c r="F326" t="s">
        <v>1354</v>
      </c>
      <c r="G326" s="437">
        <v>45093.645358796297</v>
      </c>
      <c r="H326">
        <v>0</v>
      </c>
      <c r="K326">
        <v>100</v>
      </c>
    </row>
    <row r="327" spans="1:11" x14ac:dyDescent="0.2">
      <c r="A327">
        <v>5</v>
      </c>
      <c r="B327" t="s">
        <v>1325</v>
      </c>
      <c r="C327">
        <v>2023</v>
      </c>
      <c r="D327" t="s">
        <v>1437</v>
      </c>
      <c r="E327" t="str">
        <f>IFERROR(VLOOKUP([1]!Tabla_SERIEA_05_13[[#This Row],[IdEstablecimiento]],'[2]Establecimiento 2023'!$A$1:$E$183,5,FALSE),0)</f>
        <v>04101-La Serena</v>
      </c>
      <c r="F327" t="s">
        <v>1410</v>
      </c>
      <c r="G327" s="437">
        <v>45093.645358796297</v>
      </c>
      <c r="H327">
        <v>0</v>
      </c>
      <c r="K327">
        <v>79</v>
      </c>
    </row>
    <row r="328" spans="1:11" x14ac:dyDescent="0.2">
      <c r="A328">
        <v>5</v>
      </c>
      <c r="B328" t="s">
        <v>1325</v>
      </c>
      <c r="C328">
        <v>2023</v>
      </c>
      <c r="D328" t="s">
        <v>1437</v>
      </c>
      <c r="E328" t="str">
        <f>IFERROR(VLOOKUP([1]!Tabla_SERIEA_05_13[[#This Row],[IdEstablecimiento]],'[2]Establecimiento 2023'!$A$1:$E$183,5,FALSE),0)</f>
        <v>04101-La Serena</v>
      </c>
      <c r="F328" t="s">
        <v>1355</v>
      </c>
      <c r="G328" s="437">
        <v>45093.645358796297</v>
      </c>
      <c r="H328">
        <v>0</v>
      </c>
      <c r="K328">
        <v>17</v>
      </c>
    </row>
    <row r="329" spans="1:11" x14ac:dyDescent="0.2">
      <c r="A329">
        <v>5</v>
      </c>
      <c r="B329" t="s">
        <v>1325</v>
      </c>
      <c r="C329">
        <v>2023</v>
      </c>
      <c r="D329" t="s">
        <v>1437</v>
      </c>
      <c r="E329" t="str">
        <f>IFERROR(VLOOKUP([1]!Tabla_SERIEA_05_13[[#This Row],[IdEstablecimiento]],'[2]Establecimiento 2023'!$A$1:$E$183,5,FALSE),0)</f>
        <v>04101-La Serena</v>
      </c>
      <c r="F329" t="s">
        <v>1443</v>
      </c>
      <c r="G329" s="437">
        <v>45093.645358796297</v>
      </c>
      <c r="H329">
        <v>0</v>
      </c>
      <c r="K329">
        <v>8</v>
      </c>
    </row>
    <row r="330" spans="1:11" x14ac:dyDescent="0.2">
      <c r="A330">
        <v>5</v>
      </c>
      <c r="B330" t="s">
        <v>1325</v>
      </c>
      <c r="C330">
        <v>2023</v>
      </c>
      <c r="D330" t="s">
        <v>1437</v>
      </c>
      <c r="E330" t="str">
        <f>IFERROR(VLOOKUP([1]!Tabla_SERIEA_05_13[[#This Row],[IdEstablecimiento]],'[2]Establecimiento 2023'!$A$1:$E$183,5,FALSE),0)</f>
        <v>04101-La Serena</v>
      </c>
      <c r="F330" t="s">
        <v>1356</v>
      </c>
      <c r="G330" s="437">
        <v>45093.645358796297</v>
      </c>
      <c r="H330">
        <v>0</v>
      </c>
      <c r="K330">
        <v>158</v>
      </c>
    </row>
    <row r="331" spans="1:11" x14ac:dyDescent="0.2">
      <c r="A331">
        <v>5</v>
      </c>
      <c r="B331" t="s">
        <v>1325</v>
      </c>
      <c r="C331">
        <v>2023</v>
      </c>
      <c r="D331" t="s">
        <v>1437</v>
      </c>
      <c r="E331" t="str">
        <f>IFERROR(VLOOKUP([1]!Tabla_SERIEA_05_13[[#This Row],[IdEstablecimiento]],'[2]Establecimiento 2023'!$A$1:$E$183,5,FALSE),0)</f>
        <v>04101-La Serena</v>
      </c>
      <c r="F331" t="s">
        <v>1357</v>
      </c>
      <c r="G331" s="437">
        <v>45093.645358796297</v>
      </c>
      <c r="H331">
        <v>0</v>
      </c>
      <c r="K331">
        <v>16</v>
      </c>
    </row>
    <row r="332" spans="1:11" x14ac:dyDescent="0.2">
      <c r="A332">
        <v>5</v>
      </c>
      <c r="B332" t="s">
        <v>1325</v>
      </c>
      <c r="C332">
        <v>2023</v>
      </c>
      <c r="D332" t="s">
        <v>1437</v>
      </c>
      <c r="E332" t="str">
        <f>IFERROR(VLOOKUP([1]!Tabla_SERIEA_05_13[[#This Row],[IdEstablecimiento]],'[2]Establecimiento 2023'!$A$1:$E$183,5,FALSE),0)</f>
        <v>04101-La Serena</v>
      </c>
      <c r="F332" t="s">
        <v>1358</v>
      </c>
      <c r="G332" s="437">
        <v>45093.645358796297</v>
      </c>
      <c r="H332">
        <v>0</v>
      </c>
      <c r="K332">
        <v>85</v>
      </c>
    </row>
    <row r="333" spans="1:11" x14ac:dyDescent="0.2">
      <c r="A333">
        <v>5</v>
      </c>
      <c r="B333" t="s">
        <v>1325</v>
      </c>
      <c r="C333">
        <v>2023</v>
      </c>
      <c r="D333" t="s">
        <v>1437</v>
      </c>
      <c r="E333" t="str">
        <f>IFERROR(VLOOKUP([1]!Tabla_SERIEA_05_13[[#This Row],[IdEstablecimiento]],'[2]Establecimiento 2023'!$A$1:$E$183,5,FALSE),0)</f>
        <v>04101-La Serena</v>
      </c>
      <c r="F333" t="s">
        <v>1395</v>
      </c>
      <c r="G333" s="437">
        <v>45093.645358796297</v>
      </c>
      <c r="H333">
        <v>0</v>
      </c>
      <c r="K333">
        <v>12</v>
      </c>
    </row>
    <row r="334" spans="1:11" x14ac:dyDescent="0.2">
      <c r="A334">
        <v>5</v>
      </c>
      <c r="B334" t="s">
        <v>1325</v>
      </c>
      <c r="C334">
        <v>2023</v>
      </c>
      <c r="D334" t="s">
        <v>1437</v>
      </c>
      <c r="E334" t="str">
        <f>IFERROR(VLOOKUP([1]!Tabla_SERIEA_05_13[[#This Row],[IdEstablecimiento]],'[2]Establecimiento 2023'!$A$1:$E$183,5,FALSE),0)</f>
        <v>04101-La Serena</v>
      </c>
      <c r="F334" t="s">
        <v>1444</v>
      </c>
      <c r="G334" s="437">
        <v>45093.645358796297</v>
      </c>
      <c r="H334">
        <v>0</v>
      </c>
      <c r="K334">
        <v>25</v>
      </c>
    </row>
    <row r="335" spans="1:11" x14ac:dyDescent="0.2">
      <c r="A335">
        <v>5</v>
      </c>
      <c r="B335" t="s">
        <v>1325</v>
      </c>
      <c r="C335">
        <v>2023</v>
      </c>
      <c r="D335" t="s">
        <v>1437</v>
      </c>
      <c r="E335" t="str">
        <f>IFERROR(VLOOKUP([1]!Tabla_SERIEA_05_13[[#This Row],[IdEstablecimiento]],'[2]Establecimiento 2023'!$A$1:$E$183,5,FALSE),0)</f>
        <v>04101-La Serena</v>
      </c>
      <c r="F335" t="s">
        <v>1396</v>
      </c>
      <c r="G335" s="437">
        <v>45093.645358796297</v>
      </c>
      <c r="H335">
        <v>0</v>
      </c>
      <c r="K335">
        <v>34</v>
      </c>
    </row>
    <row r="336" spans="1:11" x14ac:dyDescent="0.2">
      <c r="A336">
        <v>5</v>
      </c>
      <c r="B336" t="s">
        <v>1325</v>
      </c>
      <c r="C336">
        <v>2023</v>
      </c>
      <c r="D336" t="s">
        <v>1437</v>
      </c>
      <c r="E336" t="str">
        <f>IFERROR(VLOOKUP([1]!Tabla_SERIEA_05_13[[#This Row],[IdEstablecimiento]],'[2]Establecimiento 2023'!$A$1:$E$183,5,FALSE),0)</f>
        <v>04101-La Serena</v>
      </c>
      <c r="F336" t="s">
        <v>1360</v>
      </c>
      <c r="G336" s="437">
        <v>45093.645358796297</v>
      </c>
      <c r="H336">
        <v>0</v>
      </c>
      <c r="K336">
        <v>73</v>
      </c>
    </row>
    <row r="337" spans="1:11" x14ac:dyDescent="0.2">
      <c r="A337">
        <v>5</v>
      </c>
      <c r="B337" t="s">
        <v>1325</v>
      </c>
      <c r="C337">
        <v>2023</v>
      </c>
      <c r="D337" t="s">
        <v>1437</v>
      </c>
      <c r="E337" t="str">
        <f>IFERROR(VLOOKUP([1]!Tabla_SERIEA_05_13[[#This Row],[IdEstablecimiento]],'[2]Establecimiento 2023'!$A$1:$E$183,5,FALSE),0)</f>
        <v>04101-La Serena</v>
      </c>
      <c r="F337" t="s">
        <v>1361</v>
      </c>
      <c r="G337" s="437">
        <v>45093.645358796297</v>
      </c>
      <c r="H337">
        <v>0</v>
      </c>
      <c r="K337">
        <v>143</v>
      </c>
    </row>
    <row r="338" spans="1:11" x14ac:dyDescent="0.2">
      <c r="A338">
        <v>5</v>
      </c>
      <c r="B338" t="s">
        <v>1325</v>
      </c>
      <c r="C338">
        <v>2023</v>
      </c>
      <c r="D338" t="s">
        <v>1437</v>
      </c>
      <c r="E338" t="str">
        <f>IFERROR(VLOOKUP([1]!Tabla_SERIEA_05_13[[#This Row],[IdEstablecimiento]],'[2]Establecimiento 2023'!$A$1:$E$183,5,FALSE),0)</f>
        <v>04101-La Serena</v>
      </c>
      <c r="F338" t="s">
        <v>1362</v>
      </c>
      <c r="G338" s="437">
        <v>45093.645358796297</v>
      </c>
      <c r="H338">
        <v>0</v>
      </c>
      <c r="K338">
        <v>47</v>
      </c>
    </row>
    <row r="339" spans="1:11" x14ac:dyDescent="0.2">
      <c r="A339">
        <v>5</v>
      </c>
      <c r="B339" t="s">
        <v>1325</v>
      </c>
      <c r="C339">
        <v>2023</v>
      </c>
      <c r="D339" t="s">
        <v>1437</v>
      </c>
      <c r="E339" t="str">
        <f>IFERROR(VLOOKUP([1]!Tabla_SERIEA_05_13[[#This Row],[IdEstablecimiento]],'[2]Establecimiento 2023'!$A$1:$E$183,5,FALSE),0)</f>
        <v>04101-La Serena</v>
      </c>
      <c r="F339" t="s">
        <v>1426</v>
      </c>
      <c r="G339" s="437">
        <v>45093.645358796297</v>
      </c>
      <c r="H339">
        <v>0</v>
      </c>
      <c r="K339">
        <v>13</v>
      </c>
    </row>
    <row r="340" spans="1:11" x14ac:dyDescent="0.2">
      <c r="A340">
        <v>5</v>
      </c>
      <c r="B340" t="s">
        <v>1325</v>
      </c>
      <c r="C340">
        <v>2023</v>
      </c>
      <c r="D340" t="s">
        <v>1437</v>
      </c>
      <c r="E340" t="str">
        <f>IFERROR(VLOOKUP([1]!Tabla_SERIEA_05_13[[#This Row],[IdEstablecimiento]],'[2]Establecimiento 2023'!$A$1:$E$183,5,FALSE),0)</f>
        <v>04101-La Serena</v>
      </c>
      <c r="F340" t="s">
        <v>1363</v>
      </c>
      <c r="G340" s="437">
        <v>45093.645358796297</v>
      </c>
      <c r="H340">
        <v>0</v>
      </c>
      <c r="K340">
        <v>7</v>
      </c>
    </row>
    <row r="341" spans="1:11" x14ac:dyDescent="0.2">
      <c r="A341">
        <v>5</v>
      </c>
      <c r="B341" t="s">
        <v>1325</v>
      </c>
      <c r="C341">
        <v>2023</v>
      </c>
      <c r="D341" t="s">
        <v>1437</v>
      </c>
      <c r="E341" t="str">
        <f>IFERROR(VLOOKUP([1]!Tabla_SERIEA_05_13[[#This Row],[IdEstablecimiento]],'[2]Establecimiento 2023'!$A$1:$E$183,5,FALSE),0)</f>
        <v>04303-Monte Patria</v>
      </c>
      <c r="F341" t="s">
        <v>1427</v>
      </c>
      <c r="G341" s="437">
        <v>45093.645358796297</v>
      </c>
      <c r="H341">
        <v>0</v>
      </c>
      <c r="K341">
        <v>15</v>
      </c>
    </row>
    <row r="342" spans="1:11" x14ac:dyDescent="0.2">
      <c r="A342">
        <v>5</v>
      </c>
      <c r="B342" t="s">
        <v>1325</v>
      </c>
      <c r="C342">
        <v>2023</v>
      </c>
      <c r="D342" t="s">
        <v>1437</v>
      </c>
      <c r="E342" t="str">
        <f>IFERROR(VLOOKUP([1]!Tabla_SERIEA_05_13[[#This Row],[IdEstablecimiento]],'[2]Establecimiento 2023'!$A$1:$E$183,5,FALSE),0)</f>
        <v>04303-Monte Patria</v>
      </c>
      <c r="F342" t="s">
        <v>1445</v>
      </c>
      <c r="G342" s="437">
        <v>45093.645358796297</v>
      </c>
      <c r="H342">
        <v>0</v>
      </c>
      <c r="K342">
        <v>1</v>
      </c>
    </row>
    <row r="343" spans="1:11" x14ac:dyDescent="0.2">
      <c r="A343">
        <v>5</v>
      </c>
      <c r="B343" t="s">
        <v>1325</v>
      </c>
      <c r="C343">
        <v>2023</v>
      </c>
      <c r="D343" t="s">
        <v>1437</v>
      </c>
      <c r="E343" t="str">
        <f>IFERROR(VLOOKUP([1]!Tabla_SERIEA_05_13[[#This Row],[IdEstablecimiento]],'[2]Establecimiento 2023'!$A$1:$E$183,5,FALSE),0)</f>
        <v>04303-Monte Patria</v>
      </c>
      <c r="F343" t="s">
        <v>1367</v>
      </c>
      <c r="G343" s="437">
        <v>45093.645358796297</v>
      </c>
      <c r="H343">
        <v>0</v>
      </c>
      <c r="K343">
        <v>27</v>
      </c>
    </row>
    <row r="344" spans="1:11" x14ac:dyDescent="0.2">
      <c r="A344">
        <v>5</v>
      </c>
      <c r="B344" t="s">
        <v>1325</v>
      </c>
      <c r="C344">
        <v>2023</v>
      </c>
      <c r="D344" t="s">
        <v>1437</v>
      </c>
      <c r="E344" t="str">
        <f>IFERROR(VLOOKUP([1]!Tabla_SERIEA_05_13[[#This Row],[IdEstablecimiento]],'[2]Establecimiento 2023'!$A$1:$E$183,5,FALSE),0)</f>
        <v>04303-Monte Patria</v>
      </c>
      <c r="F344" t="s">
        <v>1368</v>
      </c>
      <c r="G344" s="437">
        <v>45093.645358796297</v>
      </c>
      <c r="H344">
        <v>0</v>
      </c>
      <c r="K344">
        <v>135</v>
      </c>
    </row>
    <row r="345" spans="1:11" x14ac:dyDescent="0.2">
      <c r="A345">
        <v>5</v>
      </c>
      <c r="B345" t="s">
        <v>1325</v>
      </c>
      <c r="C345">
        <v>2023</v>
      </c>
      <c r="D345" t="s">
        <v>1437</v>
      </c>
      <c r="E345" t="str">
        <f>IFERROR(VLOOKUP([1]!Tabla_SERIEA_05_13[[#This Row],[IdEstablecimiento]],'[2]Establecimiento 2023'!$A$1:$E$183,5,FALSE),0)</f>
        <v>04303-Monte Patria</v>
      </c>
      <c r="F345" t="s">
        <v>1369</v>
      </c>
      <c r="G345" s="437">
        <v>45093.645358796297</v>
      </c>
      <c r="H345">
        <v>0</v>
      </c>
      <c r="K345">
        <v>2</v>
      </c>
    </row>
    <row r="346" spans="1:11" x14ac:dyDescent="0.2">
      <c r="A346">
        <v>5</v>
      </c>
      <c r="B346" t="s">
        <v>1325</v>
      </c>
      <c r="C346">
        <v>2023</v>
      </c>
      <c r="D346" t="s">
        <v>1437</v>
      </c>
      <c r="E346" t="str">
        <f>IFERROR(VLOOKUP([1]!Tabla_SERIEA_05_13[[#This Row],[IdEstablecimiento]],'[2]Establecimiento 2023'!$A$1:$E$183,5,FALSE),0)</f>
        <v>04303-Monte Patria</v>
      </c>
      <c r="F346" t="s">
        <v>1370</v>
      </c>
      <c r="G346" s="437">
        <v>45093.645358796297</v>
      </c>
      <c r="H346">
        <v>0</v>
      </c>
      <c r="K346">
        <v>1</v>
      </c>
    </row>
    <row r="347" spans="1:11" x14ac:dyDescent="0.2">
      <c r="A347">
        <v>5</v>
      </c>
      <c r="B347" t="s">
        <v>1325</v>
      </c>
      <c r="C347">
        <v>2023</v>
      </c>
      <c r="D347" t="s">
        <v>1437</v>
      </c>
      <c r="E347" t="str">
        <f>IFERROR(VLOOKUP([1]!Tabla_SERIEA_05_13[[#This Row],[IdEstablecimiento]],'[2]Establecimiento 2023'!$A$1:$E$183,5,FALSE),0)</f>
        <v>04303-Monte Patria</v>
      </c>
      <c r="F347" t="s">
        <v>1446</v>
      </c>
      <c r="G347" s="437">
        <v>45093.645358796297</v>
      </c>
      <c r="H347">
        <v>0</v>
      </c>
      <c r="K347">
        <v>1</v>
      </c>
    </row>
    <row r="348" spans="1:11" x14ac:dyDescent="0.2">
      <c r="A348">
        <v>5</v>
      </c>
      <c r="B348" t="s">
        <v>1325</v>
      </c>
      <c r="C348">
        <v>2023</v>
      </c>
      <c r="D348" t="s">
        <v>1437</v>
      </c>
      <c r="E348" t="str">
        <f>IFERROR(VLOOKUP([1]!Tabla_SERIEA_05_13[[#This Row],[IdEstablecimiento]],'[2]Establecimiento 2023'!$A$1:$E$183,5,FALSE),0)</f>
        <v>04303-Monte Patria</v>
      </c>
      <c r="F348" t="s">
        <v>1371</v>
      </c>
      <c r="G348" s="437">
        <v>45093.645358796297</v>
      </c>
      <c r="H348">
        <v>0</v>
      </c>
      <c r="K348">
        <v>90</v>
      </c>
    </row>
    <row r="349" spans="1:11" x14ac:dyDescent="0.2">
      <c r="A349">
        <v>5</v>
      </c>
      <c r="B349" t="s">
        <v>1325</v>
      </c>
      <c r="C349">
        <v>2023</v>
      </c>
      <c r="D349" t="s">
        <v>1437</v>
      </c>
      <c r="E349" t="str">
        <f>IFERROR(VLOOKUP([1]!Tabla_SERIEA_05_13[[#This Row],[IdEstablecimiento]],'[2]Establecimiento 2023'!$A$1:$E$183,5,FALSE),0)</f>
        <v>04303-Monte Patria</v>
      </c>
      <c r="F349" t="s">
        <v>1372</v>
      </c>
      <c r="G349" s="437">
        <v>45093.645358796297</v>
      </c>
      <c r="H349">
        <v>0</v>
      </c>
      <c r="K349">
        <v>39</v>
      </c>
    </row>
    <row r="350" spans="1:11" x14ac:dyDescent="0.2">
      <c r="A350">
        <v>5</v>
      </c>
      <c r="B350" t="s">
        <v>1325</v>
      </c>
      <c r="C350">
        <v>2023</v>
      </c>
      <c r="D350" t="s">
        <v>1437</v>
      </c>
      <c r="E350" t="str">
        <f>IFERROR(VLOOKUP([1]!Tabla_SERIEA_05_13[[#This Row],[IdEstablecimiento]],'[2]Establecimiento 2023'!$A$1:$E$183,5,FALSE),0)</f>
        <v>04303-Monte Patria</v>
      </c>
      <c r="F350" t="s">
        <v>1428</v>
      </c>
      <c r="G350" s="437">
        <v>45093.645358796297</v>
      </c>
      <c r="H350">
        <v>0</v>
      </c>
      <c r="K350">
        <v>14</v>
      </c>
    </row>
    <row r="351" spans="1:11" x14ac:dyDescent="0.2">
      <c r="A351">
        <v>5</v>
      </c>
      <c r="B351" t="s">
        <v>1325</v>
      </c>
      <c r="C351">
        <v>2023</v>
      </c>
      <c r="D351" t="s">
        <v>1437</v>
      </c>
      <c r="E351" t="str">
        <f>IFERROR(VLOOKUP([1]!Tabla_SERIEA_05_13[[#This Row],[IdEstablecimiento]],'[2]Establecimiento 2023'!$A$1:$E$183,5,FALSE),0)</f>
        <v>04303-Monte Patria</v>
      </c>
      <c r="F351" t="s">
        <v>1447</v>
      </c>
      <c r="G351" s="437">
        <v>45093.645358796297</v>
      </c>
      <c r="H351">
        <v>0</v>
      </c>
      <c r="K351">
        <v>1</v>
      </c>
    </row>
    <row r="352" spans="1:11" x14ac:dyDescent="0.2">
      <c r="A352">
        <v>5</v>
      </c>
      <c r="B352" t="s">
        <v>1325</v>
      </c>
      <c r="C352">
        <v>2023</v>
      </c>
      <c r="D352" t="s">
        <v>1437</v>
      </c>
      <c r="E352" t="str">
        <f>IFERROR(VLOOKUP([1]!Tabla_SERIEA_05_13[[#This Row],[IdEstablecimiento]],'[2]Establecimiento 2023'!$A$1:$E$183,5,FALSE),0)</f>
        <v>04303-Monte Patria</v>
      </c>
      <c r="F352" t="s">
        <v>1374</v>
      </c>
      <c r="G352" s="437">
        <v>45093.645358796297</v>
      </c>
      <c r="H352">
        <v>0</v>
      </c>
      <c r="K352">
        <v>1</v>
      </c>
    </row>
    <row r="353" spans="1:13" x14ac:dyDescent="0.2">
      <c r="A353">
        <v>5</v>
      </c>
      <c r="B353" t="s">
        <v>1325</v>
      </c>
      <c r="C353">
        <v>2023</v>
      </c>
      <c r="D353" t="s">
        <v>1437</v>
      </c>
      <c r="E353" t="str">
        <f>IFERROR(VLOOKUP([1]!Tabla_SERIEA_05_13[[#This Row],[IdEstablecimiento]],'[2]Establecimiento 2023'!$A$1:$E$183,5,FALSE),0)</f>
        <v>04303-Monte Patria</v>
      </c>
      <c r="F353" t="s">
        <v>1448</v>
      </c>
      <c r="G353" s="437">
        <v>45093.645358796297</v>
      </c>
      <c r="H353">
        <v>0</v>
      </c>
      <c r="K353">
        <v>1</v>
      </c>
    </row>
    <row r="354" spans="1:13" x14ac:dyDescent="0.2">
      <c r="A354">
        <v>5</v>
      </c>
      <c r="B354" t="s">
        <v>1325</v>
      </c>
      <c r="C354">
        <v>2023</v>
      </c>
      <c r="D354" t="s">
        <v>1437</v>
      </c>
      <c r="E354" t="str">
        <f>IFERROR(VLOOKUP([1]!Tabla_SERIEA_05_13[[#This Row],[IdEstablecimiento]],'[2]Establecimiento 2023'!$A$1:$E$183,5,FALSE),0)</f>
        <v>04303-Monte Patria</v>
      </c>
      <c r="F354" t="s">
        <v>1449</v>
      </c>
      <c r="G354" s="437">
        <v>45093.645358796297</v>
      </c>
      <c r="H354">
        <v>0</v>
      </c>
      <c r="K354">
        <v>1</v>
      </c>
    </row>
    <row r="355" spans="1:13" x14ac:dyDescent="0.2">
      <c r="A355">
        <v>5</v>
      </c>
      <c r="B355" t="s">
        <v>1325</v>
      </c>
      <c r="C355">
        <v>2023</v>
      </c>
      <c r="D355" t="s">
        <v>1437</v>
      </c>
      <c r="E355" t="str">
        <f>IFERROR(VLOOKUP([1]!Tabla_SERIEA_05_13[[#This Row],[IdEstablecimiento]],'[2]Establecimiento 2023'!$A$1:$E$183,5,FALSE),0)</f>
        <v>04303-Monte Patria</v>
      </c>
      <c r="F355" t="s">
        <v>1450</v>
      </c>
      <c r="G355" s="437">
        <v>45093.645358796297</v>
      </c>
      <c r="H355">
        <v>0</v>
      </c>
      <c r="K355">
        <v>27</v>
      </c>
    </row>
    <row r="356" spans="1:13" x14ac:dyDescent="0.2">
      <c r="A356">
        <v>5</v>
      </c>
      <c r="B356" t="s">
        <v>1325</v>
      </c>
      <c r="C356">
        <v>2023</v>
      </c>
      <c r="D356" t="s">
        <v>1437</v>
      </c>
      <c r="E356" t="str">
        <f>IFERROR(VLOOKUP([1]!Tabla_SERIEA_05_13[[#This Row],[IdEstablecimiento]],'[2]Establecimiento 2023'!$A$1:$E$183,5,FALSE),0)</f>
        <v>04303-Monte Patria</v>
      </c>
      <c r="F356" t="s">
        <v>1379</v>
      </c>
      <c r="G356" s="437">
        <v>45093.645358796297</v>
      </c>
      <c r="H356">
        <v>2</v>
      </c>
      <c r="I356">
        <v>0</v>
      </c>
      <c r="J356">
        <v>2</v>
      </c>
      <c r="K356">
        <v>0</v>
      </c>
      <c r="L356">
        <v>2</v>
      </c>
      <c r="M356">
        <v>0</v>
      </c>
    </row>
    <row r="357" spans="1:13" x14ac:dyDescent="0.2">
      <c r="A357">
        <v>5</v>
      </c>
      <c r="B357" t="s">
        <v>1325</v>
      </c>
      <c r="C357">
        <v>2023</v>
      </c>
      <c r="D357" t="s">
        <v>1437</v>
      </c>
      <c r="E357" t="str">
        <f>IFERROR(VLOOKUP([1]!Tabla_SERIEA_05_13[[#This Row],[IdEstablecimiento]],'[2]Establecimiento 2023'!$A$1:$E$183,5,FALSE),0)</f>
        <v>04303-Monte Patria</v>
      </c>
      <c r="F357" t="s">
        <v>1335</v>
      </c>
      <c r="G357" s="437">
        <v>45093.645358796297</v>
      </c>
      <c r="H357">
        <v>220</v>
      </c>
      <c r="I357">
        <v>0</v>
      </c>
      <c r="J357">
        <v>220</v>
      </c>
      <c r="K357">
        <v>0</v>
      </c>
      <c r="L357">
        <v>220</v>
      </c>
      <c r="M357">
        <v>220</v>
      </c>
    </row>
    <row r="358" spans="1:13" x14ac:dyDescent="0.2">
      <c r="A358">
        <v>5</v>
      </c>
      <c r="B358" t="s">
        <v>1325</v>
      </c>
      <c r="C358">
        <v>2023</v>
      </c>
      <c r="D358" t="s">
        <v>1437</v>
      </c>
      <c r="E358" t="str">
        <f>IFERROR(VLOOKUP([1]!Tabla_SERIEA_05_13[[#This Row],[IdEstablecimiento]],'[2]Establecimiento 2023'!$A$1:$E$183,5,FALSE),0)</f>
        <v>04303-Monte Patria</v>
      </c>
      <c r="F358" t="s">
        <v>1400</v>
      </c>
      <c r="G358" s="437">
        <v>45093.645358796297</v>
      </c>
      <c r="H358">
        <v>112</v>
      </c>
      <c r="I358">
        <v>0</v>
      </c>
      <c r="J358">
        <v>112</v>
      </c>
      <c r="K358">
        <v>0</v>
      </c>
      <c r="L358">
        <v>112</v>
      </c>
      <c r="M358">
        <v>0</v>
      </c>
    </row>
    <row r="359" spans="1:13" x14ac:dyDescent="0.2">
      <c r="A359">
        <v>5</v>
      </c>
      <c r="B359" t="s">
        <v>1325</v>
      </c>
      <c r="C359">
        <v>2023</v>
      </c>
      <c r="D359" t="s">
        <v>1437</v>
      </c>
      <c r="E359" t="str">
        <f>IFERROR(VLOOKUP([1]!Tabla_SERIEA_05_13[[#This Row],[IdEstablecimiento]],'[2]Establecimiento 2023'!$A$1:$E$183,5,FALSE),0)</f>
        <v>04303-Monte Patria</v>
      </c>
      <c r="F359" t="s">
        <v>1401</v>
      </c>
      <c r="G359" s="437">
        <v>45093.645358796297</v>
      </c>
      <c r="H359">
        <v>32</v>
      </c>
      <c r="I359">
        <v>0</v>
      </c>
      <c r="J359">
        <v>32</v>
      </c>
      <c r="K359">
        <v>0</v>
      </c>
      <c r="L359">
        <v>32</v>
      </c>
      <c r="M359">
        <v>0</v>
      </c>
    </row>
    <row r="360" spans="1:13" x14ac:dyDescent="0.2">
      <c r="A360">
        <v>5</v>
      </c>
      <c r="B360" t="s">
        <v>1325</v>
      </c>
      <c r="C360">
        <v>2023</v>
      </c>
      <c r="D360" t="s">
        <v>1437</v>
      </c>
      <c r="E360" t="str">
        <f>IFERROR(VLOOKUP([1]!Tabla_SERIEA_05_13[[#This Row],[IdEstablecimiento]],'[2]Establecimiento 2023'!$A$1:$E$183,5,FALSE),0)</f>
        <v>04303-Monte Patria</v>
      </c>
      <c r="F360" t="s">
        <v>1411</v>
      </c>
      <c r="G360" s="437">
        <v>45093.645358796297</v>
      </c>
      <c r="H360">
        <v>17</v>
      </c>
      <c r="I360">
        <v>0</v>
      </c>
      <c r="J360">
        <v>17</v>
      </c>
      <c r="K360">
        <v>17</v>
      </c>
      <c r="L360">
        <v>0</v>
      </c>
      <c r="M360">
        <v>0</v>
      </c>
    </row>
    <row r="361" spans="1:13" x14ac:dyDescent="0.2">
      <c r="A361">
        <v>5</v>
      </c>
      <c r="B361" t="s">
        <v>1325</v>
      </c>
      <c r="C361">
        <v>2023</v>
      </c>
      <c r="D361" t="s">
        <v>1437</v>
      </c>
      <c r="E361" t="str">
        <f>IFERROR(VLOOKUP([1]!Tabla_SERIEA_05_13[[#This Row],[IdEstablecimiento]],'[2]Establecimiento 2023'!$A$1:$E$183,5,FALSE),0)</f>
        <v>04303-Monte Patria</v>
      </c>
      <c r="F361" t="s">
        <v>1327</v>
      </c>
      <c r="G361" s="437">
        <v>45093.645358796297</v>
      </c>
      <c r="H361">
        <v>261</v>
      </c>
      <c r="I361">
        <v>0</v>
      </c>
      <c r="J361">
        <v>261</v>
      </c>
      <c r="K361">
        <v>0</v>
      </c>
      <c r="L361">
        <v>261</v>
      </c>
      <c r="M361">
        <v>0</v>
      </c>
    </row>
    <row r="362" spans="1:13" x14ac:dyDescent="0.2">
      <c r="A362">
        <v>5</v>
      </c>
      <c r="B362" t="s">
        <v>1325</v>
      </c>
      <c r="C362">
        <v>2023</v>
      </c>
      <c r="D362" t="s">
        <v>1437</v>
      </c>
      <c r="E362" t="str">
        <f>IFERROR(VLOOKUP([1]!Tabla_SERIEA_05_13[[#This Row],[IdEstablecimiento]],'[2]Establecimiento 2023'!$A$1:$E$183,5,FALSE),0)</f>
        <v>04303-Monte Patria</v>
      </c>
      <c r="F362" t="s">
        <v>1383</v>
      </c>
      <c r="G362" s="437">
        <v>45093.645358796297</v>
      </c>
      <c r="H362">
        <v>237</v>
      </c>
      <c r="I362">
        <v>0</v>
      </c>
      <c r="J362">
        <v>237</v>
      </c>
      <c r="K362">
        <v>0</v>
      </c>
      <c r="L362">
        <v>237</v>
      </c>
      <c r="M362">
        <v>0</v>
      </c>
    </row>
    <row r="363" spans="1:13" x14ac:dyDescent="0.2">
      <c r="A363">
        <v>5</v>
      </c>
      <c r="B363" t="s">
        <v>1325</v>
      </c>
      <c r="C363">
        <v>2023</v>
      </c>
      <c r="D363" t="s">
        <v>1437</v>
      </c>
      <c r="E363" t="str">
        <f>IFERROR(VLOOKUP([1]!Tabla_SERIEA_05_13[[#This Row],[IdEstablecimiento]],'[2]Establecimiento 2023'!$A$1:$E$183,5,FALSE),0)</f>
        <v>04303-Monte Patria</v>
      </c>
      <c r="F363" t="s">
        <v>1329</v>
      </c>
      <c r="G363" s="437">
        <v>45093.645358796297</v>
      </c>
      <c r="H363">
        <v>4</v>
      </c>
      <c r="I363">
        <v>0</v>
      </c>
      <c r="J363">
        <v>4</v>
      </c>
      <c r="K363">
        <v>4</v>
      </c>
      <c r="L363">
        <v>0</v>
      </c>
      <c r="M363">
        <v>0</v>
      </c>
    </row>
    <row r="364" spans="1:13" x14ac:dyDescent="0.2">
      <c r="A364">
        <v>5</v>
      </c>
      <c r="B364" t="s">
        <v>1325</v>
      </c>
      <c r="C364">
        <v>2023</v>
      </c>
      <c r="D364" t="s">
        <v>1437</v>
      </c>
      <c r="E364" t="str">
        <f>IFERROR(VLOOKUP([1]!Tabla_SERIEA_05_13[[#This Row],[IdEstablecimiento]],'[2]Establecimiento 2023'!$A$1:$E$183,5,FALSE),0)</f>
        <v>04303-Monte Patria</v>
      </c>
      <c r="F364" t="s">
        <v>1384</v>
      </c>
      <c r="G364" s="437">
        <v>45093.645358796297</v>
      </c>
      <c r="H364">
        <v>155</v>
      </c>
      <c r="I364">
        <v>0</v>
      </c>
      <c r="J364">
        <v>155</v>
      </c>
      <c r="K364">
        <v>0</v>
      </c>
      <c r="L364">
        <v>155</v>
      </c>
      <c r="M364">
        <v>0</v>
      </c>
    </row>
    <row r="365" spans="1:13" x14ac:dyDescent="0.2">
      <c r="A365">
        <v>5</v>
      </c>
      <c r="B365" t="s">
        <v>1325</v>
      </c>
      <c r="C365">
        <v>2023</v>
      </c>
      <c r="D365" t="s">
        <v>1437</v>
      </c>
      <c r="E365" t="str">
        <f>IFERROR(VLOOKUP([1]!Tabla_SERIEA_05_13[[#This Row],[IdEstablecimiento]],'[2]Establecimiento 2023'!$A$1:$E$183,5,FALSE),0)</f>
        <v>04303-Monte Patria</v>
      </c>
      <c r="F365" t="s">
        <v>1331</v>
      </c>
      <c r="G365" s="437">
        <v>45093.645358796297</v>
      </c>
      <c r="H365">
        <v>90</v>
      </c>
      <c r="I365">
        <v>0</v>
      </c>
      <c r="J365">
        <v>90</v>
      </c>
      <c r="K365">
        <v>0</v>
      </c>
      <c r="L365">
        <v>90</v>
      </c>
      <c r="M365">
        <v>0</v>
      </c>
    </row>
    <row r="366" spans="1:13" x14ac:dyDescent="0.2">
      <c r="A366">
        <v>5</v>
      </c>
      <c r="B366" t="s">
        <v>1325</v>
      </c>
      <c r="C366">
        <v>2023</v>
      </c>
      <c r="D366" t="s">
        <v>1437</v>
      </c>
      <c r="E366" t="str">
        <f>IFERROR(VLOOKUP([1]!Tabla_SERIEA_05_13[[#This Row],[IdEstablecimiento]],'[2]Establecimiento 2023'!$A$1:$E$183,5,FALSE),0)</f>
        <v>04303-Monte Patria</v>
      </c>
      <c r="F366" t="s">
        <v>1385</v>
      </c>
      <c r="G366" s="437">
        <v>45093.645358796297</v>
      </c>
      <c r="H366">
        <v>534</v>
      </c>
      <c r="I366">
        <v>0</v>
      </c>
      <c r="J366">
        <v>534</v>
      </c>
      <c r="K366">
        <v>534</v>
      </c>
    </row>
    <row r="367" spans="1:13" x14ac:dyDescent="0.2">
      <c r="A367">
        <v>5</v>
      </c>
      <c r="B367" t="s">
        <v>1325</v>
      </c>
      <c r="C367">
        <v>2023</v>
      </c>
      <c r="D367" t="s">
        <v>1437</v>
      </c>
      <c r="E367" t="str">
        <f>IFERROR(VLOOKUP([1]!Tabla_SERIEA_05_13[[#This Row],[IdEstablecimiento]],'[2]Establecimiento 2023'!$A$1:$E$183,5,FALSE),0)</f>
        <v>04303-Monte Patria</v>
      </c>
      <c r="F367" t="s">
        <v>1386</v>
      </c>
      <c r="G367" s="437">
        <v>45093.645358796297</v>
      </c>
      <c r="H367">
        <v>56</v>
      </c>
      <c r="I367">
        <v>0</v>
      </c>
      <c r="J367">
        <v>56</v>
      </c>
      <c r="K367">
        <v>56</v>
      </c>
    </row>
    <row r="368" spans="1:13" x14ac:dyDescent="0.2">
      <c r="A368">
        <v>5</v>
      </c>
      <c r="B368" t="s">
        <v>1325</v>
      </c>
      <c r="C368">
        <v>2023</v>
      </c>
      <c r="D368" t="s">
        <v>1437</v>
      </c>
      <c r="E368" t="str">
        <f>IFERROR(VLOOKUP([1]!Tabla_SERIEA_05_13[[#This Row],[IdEstablecimiento]],'[2]Establecimiento 2023'!$A$1:$E$183,5,FALSE),0)</f>
        <v>04303-Monte Patria</v>
      </c>
      <c r="F368" t="s">
        <v>1403</v>
      </c>
      <c r="G368" s="437">
        <v>45093.645358796297</v>
      </c>
      <c r="H368">
        <v>15</v>
      </c>
      <c r="I368">
        <v>0</v>
      </c>
      <c r="J368">
        <v>15</v>
      </c>
      <c r="K368">
        <v>0</v>
      </c>
      <c r="L368">
        <v>15</v>
      </c>
      <c r="M368">
        <v>0</v>
      </c>
    </row>
    <row r="369" spans="1:13" x14ac:dyDescent="0.2">
      <c r="A369">
        <v>5</v>
      </c>
      <c r="B369" t="s">
        <v>1325</v>
      </c>
      <c r="C369">
        <v>2023</v>
      </c>
      <c r="D369" t="s">
        <v>1437</v>
      </c>
      <c r="E369" t="str">
        <f>IFERROR(VLOOKUP([1]!Tabla_SERIEA_05_13[[#This Row],[IdEstablecimiento]],'[2]Establecimiento 2023'!$A$1:$E$183,5,FALSE),0)</f>
        <v>04303-Monte Patria</v>
      </c>
      <c r="F369" t="s">
        <v>1404</v>
      </c>
      <c r="G369" s="437">
        <v>45093.645358796297</v>
      </c>
      <c r="H369">
        <v>12</v>
      </c>
      <c r="I369">
        <v>0</v>
      </c>
      <c r="J369">
        <v>12</v>
      </c>
      <c r="K369">
        <v>0</v>
      </c>
      <c r="L369">
        <v>12</v>
      </c>
      <c r="M369">
        <v>0</v>
      </c>
    </row>
    <row r="370" spans="1:13" x14ac:dyDescent="0.2">
      <c r="A370">
        <v>5</v>
      </c>
      <c r="B370" t="s">
        <v>1325</v>
      </c>
      <c r="C370">
        <v>2023</v>
      </c>
      <c r="D370" t="s">
        <v>1437</v>
      </c>
      <c r="E370" t="str">
        <f>IFERROR(VLOOKUP([1]!Tabla_SERIEA_05_13[[#This Row],[IdEstablecimiento]],'[2]Establecimiento 2023'!$A$1:$E$183,5,FALSE),0)</f>
        <v>04303-Monte Patria</v>
      </c>
      <c r="F370" t="s">
        <v>1387</v>
      </c>
      <c r="G370" s="437">
        <v>45093.645358796297</v>
      </c>
      <c r="H370">
        <v>4</v>
      </c>
      <c r="J370">
        <v>4</v>
      </c>
    </row>
    <row r="371" spans="1:13" x14ac:dyDescent="0.2">
      <c r="A371">
        <v>5</v>
      </c>
      <c r="B371" t="s">
        <v>1325</v>
      </c>
      <c r="C371">
        <v>2023</v>
      </c>
      <c r="D371" t="s">
        <v>1437</v>
      </c>
      <c r="E371" t="str">
        <f>IFERROR(VLOOKUP([1]!Tabla_SERIEA_05_13[[#This Row],[IdEstablecimiento]],'[2]Establecimiento 2023'!$A$1:$E$183,5,FALSE),0)</f>
        <v>04303-Monte Patria</v>
      </c>
      <c r="F371" t="s">
        <v>1388</v>
      </c>
      <c r="G371" s="437">
        <v>45093.645358796297</v>
      </c>
      <c r="H371">
        <v>4</v>
      </c>
      <c r="J371">
        <v>4</v>
      </c>
    </row>
    <row r="372" spans="1:13" x14ac:dyDescent="0.2">
      <c r="A372">
        <v>5</v>
      </c>
      <c r="B372" t="s">
        <v>1325</v>
      </c>
      <c r="C372">
        <v>2023</v>
      </c>
      <c r="D372" t="s">
        <v>1437</v>
      </c>
      <c r="E372" t="str">
        <f>IFERROR(VLOOKUP([1]!Tabla_SERIEA_05_13[[#This Row],[IdEstablecimiento]],'[2]Establecimiento 2023'!$A$1:$E$183,5,FALSE),0)</f>
        <v>04303-Monte Patria</v>
      </c>
      <c r="F372" t="s">
        <v>1389</v>
      </c>
      <c r="G372" s="437">
        <v>45093.645358796297</v>
      </c>
      <c r="H372">
        <v>3</v>
      </c>
      <c r="J372">
        <v>3</v>
      </c>
    </row>
    <row r="373" spans="1:13" x14ac:dyDescent="0.2">
      <c r="A373">
        <v>5</v>
      </c>
      <c r="B373" t="s">
        <v>1325</v>
      </c>
      <c r="C373">
        <v>2023</v>
      </c>
      <c r="D373" t="s">
        <v>1437</v>
      </c>
      <c r="E373" t="str">
        <f>IFERROR(VLOOKUP([1]!Tabla_SERIEA_05_13[[#This Row],[IdEstablecimiento]],'[2]Establecimiento 2023'!$A$1:$E$183,5,FALSE),0)</f>
        <v>04303-Monte Patria</v>
      </c>
      <c r="F373" t="s">
        <v>1242</v>
      </c>
      <c r="G373" s="437">
        <v>45093.645358796297</v>
      </c>
      <c r="H373">
        <v>32</v>
      </c>
      <c r="I373">
        <v>0</v>
      </c>
      <c r="J373">
        <v>32</v>
      </c>
    </row>
    <row r="374" spans="1:13" x14ac:dyDescent="0.2">
      <c r="A374">
        <v>5</v>
      </c>
      <c r="B374" t="s">
        <v>1325</v>
      </c>
      <c r="C374">
        <v>2023</v>
      </c>
      <c r="D374" t="s">
        <v>1437</v>
      </c>
      <c r="E374" t="str">
        <f>IFERROR(VLOOKUP([1]!Tabla_SERIEA_05_13[[#This Row],[IdEstablecimiento]],'[2]Establecimiento 2023'!$A$1:$E$183,5,FALSE),0)</f>
        <v>04303-Monte Patria</v>
      </c>
      <c r="F374" t="s">
        <v>1243</v>
      </c>
      <c r="G374" s="437">
        <v>45093.645358796297</v>
      </c>
      <c r="H374">
        <v>2</v>
      </c>
      <c r="I374">
        <v>0</v>
      </c>
      <c r="J374">
        <v>2</v>
      </c>
    </row>
    <row r="375" spans="1:13" x14ac:dyDescent="0.2">
      <c r="A375">
        <v>5</v>
      </c>
      <c r="B375" t="s">
        <v>1325</v>
      </c>
      <c r="C375">
        <v>2023</v>
      </c>
      <c r="D375" t="s">
        <v>1437</v>
      </c>
      <c r="E375" t="str">
        <f>IFERROR(VLOOKUP([1]!Tabla_SERIEA_05_13[[#This Row],[IdEstablecimiento]],'[2]Establecimiento 2023'!$A$1:$E$183,5,FALSE),0)</f>
        <v>04303-Monte Patria</v>
      </c>
      <c r="F375" t="s">
        <v>1244</v>
      </c>
      <c r="G375" s="437">
        <v>45093.645358796297</v>
      </c>
      <c r="H375">
        <v>332</v>
      </c>
      <c r="I375">
        <v>0</v>
      </c>
      <c r="J375">
        <v>332</v>
      </c>
    </row>
    <row r="376" spans="1:13" x14ac:dyDescent="0.2">
      <c r="A376">
        <v>5</v>
      </c>
      <c r="B376" t="s">
        <v>1325</v>
      </c>
      <c r="C376">
        <v>2023</v>
      </c>
      <c r="D376" t="s">
        <v>1437</v>
      </c>
      <c r="E376" t="str">
        <f>IFERROR(VLOOKUP([1]!Tabla_SERIEA_05_13[[#This Row],[IdEstablecimiento]],'[2]Establecimiento 2023'!$A$1:$E$183,5,FALSE),0)</f>
        <v>04303-Monte Patria</v>
      </c>
      <c r="F376" t="s">
        <v>1249</v>
      </c>
      <c r="G376" s="437">
        <v>45093.645358796297</v>
      </c>
      <c r="H376">
        <v>17</v>
      </c>
      <c r="I376">
        <v>0</v>
      </c>
      <c r="J376">
        <v>17</v>
      </c>
    </row>
    <row r="377" spans="1:13" x14ac:dyDescent="0.2">
      <c r="A377">
        <v>5</v>
      </c>
      <c r="B377" t="s">
        <v>1325</v>
      </c>
      <c r="C377">
        <v>2023</v>
      </c>
      <c r="D377" t="s">
        <v>1437</v>
      </c>
      <c r="E377" t="str">
        <f>IFERROR(VLOOKUP([1]!Tabla_SERIEA_05_13[[#This Row],[IdEstablecimiento]],'[2]Establecimiento 2023'!$A$1:$E$183,5,FALSE),0)</f>
        <v>04303-Monte Patria</v>
      </c>
      <c r="F377" t="s">
        <v>1251</v>
      </c>
      <c r="G377" s="437">
        <v>45093.645358796297</v>
      </c>
      <c r="H377">
        <v>17</v>
      </c>
      <c r="I377">
        <v>0</v>
      </c>
      <c r="J377">
        <v>17</v>
      </c>
    </row>
    <row r="378" spans="1:13" x14ac:dyDescent="0.2">
      <c r="A378">
        <v>5</v>
      </c>
      <c r="B378" t="s">
        <v>1325</v>
      </c>
      <c r="C378">
        <v>2023</v>
      </c>
      <c r="D378" t="s">
        <v>1437</v>
      </c>
      <c r="E378" t="str">
        <f>IFERROR(VLOOKUP([1]!Tabla_SERIEA_05_13[[#This Row],[IdEstablecimiento]],'[2]Establecimiento 2023'!$A$1:$E$183,5,FALSE),0)</f>
        <v>04303-Monte Patria</v>
      </c>
      <c r="F378" t="s">
        <v>1252</v>
      </c>
      <c r="G378" s="437">
        <v>45093.645358796297</v>
      </c>
      <c r="H378">
        <v>90</v>
      </c>
      <c r="I378">
        <v>0</v>
      </c>
      <c r="J378">
        <v>90</v>
      </c>
    </row>
    <row r="379" spans="1:13" x14ac:dyDescent="0.2">
      <c r="A379">
        <v>5</v>
      </c>
      <c r="B379" t="s">
        <v>1325</v>
      </c>
      <c r="C379">
        <v>2023</v>
      </c>
      <c r="D379" t="s">
        <v>1437</v>
      </c>
      <c r="E379" t="str">
        <f>IFERROR(VLOOKUP([1]!Tabla_SERIEA_05_13[[#This Row],[IdEstablecimiento]],'[2]Establecimiento 2023'!$A$1:$E$183,5,FALSE),0)</f>
        <v>04303-Monte Patria</v>
      </c>
      <c r="F379" t="s">
        <v>1253</v>
      </c>
      <c r="G379" s="437">
        <v>45093.645358796297</v>
      </c>
      <c r="H379">
        <v>261</v>
      </c>
      <c r="I379">
        <v>0</v>
      </c>
      <c r="J379">
        <v>261</v>
      </c>
    </row>
    <row r="380" spans="1:13" x14ac:dyDescent="0.2">
      <c r="A380">
        <v>5</v>
      </c>
      <c r="B380" t="s">
        <v>1325</v>
      </c>
      <c r="C380">
        <v>2023</v>
      </c>
      <c r="D380" t="s">
        <v>1437</v>
      </c>
      <c r="E380" t="str">
        <f>IFERROR(VLOOKUP([1]!Tabla_SERIEA_05_13[[#This Row],[IdEstablecimiento]],'[2]Establecimiento 2023'!$A$1:$E$183,5,FALSE),0)</f>
        <v>04303-Monte Patria</v>
      </c>
      <c r="F380" t="s">
        <v>1390</v>
      </c>
      <c r="G380" s="437">
        <v>45093.645358796297</v>
      </c>
      <c r="H380">
        <v>237</v>
      </c>
      <c r="I380">
        <v>0</v>
      </c>
      <c r="J380">
        <v>237</v>
      </c>
    </row>
    <row r="381" spans="1:13" x14ac:dyDescent="0.2">
      <c r="A381">
        <v>5</v>
      </c>
      <c r="B381" t="s">
        <v>1325</v>
      </c>
      <c r="C381">
        <v>2023</v>
      </c>
      <c r="D381" t="s">
        <v>1437</v>
      </c>
      <c r="E381" t="str">
        <f>IFERROR(VLOOKUP([1]!Tabla_SERIEA_05_13[[#This Row],[IdEstablecimiento]],'[2]Establecimiento 2023'!$A$1:$E$183,5,FALSE),0)</f>
        <v>04303-Monte Patria</v>
      </c>
      <c r="F381" t="s">
        <v>1259</v>
      </c>
      <c r="G381" s="437">
        <v>45093.645358796297</v>
      </c>
      <c r="H381">
        <v>69</v>
      </c>
      <c r="I381">
        <v>4</v>
      </c>
      <c r="J381">
        <v>65</v>
      </c>
    </row>
    <row r="382" spans="1:13" x14ac:dyDescent="0.2">
      <c r="A382">
        <v>5</v>
      </c>
      <c r="B382" t="s">
        <v>1325</v>
      </c>
      <c r="C382">
        <v>2023</v>
      </c>
      <c r="D382" t="s">
        <v>1451</v>
      </c>
      <c r="E382" t="str">
        <f>IFERROR(VLOOKUP([1]!Tabla_SERIEA_05_13[[#This Row],[IdEstablecimiento]],'[2]Establecimiento 2023'!$A$1:$E$183,5,FALSE),0)</f>
        <v>04303-Monte Patria</v>
      </c>
      <c r="F382" t="s">
        <v>1340</v>
      </c>
      <c r="G382" s="437">
        <v>45093.650601851848</v>
      </c>
      <c r="H382">
        <v>0</v>
      </c>
      <c r="K382">
        <v>5</v>
      </c>
    </row>
    <row r="383" spans="1:13" x14ac:dyDescent="0.2">
      <c r="A383">
        <v>5</v>
      </c>
      <c r="B383" t="s">
        <v>1325</v>
      </c>
      <c r="C383">
        <v>2023</v>
      </c>
      <c r="D383" t="s">
        <v>1451</v>
      </c>
      <c r="E383" t="str">
        <f>IFERROR(VLOOKUP([1]!Tabla_SERIEA_05_13[[#This Row],[IdEstablecimiento]],'[2]Establecimiento 2023'!$A$1:$E$183,5,FALSE),0)</f>
        <v>04303-Monte Patria</v>
      </c>
      <c r="F383" t="s">
        <v>1342</v>
      </c>
      <c r="G383" s="437">
        <v>45093.650601851848</v>
      </c>
      <c r="H383">
        <v>0</v>
      </c>
      <c r="K383">
        <v>1</v>
      </c>
    </row>
    <row r="384" spans="1:13" x14ac:dyDescent="0.2">
      <c r="A384">
        <v>5</v>
      </c>
      <c r="B384" t="s">
        <v>1325</v>
      </c>
      <c r="C384">
        <v>2023</v>
      </c>
      <c r="D384" t="s">
        <v>1451</v>
      </c>
      <c r="E384" t="str">
        <f>IFERROR(VLOOKUP([1]!Tabla_SERIEA_05_13[[#This Row],[IdEstablecimiento]],'[2]Establecimiento 2023'!$A$1:$E$183,5,FALSE),0)</f>
        <v>04303-Monte Patria</v>
      </c>
      <c r="F384" t="s">
        <v>1343</v>
      </c>
      <c r="G384" s="437">
        <v>45093.650601851848</v>
      </c>
      <c r="H384">
        <v>0</v>
      </c>
      <c r="K384">
        <v>112</v>
      </c>
    </row>
    <row r="385" spans="1:11" x14ac:dyDescent="0.2">
      <c r="A385">
        <v>5</v>
      </c>
      <c r="B385" t="s">
        <v>1325</v>
      </c>
      <c r="C385">
        <v>2023</v>
      </c>
      <c r="D385" t="s">
        <v>1451</v>
      </c>
      <c r="E385" t="str">
        <f>IFERROR(VLOOKUP([1]!Tabla_SERIEA_05_13[[#This Row],[IdEstablecimiento]],'[2]Establecimiento 2023'!$A$1:$E$183,5,FALSE),0)</f>
        <v>04303-Monte Patria</v>
      </c>
      <c r="F385" t="s">
        <v>1344</v>
      </c>
      <c r="G385" s="437">
        <v>45093.650601851848</v>
      </c>
      <c r="H385">
        <v>0</v>
      </c>
      <c r="K385">
        <v>309</v>
      </c>
    </row>
    <row r="386" spans="1:11" x14ac:dyDescent="0.2">
      <c r="A386">
        <v>5</v>
      </c>
      <c r="B386" t="s">
        <v>1325</v>
      </c>
      <c r="C386">
        <v>2023</v>
      </c>
      <c r="D386" t="s">
        <v>1451</v>
      </c>
      <c r="E386" t="str">
        <f>IFERROR(VLOOKUP([1]!Tabla_SERIEA_05_13[[#This Row],[IdEstablecimiento]],'[2]Establecimiento 2023'!$A$1:$E$183,5,FALSE),0)</f>
        <v>04303-Monte Patria</v>
      </c>
      <c r="F386" t="s">
        <v>1392</v>
      </c>
      <c r="G386" s="437">
        <v>45093.650601851848</v>
      </c>
      <c r="H386">
        <v>0</v>
      </c>
      <c r="K386">
        <v>36</v>
      </c>
    </row>
    <row r="387" spans="1:11" x14ac:dyDescent="0.2">
      <c r="A387">
        <v>5</v>
      </c>
      <c r="B387" t="s">
        <v>1325</v>
      </c>
      <c r="C387">
        <v>2023</v>
      </c>
      <c r="D387" t="s">
        <v>1451</v>
      </c>
      <c r="E387" t="str">
        <f>IFERROR(VLOOKUP([1]!Tabla_SERIEA_05_13[[#This Row],[IdEstablecimiento]],'[2]Establecimiento 2023'!$A$1:$E$183,5,FALSE),0)</f>
        <v>04303-Monte Patria</v>
      </c>
      <c r="F387" t="s">
        <v>1452</v>
      </c>
      <c r="G387" s="437">
        <v>45093.650601851848</v>
      </c>
      <c r="H387">
        <v>0</v>
      </c>
      <c r="K387">
        <v>260</v>
      </c>
    </row>
    <row r="388" spans="1:11" x14ac:dyDescent="0.2">
      <c r="A388">
        <v>5</v>
      </c>
      <c r="B388" t="s">
        <v>1325</v>
      </c>
      <c r="C388">
        <v>2023</v>
      </c>
      <c r="D388" t="s">
        <v>1451</v>
      </c>
      <c r="E388" t="str">
        <f>IFERROR(VLOOKUP([1]!Tabla_SERIEA_05_13[[#This Row],[IdEstablecimiento]],'[2]Establecimiento 2023'!$A$1:$E$183,5,FALSE),0)</f>
        <v>04303-Monte Patria</v>
      </c>
      <c r="F388" t="s">
        <v>1453</v>
      </c>
      <c r="G388" s="437">
        <v>45093.650601851848</v>
      </c>
      <c r="H388">
        <v>0</v>
      </c>
      <c r="K388">
        <v>1</v>
      </c>
    </row>
    <row r="389" spans="1:11" x14ac:dyDescent="0.2">
      <c r="A389">
        <v>5</v>
      </c>
      <c r="B389" t="s">
        <v>1325</v>
      </c>
      <c r="C389">
        <v>2023</v>
      </c>
      <c r="D389" t="s">
        <v>1451</v>
      </c>
      <c r="E389" t="str">
        <f>IFERROR(VLOOKUP([1]!Tabla_SERIEA_05_13[[#This Row],[IdEstablecimiento]],'[2]Establecimiento 2023'!$A$1:$E$183,5,FALSE),0)</f>
        <v>04303-Monte Patria</v>
      </c>
      <c r="F389" t="s">
        <v>1346</v>
      </c>
      <c r="G389" s="437">
        <v>45093.650601851848</v>
      </c>
      <c r="H389">
        <v>0</v>
      </c>
      <c r="K389">
        <v>138</v>
      </c>
    </row>
    <row r="390" spans="1:11" x14ac:dyDescent="0.2">
      <c r="A390">
        <v>5</v>
      </c>
      <c r="B390" t="s">
        <v>1325</v>
      </c>
      <c r="C390">
        <v>2023</v>
      </c>
      <c r="D390" t="s">
        <v>1451</v>
      </c>
      <c r="E390" t="str">
        <f>IFERROR(VLOOKUP([1]!Tabla_SERIEA_05_13[[#This Row],[IdEstablecimiento]],'[2]Establecimiento 2023'!$A$1:$E$183,5,FALSE),0)</f>
        <v>04303-Monte Patria</v>
      </c>
      <c r="F390" t="s">
        <v>1347</v>
      </c>
      <c r="G390" s="437">
        <v>45093.650601851848</v>
      </c>
      <c r="H390">
        <v>0</v>
      </c>
      <c r="K390">
        <v>256</v>
      </c>
    </row>
    <row r="391" spans="1:11" x14ac:dyDescent="0.2">
      <c r="A391">
        <v>5</v>
      </c>
      <c r="B391" t="s">
        <v>1325</v>
      </c>
      <c r="C391">
        <v>2023</v>
      </c>
      <c r="D391" t="s">
        <v>1451</v>
      </c>
      <c r="E391" t="str">
        <f>IFERROR(VLOOKUP([1]!Tabla_SERIEA_05_13[[#This Row],[IdEstablecimiento]],'[2]Establecimiento 2023'!$A$1:$E$183,5,FALSE),0)</f>
        <v>04303-Monte Patria</v>
      </c>
      <c r="F391" t="s">
        <v>1454</v>
      </c>
      <c r="G391" s="437">
        <v>45093.650601851848</v>
      </c>
      <c r="H391">
        <v>0</v>
      </c>
      <c r="K391">
        <v>3</v>
      </c>
    </row>
    <row r="392" spans="1:11" x14ac:dyDescent="0.2">
      <c r="A392">
        <v>5</v>
      </c>
      <c r="B392" t="s">
        <v>1325</v>
      </c>
      <c r="C392">
        <v>2023</v>
      </c>
      <c r="D392" t="s">
        <v>1451</v>
      </c>
      <c r="E392" t="str">
        <f>IFERROR(VLOOKUP([1]!Tabla_SERIEA_05_13[[#This Row],[IdEstablecimiento]],'[2]Establecimiento 2023'!$A$1:$E$183,5,FALSE),0)</f>
        <v>04303-Monte Patria</v>
      </c>
      <c r="F392" t="s">
        <v>1439</v>
      </c>
      <c r="G392" s="437">
        <v>45093.650601851848</v>
      </c>
      <c r="H392">
        <v>0</v>
      </c>
      <c r="K392">
        <v>28</v>
      </c>
    </row>
    <row r="393" spans="1:11" x14ac:dyDescent="0.2">
      <c r="A393">
        <v>5</v>
      </c>
      <c r="B393" t="s">
        <v>1325</v>
      </c>
      <c r="C393">
        <v>2023</v>
      </c>
      <c r="D393" t="s">
        <v>1451</v>
      </c>
      <c r="E393" t="str">
        <f>IFERROR(VLOOKUP([1]!Tabla_SERIEA_05_13[[#This Row],[IdEstablecimiento]],'[2]Establecimiento 2023'!$A$1:$E$183,5,FALSE),0)</f>
        <v>04303-Monte Patria</v>
      </c>
      <c r="F393" t="s">
        <v>1455</v>
      </c>
      <c r="G393" s="437">
        <v>45093.650601851848</v>
      </c>
      <c r="H393">
        <v>0</v>
      </c>
      <c r="K393">
        <v>1</v>
      </c>
    </row>
    <row r="394" spans="1:11" x14ac:dyDescent="0.2">
      <c r="A394">
        <v>5</v>
      </c>
      <c r="B394" t="s">
        <v>1325</v>
      </c>
      <c r="C394">
        <v>2023</v>
      </c>
      <c r="D394" t="s">
        <v>1451</v>
      </c>
      <c r="E394" t="str">
        <f>IFERROR(VLOOKUP([1]!Tabla_SERIEA_05_13[[#This Row],[IdEstablecimiento]],'[2]Establecimiento 2023'!$A$1:$E$183,5,FALSE),0)</f>
        <v>04303-Monte Patria</v>
      </c>
      <c r="F394" t="s">
        <v>1456</v>
      </c>
      <c r="G394" s="437">
        <v>45093.650601851848</v>
      </c>
      <c r="H394">
        <v>0</v>
      </c>
      <c r="K394">
        <v>10</v>
      </c>
    </row>
    <row r="395" spans="1:11" x14ac:dyDescent="0.2">
      <c r="A395">
        <v>5</v>
      </c>
      <c r="B395" t="s">
        <v>1325</v>
      </c>
      <c r="C395">
        <v>2023</v>
      </c>
      <c r="D395" t="s">
        <v>1451</v>
      </c>
      <c r="E395" t="str">
        <f>IFERROR(VLOOKUP([1]!Tabla_SERIEA_05_13[[#This Row],[IdEstablecimiento]],'[2]Establecimiento 2023'!$A$1:$E$183,5,FALSE),0)</f>
        <v>04303-Monte Patria</v>
      </c>
      <c r="F395" t="s">
        <v>1422</v>
      </c>
      <c r="G395" s="437">
        <v>45093.650601851848</v>
      </c>
      <c r="H395">
        <v>0</v>
      </c>
      <c r="K395">
        <v>44</v>
      </c>
    </row>
    <row r="396" spans="1:11" x14ac:dyDescent="0.2">
      <c r="A396">
        <v>5</v>
      </c>
      <c r="B396" t="s">
        <v>1325</v>
      </c>
      <c r="C396">
        <v>2023</v>
      </c>
      <c r="D396" t="s">
        <v>1451</v>
      </c>
      <c r="E396" t="str">
        <f>IFERROR(VLOOKUP([1]!Tabla_SERIEA_05_13[[#This Row],[IdEstablecimiento]],'[2]Establecimiento 2023'!$A$1:$E$183,5,FALSE),0)</f>
        <v>04303-Monte Patria</v>
      </c>
      <c r="F396" t="s">
        <v>1348</v>
      </c>
      <c r="G396" s="437">
        <v>45093.650601851848</v>
      </c>
      <c r="H396">
        <v>0</v>
      </c>
      <c r="K396">
        <v>7</v>
      </c>
    </row>
    <row r="397" spans="1:11" x14ac:dyDescent="0.2">
      <c r="A397">
        <v>5</v>
      </c>
      <c r="B397" t="s">
        <v>1325</v>
      </c>
      <c r="C397">
        <v>2023</v>
      </c>
      <c r="D397" t="s">
        <v>1451</v>
      </c>
      <c r="E397" t="str">
        <f>IFERROR(VLOOKUP([1]!Tabla_SERIEA_05_13[[#This Row],[IdEstablecimiento]],'[2]Establecimiento 2023'!$A$1:$E$183,5,FALSE),0)</f>
        <v>04303-Monte Patria</v>
      </c>
      <c r="F397" t="s">
        <v>1349</v>
      </c>
      <c r="G397" s="437">
        <v>45093.650601851848</v>
      </c>
      <c r="H397">
        <v>0</v>
      </c>
      <c r="K397">
        <v>94</v>
      </c>
    </row>
    <row r="398" spans="1:11" x14ac:dyDescent="0.2">
      <c r="A398">
        <v>5</v>
      </c>
      <c r="B398" t="s">
        <v>1325</v>
      </c>
      <c r="C398">
        <v>2023</v>
      </c>
      <c r="D398" t="s">
        <v>1451</v>
      </c>
      <c r="E398" t="str">
        <f>IFERROR(VLOOKUP([1]!Tabla_SERIEA_05_13[[#This Row],[IdEstablecimiento]],'[2]Establecimiento 2023'!$A$1:$E$183,5,FALSE),0)</f>
        <v>04303-Monte Patria</v>
      </c>
      <c r="F398" t="s">
        <v>1457</v>
      </c>
      <c r="G398" s="437">
        <v>45093.650601851848</v>
      </c>
      <c r="H398">
        <v>0</v>
      </c>
      <c r="K398">
        <v>3</v>
      </c>
    </row>
    <row r="399" spans="1:11" x14ac:dyDescent="0.2">
      <c r="A399">
        <v>5</v>
      </c>
      <c r="B399" t="s">
        <v>1325</v>
      </c>
      <c r="C399">
        <v>2023</v>
      </c>
      <c r="D399" t="s">
        <v>1451</v>
      </c>
      <c r="E399" t="str">
        <f>IFERROR(VLOOKUP([1]!Tabla_SERIEA_05_13[[#This Row],[IdEstablecimiento]],'[2]Establecimiento 2023'!$A$1:$E$183,5,FALSE),0)</f>
        <v>04303-Monte Patria</v>
      </c>
      <c r="F399" t="s">
        <v>1423</v>
      </c>
      <c r="G399" s="437">
        <v>45093.650601851848</v>
      </c>
      <c r="H399">
        <v>0</v>
      </c>
      <c r="K399">
        <v>64</v>
      </c>
    </row>
    <row r="400" spans="1:11" x14ac:dyDescent="0.2">
      <c r="A400">
        <v>5</v>
      </c>
      <c r="B400" t="s">
        <v>1325</v>
      </c>
      <c r="C400">
        <v>2023</v>
      </c>
      <c r="D400" t="s">
        <v>1451</v>
      </c>
      <c r="E400" t="str">
        <f>IFERROR(VLOOKUP([1]!Tabla_SERIEA_05_13[[#This Row],[IdEstablecimiento]],'[2]Establecimiento 2023'!$A$1:$E$183,5,FALSE),0)</f>
        <v>04303-Monte Patria</v>
      </c>
      <c r="F400" t="s">
        <v>1351</v>
      </c>
      <c r="G400" s="437">
        <v>45093.650601851848</v>
      </c>
      <c r="H400">
        <v>0</v>
      </c>
      <c r="K400">
        <v>5</v>
      </c>
    </row>
    <row r="401" spans="1:11" x14ac:dyDescent="0.2">
      <c r="A401">
        <v>5</v>
      </c>
      <c r="B401" t="s">
        <v>1325</v>
      </c>
      <c r="C401">
        <v>2023</v>
      </c>
      <c r="D401" t="s">
        <v>1451</v>
      </c>
      <c r="E401" t="str">
        <f>IFERROR(VLOOKUP([1]!Tabla_SERIEA_05_13[[#This Row],[IdEstablecimiento]],'[2]Establecimiento 2023'!$A$1:$E$183,5,FALSE),0)</f>
        <v>04303-Monte Patria</v>
      </c>
      <c r="F401" t="s">
        <v>1354</v>
      </c>
      <c r="G401" s="437">
        <v>45093.650601851848</v>
      </c>
      <c r="H401">
        <v>0</v>
      </c>
      <c r="K401">
        <v>168</v>
      </c>
    </row>
    <row r="402" spans="1:11" x14ac:dyDescent="0.2">
      <c r="A402">
        <v>5</v>
      </c>
      <c r="B402" t="s">
        <v>1325</v>
      </c>
      <c r="C402">
        <v>2023</v>
      </c>
      <c r="D402" t="s">
        <v>1451</v>
      </c>
      <c r="E402" t="str">
        <f>IFERROR(VLOOKUP([1]!Tabla_SERIEA_05_13[[#This Row],[IdEstablecimiento]],'[2]Establecimiento 2023'!$A$1:$E$183,5,FALSE),0)</f>
        <v>04304-Punitaqui</v>
      </c>
      <c r="F402" t="s">
        <v>1410</v>
      </c>
      <c r="G402" s="437">
        <v>45093.650601851848</v>
      </c>
      <c r="H402">
        <v>0</v>
      </c>
      <c r="K402">
        <v>298</v>
      </c>
    </row>
    <row r="403" spans="1:11" x14ac:dyDescent="0.2">
      <c r="A403">
        <v>5</v>
      </c>
      <c r="B403" t="s">
        <v>1325</v>
      </c>
      <c r="C403">
        <v>2023</v>
      </c>
      <c r="D403" t="s">
        <v>1451</v>
      </c>
      <c r="E403" t="str">
        <f>IFERROR(VLOOKUP([1]!Tabla_SERIEA_05_13[[#This Row],[IdEstablecimiento]],'[2]Establecimiento 2023'!$A$1:$E$183,5,FALSE),0)</f>
        <v>04304-Punitaqui</v>
      </c>
      <c r="F403" t="s">
        <v>1458</v>
      </c>
      <c r="G403" s="437">
        <v>45093.650601851848</v>
      </c>
      <c r="H403">
        <v>0</v>
      </c>
      <c r="K403">
        <v>1</v>
      </c>
    </row>
    <row r="404" spans="1:11" x14ac:dyDescent="0.2">
      <c r="A404">
        <v>5</v>
      </c>
      <c r="B404" t="s">
        <v>1325</v>
      </c>
      <c r="C404">
        <v>2023</v>
      </c>
      <c r="D404" t="s">
        <v>1451</v>
      </c>
      <c r="E404" t="str">
        <f>IFERROR(VLOOKUP([1]!Tabla_SERIEA_05_13[[#This Row],[IdEstablecimiento]],'[2]Establecimiento 2023'!$A$1:$E$183,5,FALSE),0)</f>
        <v>04304-Punitaqui</v>
      </c>
      <c r="F404" t="s">
        <v>1356</v>
      </c>
      <c r="G404" s="437">
        <v>45093.650601851848</v>
      </c>
      <c r="H404">
        <v>0</v>
      </c>
      <c r="K404">
        <v>312</v>
      </c>
    </row>
    <row r="405" spans="1:11" x14ac:dyDescent="0.2">
      <c r="A405">
        <v>5</v>
      </c>
      <c r="B405" t="s">
        <v>1325</v>
      </c>
      <c r="C405">
        <v>2023</v>
      </c>
      <c r="D405" t="s">
        <v>1451</v>
      </c>
      <c r="E405" t="str">
        <f>IFERROR(VLOOKUP([1]!Tabla_SERIEA_05_13[[#This Row],[IdEstablecimiento]],'[2]Establecimiento 2023'!$A$1:$E$183,5,FALSE),0)</f>
        <v>04304-Punitaqui</v>
      </c>
      <c r="F405" t="s">
        <v>1357</v>
      </c>
      <c r="G405" s="437">
        <v>45093.650601851848</v>
      </c>
      <c r="H405">
        <v>0</v>
      </c>
      <c r="K405">
        <v>2</v>
      </c>
    </row>
    <row r="406" spans="1:11" x14ac:dyDescent="0.2">
      <c r="A406">
        <v>5</v>
      </c>
      <c r="B406" t="s">
        <v>1325</v>
      </c>
      <c r="C406">
        <v>2023</v>
      </c>
      <c r="D406" t="s">
        <v>1451</v>
      </c>
      <c r="E406" t="str">
        <f>IFERROR(VLOOKUP([1]!Tabla_SERIEA_05_13[[#This Row],[IdEstablecimiento]],'[2]Establecimiento 2023'!$A$1:$E$183,5,FALSE),0)</f>
        <v>04303-Monte Patria</v>
      </c>
      <c r="F406" t="s">
        <v>1444</v>
      </c>
      <c r="G406" s="437">
        <v>45093.650601851848</v>
      </c>
      <c r="H406">
        <v>0</v>
      </c>
      <c r="K406">
        <v>237</v>
      </c>
    </row>
    <row r="407" spans="1:11" x14ac:dyDescent="0.2">
      <c r="A407">
        <v>5</v>
      </c>
      <c r="B407" t="s">
        <v>1325</v>
      </c>
      <c r="C407">
        <v>2023</v>
      </c>
      <c r="D407" t="s">
        <v>1451</v>
      </c>
      <c r="E407" t="str">
        <f>IFERROR(VLOOKUP([1]!Tabla_SERIEA_05_13[[#This Row],[IdEstablecimiento]],'[2]Establecimiento 2023'!$A$1:$E$183,5,FALSE),0)</f>
        <v>04303-Monte Patria</v>
      </c>
      <c r="F407" t="s">
        <v>1360</v>
      </c>
      <c r="G407" s="437">
        <v>45093.650601851848</v>
      </c>
      <c r="H407">
        <v>0</v>
      </c>
      <c r="K407">
        <v>3</v>
      </c>
    </row>
    <row r="408" spans="1:11" x14ac:dyDescent="0.2">
      <c r="A408">
        <v>5</v>
      </c>
      <c r="B408" t="s">
        <v>1325</v>
      </c>
      <c r="C408">
        <v>2023</v>
      </c>
      <c r="D408" t="s">
        <v>1451</v>
      </c>
      <c r="E408" t="str">
        <f>IFERROR(VLOOKUP([1]!Tabla_SERIEA_05_13[[#This Row],[IdEstablecimiento]],'[2]Establecimiento 2023'!$A$1:$E$183,5,FALSE),0)</f>
        <v>04303-Monte Patria</v>
      </c>
      <c r="F408" t="s">
        <v>1361</v>
      </c>
      <c r="G408" s="437">
        <v>45093.650601851848</v>
      </c>
      <c r="H408">
        <v>0</v>
      </c>
      <c r="K408">
        <v>125</v>
      </c>
    </row>
    <row r="409" spans="1:11" x14ac:dyDescent="0.2">
      <c r="A409">
        <v>5</v>
      </c>
      <c r="B409" t="s">
        <v>1325</v>
      </c>
      <c r="C409">
        <v>2023</v>
      </c>
      <c r="D409" t="s">
        <v>1451</v>
      </c>
      <c r="E409" t="str">
        <f>IFERROR(VLOOKUP([1]!Tabla_SERIEA_05_13[[#This Row],[IdEstablecimiento]],'[2]Establecimiento 2023'!$A$1:$E$183,5,FALSE),0)</f>
        <v>04303-Monte Patria</v>
      </c>
      <c r="F409" t="s">
        <v>1362</v>
      </c>
      <c r="G409" s="437">
        <v>45093.650601851848</v>
      </c>
      <c r="H409">
        <v>0</v>
      </c>
      <c r="K409">
        <v>64</v>
      </c>
    </row>
    <row r="410" spans="1:11" x14ac:dyDescent="0.2">
      <c r="A410">
        <v>5</v>
      </c>
      <c r="B410" t="s">
        <v>1325</v>
      </c>
      <c r="C410">
        <v>2023</v>
      </c>
      <c r="D410" t="s">
        <v>1451</v>
      </c>
      <c r="E410" t="str">
        <f>IFERROR(VLOOKUP([1]!Tabla_SERIEA_05_13[[#This Row],[IdEstablecimiento]],'[2]Establecimiento 2023'!$A$1:$E$183,5,FALSE),0)</f>
        <v>04304-Punitaqui</v>
      </c>
      <c r="F410" t="s">
        <v>1426</v>
      </c>
      <c r="G410" s="437">
        <v>45093.650601851848</v>
      </c>
      <c r="H410">
        <v>0</v>
      </c>
      <c r="K410">
        <v>18</v>
      </c>
    </row>
    <row r="411" spans="1:11" x14ac:dyDescent="0.2">
      <c r="A411">
        <v>5</v>
      </c>
      <c r="B411" t="s">
        <v>1325</v>
      </c>
      <c r="C411">
        <v>2023</v>
      </c>
      <c r="D411" t="s">
        <v>1451</v>
      </c>
      <c r="E411" t="str">
        <f>IFERROR(VLOOKUP([1]!Tabla_SERIEA_05_13[[#This Row],[IdEstablecimiento]],'[2]Establecimiento 2023'!$A$1:$E$183,5,FALSE),0)</f>
        <v>04304-Punitaqui</v>
      </c>
      <c r="F411" t="s">
        <v>1363</v>
      </c>
      <c r="G411" s="437">
        <v>45093.650601851848</v>
      </c>
      <c r="H411">
        <v>0</v>
      </c>
      <c r="K411">
        <v>7</v>
      </c>
    </row>
    <row r="412" spans="1:11" x14ac:dyDescent="0.2">
      <c r="A412">
        <v>5</v>
      </c>
      <c r="B412" t="s">
        <v>1325</v>
      </c>
      <c r="C412">
        <v>2023</v>
      </c>
      <c r="D412" t="s">
        <v>1451</v>
      </c>
      <c r="E412" t="str">
        <f>IFERROR(VLOOKUP([1]!Tabla_SERIEA_05_13[[#This Row],[IdEstablecimiento]],'[2]Establecimiento 2023'!$A$1:$E$183,5,FALSE),0)</f>
        <v>04304-Punitaqui</v>
      </c>
      <c r="F412" t="s">
        <v>1459</v>
      </c>
      <c r="G412" s="437">
        <v>45093.650601851848</v>
      </c>
      <c r="H412">
        <v>0</v>
      </c>
      <c r="K412">
        <v>62</v>
      </c>
    </row>
    <row r="413" spans="1:11" x14ac:dyDescent="0.2">
      <c r="A413">
        <v>5</v>
      </c>
      <c r="B413" t="s">
        <v>1325</v>
      </c>
      <c r="C413">
        <v>2023</v>
      </c>
      <c r="D413" t="s">
        <v>1451</v>
      </c>
      <c r="E413" t="str">
        <f>IFERROR(VLOOKUP([1]!Tabla_SERIEA_05_13[[#This Row],[IdEstablecimiento]],'[2]Establecimiento 2023'!$A$1:$E$183,5,FALSE),0)</f>
        <v>04304-Punitaqui</v>
      </c>
      <c r="F413" t="s">
        <v>1365</v>
      </c>
      <c r="G413" s="437">
        <v>45093.650601851848</v>
      </c>
      <c r="H413">
        <v>0</v>
      </c>
      <c r="K413">
        <v>1</v>
      </c>
    </row>
    <row r="414" spans="1:11" x14ac:dyDescent="0.2">
      <c r="A414">
        <v>5</v>
      </c>
      <c r="B414" t="s">
        <v>1325</v>
      </c>
      <c r="C414">
        <v>2023</v>
      </c>
      <c r="D414" t="s">
        <v>1451</v>
      </c>
      <c r="E414" t="str">
        <f>IFERROR(VLOOKUP([1]!Tabla_SERIEA_05_13[[#This Row],[IdEstablecimiento]],'[2]Establecimiento 2023'!$A$1:$E$183,5,FALSE),0)</f>
        <v>04304-Punitaqui</v>
      </c>
      <c r="F414" t="s">
        <v>1427</v>
      </c>
      <c r="G414" s="437">
        <v>45093.650601851848</v>
      </c>
      <c r="H414">
        <v>0</v>
      </c>
      <c r="K414">
        <v>2</v>
      </c>
    </row>
    <row r="415" spans="1:11" x14ac:dyDescent="0.2">
      <c r="A415">
        <v>5</v>
      </c>
      <c r="B415" t="s">
        <v>1325</v>
      </c>
      <c r="C415">
        <v>2023</v>
      </c>
      <c r="D415" t="s">
        <v>1451</v>
      </c>
      <c r="E415" t="str">
        <f>IFERROR(VLOOKUP([1]!Tabla_SERIEA_05_13[[#This Row],[IdEstablecimiento]],'[2]Establecimiento 2023'!$A$1:$E$183,5,FALSE),0)</f>
        <v>04304-Punitaqui</v>
      </c>
      <c r="F415" t="s">
        <v>1398</v>
      </c>
      <c r="G415" s="437">
        <v>45093.650601851848</v>
      </c>
      <c r="H415">
        <v>0</v>
      </c>
      <c r="K415">
        <v>1</v>
      </c>
    </row>
    <row r="416" spans="1:11" x14ac:dyDescent="0.2">
      <c r="A416">
        <v>5</v>
      </c>
      <c r="B416" t="s">
        <v>1325</v>
      </c>
      <c r="C416">
        <v>2023</v>
      </c>
      <c r="D416" t="s">
        <v>1451</v>
      </c>
      <c r="E416" t="str">
        <f>IFERROR(VLOOKUP([1]!Tabla_SERIEA_05_13[[#This Row],[IdEstablecimiento]],'[2]Establecimiento 2023'!$A$1:$E$183,5,FALSE),0)</f>
        <v>04304-Punitaqui</v>
      </c>
      <c r="F416" t="s">
        <v>1460</v>
      </c>
      <c r="G416" s="437">
        <v>45093.650601851848</v>
      </c>
      <c r="H416">
        <v>0</v>
      </c>
      <c r="K416">
        <v>1</v>
      </c>
    </row>
    <row r="417" spans="1:12" x14ac:dyDescent="0.2">
      <c r="A417">
        <v>5</v>
      </c>
      <c r="B417" t="s">
        <v>1325</v>
      </c>
      <c r="C417">
        <v>2023</v>
      </c>
      <c r="D417" t="s">
        <v>1451</v>
      </c>
      <c r="E417" t="str">
        <f>IFERROR(VLOOKUP([1]!Tabla_SERIEA_05_13[[#This Row],[IdEstablecimiento]],'[2]Establecimiento 2023'!$A$1:$E$183,5,FALSE),0)</f>
        <v>04304-Punitaqui</v>
      </c>
      <c r="F417" t="s">
        <v>1461</v>
      </c>
      <c r="G417" s="437">
        <v>45093.650601851848</v>
      </c>
      <c r="H417">
        <v>0</v>
      </c>
      <c r="K417">
        <v>122</v>
      </c>
    </row>
    <row r="418" spans="1:12" x14ac:dyDescent="0.2">
      <c r="A418">
        <v>5</v>
      </c>
      <c r="B418" t="s">
        <v>1325</v>
      </c>
      <c r="C418">
        <v>2023</v>
      </c>
      <c r="D418" t="s">
        <v>1451</v>
      </c>
      <c r="E418" t="str">
        <f>IFERROR(VLOOKUP([1]!Tabla_SERIEA_05_13[[#This Row],[IdEstablecimiento]],'[2]Establecimiento 2023'!$A$1:$E$183,5,FALSE),0)</f>
        <v>04304-Punitaqui</v>
      </c>
      <c r="F418" t="s">
        <v>1368</v>
      </c>
      <c r="G418" s="437">
        <v>45093.650601851848</v>
      </c>
      <c r="H418">
        <v>0</v>
      </c>
      <c r="K418">
        <v>122</v>
      </c>
    </row>
    <row r="419" spans="1:12" x14ac:dyDescent="0.2">
      <c r="A419">
        <v>5</v>
      </c>
      <c r="B419" t="s">
        <v>1325</v>
      </c>
      <c r="C419">
        <v>2023</v>
      </c>
      <c r="D419" t="s">
        <v>1451</v>
      </c>
      <c r="E419" t="str">
        <f>IFERROR(VLOOKUP([1]!Tabla_SERIEA_05_13[[#This Row],[IdEstablecimiento]],'[2]Establecimiento 2023'!$A$1:$E$183,5,FALSE),0)</f>
        <v>04304-Punitaqui</v>
      </c>
      <c r="F419" t="s">
        <v>1371</v>
      </c>
      <c r="G419" s="437">
        <v>45093.650601851848</v>
      </c>
      <c r="H419">
        <v>0</v>
      </c>
      <c r="K419">
        <v>10</v>
      </c>
    </row>
    <row r="420" spans="1:12" x14ac:dyDescent="0.2">
      <c r="A420">
        <v>5</v>
      </c>
      <c r="B420" t="s">
        <v>1325</v>
      </c>
      <c r="C420">
        <v>2023</v>
      </c>
      <c r="D420" t="s">
        <v>1451</v>
      </c>
      <c r="E420" t="str">
        <f>IFERROR(VLOOKUP([1]!Tabla_SERIEA_05_13[[#This Row],[IdEstablecimiento]],'[2]Establecimiento 2023'!$A$1:$E$183,5,FALSE),0)</f>
        <v>04304-Punitaqui</v>
      </c>
      <c r="F420" t="s">
        <v>1372</v>
      </c>
      <c r="G420" s="437">
        <v>45093.650601851848</v>
      </c>
      <c r="H420">
        <v>0</v>
      </c>
      <c r="K420">
        <v>4</v>
      </c>
    </row>
    <row r="421" spans="1:12" x14ac:dyDescent="0.2">
      <c r="A421">
        <v>5</v>
      </c>
      <c r="B421" t="s">
        <v>1325</v>
      </c>
      <c r="C421">
        <v>2023</v>
      </c>
      <c r="D421" t="s">
        <v>1451</v>
      </c>
      <c r="E421" t="str">
        <f>IFERROR(VLOOKUP([1]!Tabla_SERIEA_05_13[[#This Row],[IdEstablecimiento]],'[2]Establecimiento 2023'!$A$1:$E$183,5,FALSE),0)</f>
        <v>04304-Punitaqui</v>
      </c>
      <c r="F421" t="s">
        <v>1373</v>
      </c>
      <c r="G421" s="437">
        <v>45093.650601851848</v>
      </c>
      <c r="H421">
        <v>0</v>
      </c>
      <c r="K421">
        <v>3</v>
      </c>
    </row>
    <row r="422" spans="1:12" x14ac:dyDescent="0.2">
      <c r="A422">
        <v>5</v>
      </c>
      <c r="B422" t="s">
        <v>1325</v>
      </c>
      <c r="C422">
        <v>2023</v>
      </c>
      <c r="D422" t="s">
        <v>1451</v>
      </c>
      <c r="E422" t="str">
        <f>IFERROR(VLOOKUP([1]!Tabla_SERIEA_05_13[[#This Row],[IdEstablecimiento]],'[2]Establecimiento 2023'!$A$1:$E$183,5,FALSE),0)</f>
        <v>04304-Punitaqui</v>
      </c>
      <c r="F422" t="s">
        <v>1374</v>
      </c>
      <c r="G422" s="437">
        <v>45093.650601851848</v>
      </c>
      <c r="H422">
        <v>0</v>
      </c>
      <c r="K422">
        <v>1</v>
      </c>
    </row>
    <row r="423" spans="1:12" x14ac:dyDescent="0.2">
      <c r="A423">
        <v>5</v>
      </c>
      <c r="B423" t="s">
        <v>1325</v>
      </c>
      <c r="C423">
        <v>2023</v>
      </c>
      <c r="D423" t="s">
        <v>1451</v>
      </c>
      <c r="E423" t="str">
        <f>IFERROR(VLOOKUP([1]!Tabla_SERIEA_05_13[[#This Row],[IdEstablecimiento]],'[2]Establecimiento 2023'!$A$1:$E$183,5,FALSE),0)</f>
        <v>105105-Hospital Combarbalá</v>
      </c>
      <c r="F423" t="s">
        <v>1448</v>
      </c>
      <c r="G423" s="437">
        <v>45093.650601851848</v>
      </c>
      <c r="H423">
        <v>0</v>
      </c>
      <c r="K423">
        <v>1</v>
      </c>
    </row>
    <row r="424" spans="1:12" x14ac:dyDescent="0.2">
      <c r="A424">
        <v>5</v>
      </c>
      <c r="B424" t="s">
        <v>1325</v>
      </c>
      <c r="C424">
        <v>2023</v>
      </c>
      <c r="D424" t="s">
        <v>1451</v>
      </c>
      <c r="E424" t="str">
        <f>IFERROR(VLOOKUP([1]!Tabla_SERIEA_05_13[[#This Row],[IdEstablecimiento]],'[2]Establecimiento 2023'!$A$1:$E$183,5,FALSE),0)</f>
        <v>105105-Hospital Combarbalá</v>
      </c>
      <c r="F424" t="s">
        <v>1462</v>
      </c>
      <c r="G424" s="437">
        <v>45093.650601851848</v>
      </c>
      <c r="H424">
        <v>0</v>
      </c>
      <c r="K424">
        <v>8</v>
      </c>
    </row>
    <row r="425" spans="1:12" x14ac:dyDescent="0.2">
      <c r="A425">
        <v>5</v>
      </c>
      <c r="B425" t="s">
        <v>1325</v>
      </c>
      <c r="C425">
        <v>2023</v>
      </c>
      <c r="D425" t="s">
        <v>1451</v>
      </c>
      <c r="E425" t="str">
        <f>IFERROR(VLOOKUP([1]!Tabla_SERIEA_05_13[[#This Row],[IdEstablecimiento]],'[2]Establecimiento 2023'!$A$1:$E$183,5,FALSE),0)</f>
        <v>105105-Hospital Combarbalá</v>
      </c>
      <c r="F425" t="s">
        <v>1377</v>
      </c>
      <c r="G425" s="437">
        <v>45093.650601851848</v>
      </c>
      <c r="H425">
        <v>3</v>
      </c>
      <c r="J425">
        <v>3</v>
      </c>
    </row>
    <row r="426" spans="1:12" x14ac:dyDescent="0.2">
      <c r="A426">
        <v>5</v>
      </c>
      <c r="B426" t="s">
        <v>1325</v>
      </c>
      <c r="C426">
        <v>2023</v>
      </c>
      <c r="D426" t="s">
        <v>1451</v>
      </c>
      <c r="E426" t="str">
        <f>IFERROR(VLOOKUP([1]!Tabla_SERIEA_05_13[[#This Row],[IdEstablecimiento]],'[2]Establecimiento 2023'!$A$1:$E$183,5,FALSE),0)</f>
        <v>105105-Hospital Combarbalá</v>
      </c>
      <c r="F426" t="s">
        <v>1335</v>
      </c>
      <c r="G426" s="437">
        <v>45093.650601851848</v>
      </c>
      <c r="H426">
        <v>23</v>
      </c>
      <c r="J426">
        <v>23</v>
      </c>
      <c r="L426">
        <v>23</v>
      </c>
    </row>
    <row r="427" spans="1:12" x14ac:dyDescent="0.2">
      <c r="A427">
        <v>5</v>
      </c>
      <c r="B427" t="s">
        <v>1325</v>
      </c>
      <c r="C427">
        <v>2023</v>
      </c>
      <c r="D427" t="s">
        <v>1451</v>
      </c>
      <c r="E427" t="str">
        <f>IFERROR(VLOOKUP([1]!Tabla_SERIEA_05_13[[#This Row],[IdEstablecimiento]],'[2]Establecimiento 2023'!$A$1:$E$183,5,FALSE),0)</f>
        <v>105105-Hospital Combarbalá</v>
      </c>
      <c r="F427" t="s">
        <v>1429</v>
      </c>
      <c r="G427" s="437">
        <v>45093.650601851848</v>
      </c>
      <c r="H427">
        <v>5</v>
      </c>
      <c r="J427">
        <v>5</v>
      </c>
      <c r="L427">
        <v>5</v>
      </c>
    </row>
    <row r="428" spans="1:12" x14ac:dyDescent="0.2">
      <c r="A428">
        <v>5</v>
      </c>
      <c r="B428" t="s">
        <v>1325</v>
      </c>
      <c r="C428">
        <v>2023</v>
      </c>
      <c r="D428" t="s">
        <v>1451</v>
      </c>
      <c r="E428" t="str">
        <f>IFERROR(VLOOKUP([1]!Tabla_SERIEA_05_13[[#This Row],[IdEstablecimiento]],'[2]Establecimiento 2023'!$A$1:$E$183,5,FALSE),0)</f>
        <v>105105-Hospital Combarbalá</v>
      </c>
      <c r="F428" t="s">
        <v>1463</v>
      </c>
      <c r="G428" s="437">
        <v>45093.650601851848</v>
      </c>
      <c r="H428">
        <v>1</v>
      </c>
      <c r="J428">
        <v>1</v>
      </c>
      <c r="L428">
        <v>1</v>
      </c>
    </row>
    <row r="429" spans="1:12" x14ac:dyDescent="0.2">
      <c r="A429">
        <v>5</v>
      </c>
      <c r="B429" t="s">
        <v>1325</v>
      </c>
      <c r="C429">
        <v>2023</v>
      </c>
      <c r="D429" t="s">
        <v>1451</v>
      </c>
      <c r="E429" t="str">
        <f>IFERROR(VLOOKUP([1]!Tabla_SERIEA_05_13[[#This Row],[IdEstablecimiento]],'[2]Establecimiento 2023'!$A$1:$E$183,5,FALSE),0)</f>
        <v>105105-Hospital Combarbalá</v>
      </c>
      <c r="F429" t="s">
        <v>1464</v>
      </c>
      <c r="G429" s="437">
        <v>45093.650601851848</v>
      </c>
      <c r="H429">
        <v>4</v>
      </c>
      <c r="J429">
        <v>4</v>
      </c>
      <c r="L429">
        <v>4</v>
      </c>
    </row>
    <row r="430" spans="1:12" x14ac:dyDescent="0.2">
      <c r="A430">
        <v>5</v>
      </c>
      <c r="B430" t="s">
        <v>1325</v>
      </c>
      <c r="C430">
        <v>2023</v>
      </c>
      <c r="D430" t="s">
        <v>1451</v>
      </c>
      <c r="E430" t="str">
        <f>IFERROR(VLOOKUP([1]!Tabla_SERIEA_05_13[[#This Row],[IdEstablecimiento]],'[2]Establecimiento 2023'!$A$1:$E$183,5,FALSE),0)</f>
        <v>105105-Hospital Combarbalá</v>
      </c>
      <c r="F430" t="s">
        <v>1327</v>
      </c>
      <c r="G430" s="437">
        <v>45093.650601851848</v>
      </c>
      <c r="H430">
        <v>165</v>
      </c>
      <c r="J430">
        <v>165</v>
      </c>
      <c r="L430">
        <v>165</v>
      </c>
    </row>
    <row r="431" spans="1:12" x14ac:dyDescent="0.2">
      <c r="A431">
        <v>5</v>
      </c>
      <c r="B431" t="s">
        <v>1325</v>
      </c>
      <c r="C431">
        <v>2023</v>
      </c>
      <c r="D431" t="s">
        <v>1451</v>
      </c>
      <c r="E431" t="str">
        <f>IFERROR(VLOOKUP([1]!Tabla_SERIEA_05_13[[#This Row],[IdEstablecimiento]],'[2]Establecimiento 2023'!$A$1:$E$183,5,FALSE),0)</f>
        <v>105105-Hospital Combarbalá</v>
      </c>
      <c r="F431" t="s">
        <v>1435</v>
      </c>
      <c r="G431" s="437">
        <v>45093.650601851848</v>
      </c>
      <c r="H431">
        <v>3</v>
      </c>
      <c r="J431">
        <v>3</v>
      </c>
      <c r="L431">
        <v>3</v>
      </c>
    </row>
    <row r="432" spans="1:12" x14ac:dyDescent="0.2">
      <c r="A432">
        <v>5</v>
      </c>
      <c r="B432" t="s">
        <v>1325</v>
      </c>
      <c r="C432">
        <v>2023</v>
      </c>
      <c r="D432" t="s">
        <v>1451</v>
      </c>
      <c r="E432" t="str">
        <f>IFERROR(VLOOKUP([1]!Tabla_SERIEA_05_13[[#This Row],[IdEstablecimiento]],'[2]Establecimiento 2023'!$A$1:$E$183,5,FALSE),0)</f>
        <v>105105-Hospital Combarbalá</v>
      </c>
      <c r="F432" t="s">
        <v>1384</v>
      </c>
      <c r="G432" s="437">
        <v>45093.650601851848</v>
      </c>
      <c r="H432">
        <v>171</v>
      </c>
      <c r="J432">
        <v>171</v>
      </c>
      <c r="L432">
        <v>171</v>
      </c>
    </row>
    <row r="433" spans="1:14" x14ac:dyDescent="0.2">
      <c r="A433">
        <v>5</v>
      </c>
      <c r="B433" t="s">
        <v>1325</v>
      </c>
      <c r="C433">
        <v>2023</v>
      </c>
      <c r="D433" t="s">
        <v>1451</v>
      </c>
      <c r="E433" t="str">
        <f>IFERROR(VLOOKUP([1]!Tabla_SERIEA_05_13[[#This Row],[IdEstablecimiento]],'[2]Establecimiento 2023'!$A$1:$E$183,5,FALSE),0)</f>
        <v>105105-Hospital Combarbalá</v>
      </c>
      <c r="F433" t="s">
        <v>1338</v>
      </c>
      <c r="G433" s="437">
        <v>45093.650601851848</v>
      </c>
      <c r="H433">
        <v>80</v>
      </c>
      <c r="J433">
        <v>80</v>
      </c>
      <c r="L433">
        <v>80</v>
      </c>
    </row>
    <row r="434" spans="1:14" x14ac:dyDescent="0.2">
      <c r="A434">
        <v>5</v>
      </c>
      <c r="B434" t="s">
        <v>1325</v>
      </c>
      <c r="C434">
        <v>2023</v>
      </c>
      <c r="D434" t="s">
        <v>1451</v>
      </c>
      <c r="E434" t="str">
        <f>IFERROR(VLOOKUP([1]!Tabla_SERIEA_05_13[[#This Row],[IdEstablecimiento]],'[2]Establecimiento 2023'!$A$1:$E$183,5,FALSE),0)</f>
        <v>105105-Hospital Combarbalá</v>
      </c>
      <c r="F434" t="s">
        <v>1436</v>
      </c>
      <c r="G434" s="437">
        <v>45093.650601851848</v>
      </c>
      <c r="H434">
        <v>3</v>
      </c>
      <c r="J434">
        <v>3</v>
      </c>
      <c r="L434">
        <v>3</v>
      </c>
    </row>
    <row r="435" spans="1:14" x14ac:dyDescent="0.2">
      <c r="A435">
        <v>5</v>
      </c>
      <c r="B435" t="s">
        <v>1325</v>
      </c>
      <c r="C435">
        <v>2023</v>
      </c>
      <c r="D435" t="s">
        <v>1451</v>
      </c>
      <c r="E435" t="str">
        <f>IFERROR(VLOOKUP([1]!Tabla_SERIEA_05_13[[#This Row],[IdEstablecimiento]],'[2]Establecimiento 2023'!$A$1:$E$183,5,FALSE),0)</f>
        <v>105105-Hospital Combarbalá</v>
      </c>
      <c r="F435" t="s">
        <v>1330</v>
      </c>
      <c r="G435" s="437">
        <v>45093.650601851848</v>
      </c>
      <c r="H435">
        <v>1</v>
      </c>
      <c r="J435">
        <v>1</v>
      </c>
      <c r="L435">
        <v>1</v>
      </c>
    </row>
    <row r="436" spans="1:14" x14ac:dyDescent="0.2">
      <c r="A436">
        <v>5</v>
      </c>
      <c r="B436" t="s">
        <v>1325</v>
      </c>
      <c r="C436">
        <v>2023</v>
      </c>
      <c r="D436" t="s">
        <v>1451</v>
      </c>
      <c r="E436" t="str">
        <f>IFERROR(VLOOKUP([1]!Tabla_SERIEA_05_13[[#This Row],[IdEstablecimiento]],'[2]Establecimiento 2023'!$A$1:$E$183,5,FALSE),0)</f>
        <v>105105-Hospital Combarbalá</v>
      </c>
      <c r="F436" t="s">
        <v>1331</v>
      </c>
      <c r="G436" s="437">
        <v>45093.650601851848</v>
      </c>
      <c r="H436">
        <v>22</v>
      </c>
      <c r="J436">
        <v>22</v>
      </c>
      <c r="L436">
        <v>22</v>
      </c>
    </row>
    <row r="437" spans="1:14" x14ac:dyDescent="0.2">
      <c r="A437">
        <v>5</v>
      </c>
      <c r="B437" t="s">
        <v>1325</v>
      </c>
      <c r="C437">
        <v>2023</v>
      </c>
      <c r="D437" t="s">
        <v>1451</v>
      </c>
      <c r="E437" t="str">
        <f>IFERROR(VLOOKUP([1]!Tabla_SERIEA_05_13[[#This Row],[IdEstablecimiento]],'[2]Establecimiento 2023'!$A$1:$E$183,5,FALSE),0)</f>
        <v>105105-Hospital Combarbalá</v>
      </c>
      <c r="F437" t="s">
        <v>1385</v>
      </c>
      <c r="G437" s="437">
        <v>45093.650601851848</v>
      </c>
      <c r="H437">
        <v>398</v>
      </c>
      <c r="J437">
        <v>398</v>
      </c>
    </row>
    <row r="438" spans="1:14" x14ac:dyDescent="0.2">
      <c r="A438">
        <v>5</v>
      </c>
      <c r="B438" t="s">
        <v>1325</v>
      </c>
      <c r="C438">
        <v>2023</v>
      </c>
      <c r="D438" t="s">
        <v>1451</v>
      </c>
      <c r="E438" t="str">
        <f>IFERROR(VLOOKUP([1]!Tabla_SERIEA_05_13[[#This Row],[IdEstablecimiento]],'[2]Establecimiento 2023'!$A$1:$E$183,5,FALSE),0)</f>
        <v>105105-Hospital Combarbalá</v>
      </c>
      <c r="F438" t="s">
        <v>1386</v>
      </c>
      <c r="G438" s="437">
        <v>45093.650601851848</v>
      </c>
      <c r="H438">
        <v>5</v>
      </c>
      <c r="J438">
        <v>5</v>
      </c>
    </row>
    <row r="439" spans="1:14" x14ac:dyDescent="0.2">
      <c r="A439">
        <v>5</v>
      </c>
      <c r="B439" t="s">
        <v>1325</v>
      </c>
      <c r="C439">
        <v>2023</v>
      </c>
      <c r="D439" t="s">
        <v>1451</v>
      </c>
      <c r="E439" t="str">
        <f>IFERROR(VLOOKUP([1]!Tabla_SERIEA_05_13[[#This Row],[IdEstablecimiento]],'[2]Establecimiento 2023'!$A$1:$E$183,5,FALSE),0)</f>
        <v>105105-Hospital Combarbalá</v>
      </c>
      <c r="F439" t="s">
        <v>1332</v>
      </c>
      <c r="G439" s="437">
        <v>45093.650601851848</v>
      </c>
      <c r="H439">
        <v>30</v>
      </c>
      <c r="J439">
        <v>30</v>
      </c>
      <c r="L439">
        <v>30</v>
      </c>
    </row>
    <row r="440" spans="1:14" x14ac:dyDescent="0.2">
      <c r="A440">
        <v>5</v>
      </c>
      <c r="B440" t="s">
        <v>1325</v>
      </c>
      <c r="C440">
        <v>2023</v>
      </c>
      <c r="D440" t="s">
        <v>1451</v>
      </c>
      <c r="E440" t="str">
        <f>IFERROR(VLOOKUP([1]!Tabla_SERIEA_05_13[[#This Row],[IdEstablecimiento]],'[2]Establecimiento 2023'!$A$1:$E$183,5,FALSE),0)</f>
        <v>105105-Hospital Combarbalá</v>
      </c>
      <c r="F440" t="s">
        <v>1465</v>
      </c>
      <c r="G440" s="437">
        <v>45093.650601851848</v>
      </c>
      <c r="H440">
        <v>4</v>
      </c>
      <c r="J440">
        <v>4</v>
      </c>
      <c r="L440">
        <v>4</v>
      </c>
    </row>
    <row r="441" spans="1:14" x14ac:dyDescent="0.2">
      <c r="A441">
        <v>5</v>
      </c>
      <c r="B441" t="s">
        <v>1325</v>
      </c>
      <c r="C441">
        <v>2023</v>
      </c>
      <c r="D441" t="s">
        <v>1451</v>
      </c>
      <c r="E441" t="str">
        <f>IFERROR(VLOOKUP([1]!Tabla_SERIEA_05_13[[#This Row],[IdEstablecimiento]],'[2]Establecimiento 2023'!$A$1:$E$183,5,FALSE),0)</f>
        <v>105105-Hospital Combarbalá</v>
      </c>
      <c r="F441" t="s">
        <v>1242</v>
      </c>
      <c r="G441" s="437">
        <v>45093.650601851848</v>
      </c>
      <c r="H441">
        <v>5</v>
      </c>
      <c r="I441">
        <v>0</v>
      </c>
      <c r="J441">
        <v>5</v>
      </c>
    </row>
    <row r="442" spans="1:14" x14ac:dyDescent="0.2">
      <c r="A442">
        <v>5</v>
      </c>
      <c r="B442" t="s">
        <v>1325</v>
      </c>
      <c r="C442">
        <v>2023</v>
      </c>
      <c r="D442" t="s">
        <v>1451</v>
      </c>
      <c r="E442" t="str">
        <f>IFERROR(VLOOKUP([1]!Tabla_SERIEA_05_13[[#This Row],[IdEstablecimiento]],'[2]Establecimiento 2023'!$A$1:$E$183,5,FALSE),0)</f>
        <v>105105-Hospital Combarbalá</v>
      </c>
      <c r="F442" t="s">
        <v>1244</v>
      </c>
      <c r="G442" s="437">
        <v>45093.650601851848</v>
      </c>
      <c r="H442">
        <v>23</v>
      </c>
      <c r="I442">
        <v>0</v>
      </c>
      <c r="J442">
        <v>23</v>
      </c>
    </row>
    <row r="443" spans="1:14" x14ac:dyDescent="0.2">
      <c r="A443">
        <v>5</v>
      </c>
      <c r="B443" t="s">
        <v>1325</v>
      </c>
      <c r="C443">
        <v>2023</v>
      </c>
      <c r="D443" t="s">
        <v>1451</v>
      </c>
      <c r="E443" t="str">
        <f>IFERROR(VLOOKUP([1]!Tabla_SERIEA_05_13[[#This Row],[IdEstablecimiento]],'[2]Establecimiento 2023'!$A$1:$E$183,5,FALSE),0)</f>
        <v>105105-Hospital Combarbalá</v>
      </c>
      <c r="F443" t="s">
        <v>1249</v>
      </c>
      <c r="G443" s="437">
        <v>45093.650601851848</v>
      </c>
      <c r="H443">
        <v>5</v>
      </c>
      <c r="I443">
        <v>0</v>
      </c>
      <c r="J443">
        <v>5</v>
      </c>
    </row>
    <row r="444" spans="1:14" x14ac:dyDescent="0.2">
      <c r="A444">
        <v>5</v>
      </c>
      <c r="B444" t="s">
        <v>1325</v>
      </c>
      <c r="C444">
        <v>2023</v>
      </c>
      <c r="D444" t="s">
        <v>1451</v>
      </c>
      <c r="E444" t="str">
        <f>IFERROR(VLOOKUP([1]!Tabla_SERIEA_05_13[[#This Row],[IdEstablecimiento]],'[2]Establecimiento 2023'!$A$1:$E$183,5,FALSE),0)</f>
        <v>105105-Hospital Combarbalá</v>
      </c>
      <c r="F444" t="s">
        <v>1251</v>
      </c>
      <c r="G444" s="437">
        <v>45093.650601851848</v>
      </c>
      <c r="H444">
        <v>5</v>
      </c>
      <c r="I444">
        <v>0</v>
      </c>
      <c r="J444">
        <v>5</v>
      </c>
    </row>
    <row r="445" spans="1:14" x14ac:dyDescent="0.2">
      <c r="A445">
        <v>5</v>
      </c>
      <c r="B445" t="s">
        <v>1325</v>
      </c>
      <c r="C445">
        <v>2023</v>
      </c>
      <c r="D445" t="s">
        <v>1451</v>
      </c>
      <c r="E445" t="str">
        <f>IFERROR(VLOOKUP([1]!Tabla_SERIEA_05_13[[#This Row],[IdEstablecimiento]],'[2]Establecimiento 2023'!$A$1:$E$183,5,FALSE),0)</f>
        <v>105105-Hospital Combarbalá</v>
      </c>
      <c r="F445" t="s">
        <v>1252</v>
      </c>
      <c r="G445" s="437">
        <v>45093.650601851848</v>
      </c>
      <c r="H445">
        <v>22</v>
      </c>
      <c r="I445">
        <v>0</v>
      </c>
      <c r="J445">
        <v>22</v>
      </c>
    </row>
    <row r="446" spans="1:14" x14ac:dyDescent="0.2">
      <c r="A446">
        <v>5</v>
      </c>
      <c r="B446" t="s">
        <v>1325</v>
      </c>
      <c r="C446">
        <v>2023</v>
      </c>
      <c r="D446" t="s">
        <v>1451</v>
      </c>
      <c r="E446" t="str">
        <f>IFERROR(VLOOKUP([1]!Tabla_SERIEA_05_13[[#This Row],[IdEstablecimiento]],'[2]Establecimiento 2023'!$A$1:$E$183,5,FALSE),0)</f>
        <v>105105-Hospital Combarbalá</v>
      </c>
      <c r="F446" t="s">
        <v>1253</v>
      </c>
      <c r="G446" s="437">
        <v>45093.650601851848</v>
      </c>
      <c r="H446">
        <v>165</v>
      </c>
      <c r="I446">
        <v>0</v>
      </c>
      <c r="J446">
        <v>165</v>
      </c>
    </row>
    <row r="447" spans="1:14" x14ac:dyDescent="0.2">
      <c r="A447">
        <v>5</v>
      </c>
      <c r="B447" t="s">
        <v>1325</v>
      </c>
      <c r="C447">
        <v>2023</v>
      </c>
      <c r="D447" t="s">
        <v>1451</v>
      </c>
      <c r="E447" t="str">
        <f>IFERROR(VLOOKUP([1]!Tabla_SERIEA_05_13[[#This Row],[IdEstablecimiento]],'[2]Establecimiento 2023'!$A$1:$E$183,5,FALSE),0)</f>
        <v>105105-Hospital Combarbalá</v>
      </c>
      <c r="F447" t="s">
        <v>1259</v>
      </c>
      <c r="G447" s="437">
        <v>45093.650601851848</v>
      </c>
      <c r="H447">
        <v>4</v>
      </c>
      <c r="I447">
        <v>2</v>
      </c>
      <c r="J447">
        <v>2</v>
      </c>
    </row>
    <row r="448" spans="1:14" x14ac:dyDescent="0.2">
      <c r="A448">
        <v>5</v>
      </c>
      <c r="B448" t="s">
        <v>1325</v>
      </c>
      <c r="C448">
        <v>2023</v>
      </c>
      <c r="D448" t="s">
        <v>1451</v>
      </c>
      <c r="E448" t="str">
        <f>IFERROR(VLOOKUP([1]!Tabla_SERIEA_05_13[[#This Row],[IdEstablecimiento]],'[2]Establecimiento 2023'!$A$1:$E$183,5,FALSE),0)</f>
        <v>105105-Hospital Combarbalá</v>
      </c>
      <c r="F448" t="s">
        <v>1466</v>
      </c>
      <c r="G448" s="437">
        <v>45093.650601851848</v>
      </c>
      <c r="H448">
        <v>84</v>
      </c>
      <c r="I448">
        <v>20</v>
      </c>
      <c r="J448">
        <v>59</v>
      </c>
      <c r="K448">
        <v>5</v>
      </c>
      <c r="L448">
        <v>84</v>
      </c>
      <c r="M448">
        <v>4</v>
      </c>
      <c r="N448">
        <v>80</v>
      </c>
    </row>
    <row r="449" spans="1:10" x14ac:dyDescent="0.2">
      <c r="A449">
        <v>5</v>
      </c>
      <c r="B449" t="s">
        <v>1325</v>
      </c>
      <c r="C449">
        <v>2023</v>
      </c>
      <c r="D449" t="s">
        <v>1467</v>
      </c>
      <c r="E449" t="str">
        <f>IFERROR(VLOOKUP([1]!Tabla_SERIEA_05_13[[#This Row],[IdEstablecimiento]],'[2]Establecimiento 2023'!$A$1:$E$183,5,FALSE),0)</f>
        <v>105105-Hospital Combarbalá</v>
      </c>
      <c r="F449" t="s">
        <v>1340</v>
      </c>
      <c r="G449" s="437">
        <v>45093.650659722225</v>
      </c>
      <c r="H449">
        <v>33</v>
      </c>
      <c r="J449">
        <v>33</v>
      </c>
    </row>
    <row r="450" spans="1:10" x14ac:dyDescent="0.2">
      <c r="A450">
        <v>5</v>
      </c>
      <c r="B450" t="s">
        <v>1325</v>
      </c>
      <c r="C450">
        <v>2023</v>
      </c>
      <c r="D450" t="s">
        <v>1467</v>
      </c>
      <c r="E450" t="str">
        <f>IFERROR(VLOOKUP([1]!Tabla_SERIEA_05_13[[#This Row],[IdEstablecimiento]],'[2]Establecimiento 2023'!$A$1:$E$183,5,FALSE),0)</f>
        <v>105105-Hospital Combarbalá</v>
      </c>
      <c r="F450" t="s">
        <v>1343</v>
      </c>
      <c r="G450" s="437">
        <v>45093.650659722225</v>
      </c>
      <c r="H450">
        <v>529</v>
      </c>
      <c r="J450">
        <v>529</v>
      </c>
    </row>
    <row r="451" spans="1:10" x14ac:dyDescent="0.2">
      <c r="A451">
        <v>5</v>
      </c>
      <c r="B451" t="s">
        <v>1325</v>
      </c>
      <c r="C451">
        <v>2023</v>
      </c>
      <c r="D451" t="s">
        <v>1467</v>
      </c>
      <c r="E451" t="str">
        <f>IFERROR(VLOOKUP([1]!Tabla_SERIEA_05_13[[#This Row],[IdEstablecimiento]],'[2]Establecimiento 2023'!$A$1:$E$183,5,FALSE),0)</f>
        <v>105105-Hospital Combarbalá</v>
      </c>
      <c r="F451" t="s">
        <v>1344</v>
      </c>
      <c r="G451" s="437">
        <v>45093.650659722225</v>
      </c>
      <c r="H451">
        <v>1085</v>
      </c>
      <c r="J451">
        <v>1085</v>
      </c>
    </row>
    <row r="452" spans="1:10" x14ac:dyDescent="0.2">
      <c r="A452">
        <v>5</v>
      </c>
      <c r="B452" t="s">
        <v>1325</v>
      </c>
      <c r="C452">
        <v>2023</v>
      </c>
      <c r="D452" t="s">
        <v>1467</v>
      </c>
      <c r="E452" t="str">
        <f>IFERROR(VLOOKUP([1]!Tabla_SERIEA_05_13[[#This Row],[IdEstablecimiento]],'[2]Establecimiento 2023'!$A$1:$E$183,5,FALSE),0)</f>
        <v>105105-Hospital Combarbalá</v>
      </c>
      <c r="F452" t="s">
        <v>1392</v>
      </c>
      <c r="G452" s="437">
        <v>45093.650659722225</v>
      </c>
      <c r="H452">
        <v>131</v>
      </c>
      <c r="J452">
        <v>131</v>
      </c>
    </row>
    <row r="453" spans="1:10" x14ac:dyDescent="0.2">
      <c r="A453">
        <v>5</v>
      </c>
      <c r="B453" t="s">
        <v>1325</v>
      </c>
      <c r="C453">
        <v>2023</v>
      </c>
      <c r="D453" t="s">
        <v>1467</v>
      </c>
      <c r="E453" t="str">
        <f>IFERROR(VLOOKUP([1]!Tabla_SERIEA_05_13[[#This Row],[IdEstablecimiento]],'[2]Establecimiento 2023'!$A$1:$E$183,5,FALSE),0)</f>
        <v>105105-Hospital Combarbalá</v>
      </c>
      <c r="F453" t="s">
        <v>1468</v>
      </c>
      <c r="G453" s="437">
        <v>45093.650659722225</v>
      </c>
      <c r="H453">
        <v>6</v>
      </c>
      <c r="J453">
        <v>6</v>
      </c>
    </row>
    <row r="454" spans="1:10" x14ac:dyDescent="0.2">
      <c r="A454">
        <v>5</v>
      </c>
      <c r="B454" t="s">
        <v>1325</v>
      </c>
      <c r="C454">
        <v>2023</v>
      </c>
      <c r="D454" t="s">
        <v>1467</v>
      </c>
      <c r="E454" t="str">
        <f>IFERROR(VLOOKUP([1]!Tabla_SERIEA_05_13[[#This Row],[IdEstablecimiento]],'[2]Establecimiento 2023'!$A$1:$E$183,5,FALSE),0)</f>
        <v>105105-Hospital Combarbalá</v>
      </c>
      <c r="F454" t="s">
        <v>1345</v>
      </c>
      <c r="G454" s="437">
        <v>45093.650659722225</v>
      </c>
      <c r="H454">
        <v>1290</v>
      </c>
      <c r="J454">
        <v>1290</v>
      </c>
    </row>
    <row r="455" spans="1:10" x14ac:dyDescent="0.2">
      <c r="A455">
        <v>5</v>
      </c>
      <c r="B455" t="s">
        <v>1325</v>
      </c>
      <c r="C455">
        <v>2023</v>
      </c>
      <c r="D455" t="s">
        <v>1467</v>
      </c>
      <c r="E455" t="str">
        <f>IFERROR(VLOOKUP([1]!Tabla_SERIEA_05_13[[#This Row],[IdEstablecimiento]],'[2]Establecimiento 2023'!$A$1:$E$183,5,FALSE),0)</f>
        <v>105105-Hospital Combarbalá</v>
      </c>
      <c r="F455" t="s">
        <v>1346</v>
      </c>
      <c r="G455" s="437">
        <v>45093.650659722225</v>
      </c>
      <c r="H455">
        <v>645</v>
      </c>
      <c r="J455">
        <v>645</v>
      </c>
    </row>
    <row r="456" spans="1:10" x14ac:dyDescent="0.2">
      <c r="A456">
        <v>5</v>
      </c>
      <c r="B456" t="s">
        <v>1325</v>
      </c>
      <c r="C456">
        <v>2023</v>
      </c>
      <c r="D456" t="s">
        <v>1467</v>
      </c>
      <c r="E456" t="str">
        <f>IFERROR(VLOOKUP([1]!Tabla_SERIEA_05_13[[#This Row],[IdEstablecimiento]],'[2]Establecimiento 2023'!$A$1:$E$183,5,FALSE),0)</f>
        <v>105105-Hospital Combarbalá</v>
      </c>
      <c r="F456" t="s">
        <v>1421</v>
      </c>
      <c r="G456" s="437">
        <v>45093.650659722225</v>
      </c>
      <c r="H456">
        <v>10</v>
      </c>
      <c r="J456">
        <v>10</v>
      </c>
    </row>
    <row r="457" spans="1:10" x14ac:dyDescent="0.2">
      <c r="A457">
        <v>5</v>
      </c>
      <c r="B457" t="s">
        <v>1325</v>
      </c>
      <c r="C457">
        <v>2023</v>
      </c>
      <c r="D457" t="s">
        <v>1467</v>
      </c>
      <c r="E457" t="str">
        <f>IFERROR(VLOOKUP([1]!Tabla_SERIEA_05_13[[#This Row],[IdEstablecimiento]],'[2]Establecimiento 2023'!$A$1:$E$183,5,FALSE),0)</f>
        <v>105105-Hospital Combarbalá</v>
      </c>
      <c r="F457" t="s">
        <v>1469</v>
      </c>
      <c r="G457" s="437">
        <v>45093.650659722225</v>
      </c>
      <c r="H457">
        <v>100</v>
      </c>
      <c r="J457">
        <v>100</v>
      </c>
    </row>
    <row r="458" spans="1:10" x14ac:dyDescent="0.2">
      <c r="A458">
        <v>5</v>
      </c>
      <c r="B458" t="s">
        <v>1325</v>
      </c>
      <c r="C458">
        <v>2023</v>
      </c>
      <c r="D458" t="s">
        <v>1467</v>
      </c>
      <c r="E458" t="str">
        <f>IFERROR(VLOOKUP([1]!Tabla_SERIEA_05_13[[#This Row],[IdEstablecimiento]],'[2]Establecimiento 2023'!$A$1:$E$183,5,FALSE),0)</f>
        <v>105105-Hospital Combarbalá</v>
      </c>
      <c r="F458" t="s">
        <v>1347</v>
      </c>
      <c r="G458" s="437">
        <v>45093.650659722225</v>
      </c>
      <c r="H458">
        <v>1094</v>
      </c>
      <c r="J458">
        <v>1094</v>
      </c>
    </row>
    <row r="459" spans="1:10" x14ac:dyDescent="0.2">
      <c r="A459">
        <v>5</v>
      </c>
      <c r="B459" t="s">
        <v>1325</v>
      </c>
      <c r="C459">
        <v>2023</v>
      </c>
      <c r="D459" t="s">
        <v>1467</v>
      </c>
      <c r="E459" t="str">
        <f>IFERROR(VLOOKUP([1]!Tabla_SERIEA_05_13[[#This Row],[IdEstablecimiento]],'[2]Establecimiento 2023'!$A$1:$E$183,5,FALSE),0)</f>
        <v>105105-Hospital Combarbalá</v>
      </c>
      <c r="F459" t="s">
        <v>1394</v>
      </c>
      <c r="G459" s="437">
        <v>45093.650659722225</v>
      </c>
      <c r="H459">
        <v>50</v>
      </c>
      <c r="J459">
        <v>50</v>
      </c>
    </row>
    <row r="460" spans="1:10" x14ac:dyDescent="0.2">
      <c r="A460">
        <v>5</v>
      </c>
      <c r="B460" t="s">
        <v>1325</v>
      </c>
      <c r="C460">
        <v>2023</v>
      </c>
      <c r="D460" t="s">
        <v>1467</v>
      </c>
      <c r="E460" t="str">
        <f>IFERROR(VLOOKUP([1]!Tabla_SERIEA_05_13[[#This Row],[IdEstablecimiento]],'[2]Establecimiento 2023'!$A$1:$E$183,5,FALSE),0)</f>
        <v>105105-Hospital Combarbalá</v>
      </c>
      <c r="F460" t="s">
        <v>1422</v>
      </c>
      <c r="G460" s="437">
        <v>45093.650659722225</v>
      </c>
      <c r="H460">
        <v>83</v>
      </c>
      <c r="J460">
        <v>83</v>
      </c>
    </row>
    <row r="461" spans="1:10" x14ac:dyDescent="0.2">
      <c r="A461">
        <v>5</v>
      </c>
      <c r="B461" t="s">
        <v>1325</v>
      </c>
      <c r="C461">
        <v>2023</v>
      </c>
      <c r="D461" t="s">
        <v>1467</v>
      </c>
      <c r="E461" t="str">
        <f>IFERROR(VLOOKUP([1]!Tabla_SERIEA_05_13[[#This Row],[IdEstablecimiento]],'[2]Establecimiento 2023'!$A$1:$E$183,5,FALSE),0)</f>
        <v>105105-Hospital Combarbalá</v>
      </c>
      <c r="F461" t="s">
        <v>1440</v>
      </c>
      <c r="G461" s="437">
        <v>45093.650659722225</v>
      </c>
      <c r="H461">
        <v>921</v>
      </c>
      <c r="J461">
        <v>921</v>
      </c>
    </row>
    <row r="462" spans="1:10" x14ac:dyDescent="0.2">
      <c r="A462">
        <v>5</v>
      </c>
      <c r="B462" t="s">
        <v>1325</v>
      </c>
      <c r="C462">
        <v>2023</v>
      </c>
      <c r="D462" t="s">
        <v>1467</v>
      </c>
      <c r="E462" t="str">
        <f>IFERROR(VLOOKUP([1]!Tabla_SERIEA_05_13[[#This Row],[IdEstablecimiento]],'[2]Establecimiento 2023'!$A$1:$E$183,5,FALSE),0)</f>
        <v>105105-Hospital Combarbalá</v>
      </c>
      <c r="F462" t="s">
        <v>1349</v>
      </c>
      <c r="G462" s="437">
        <v>45093.650659722225</v>
      </c>
      <c r="H462">
        <v>690</v>
      </c>
      <c r="J462">
        <v>690</v>
      </c>
    </row>
    <row r="463" spans="1:10" x14ac:dyDescent="0.2">
      <c r="A463">
        <v>5</v>
      </c>
      <c r="B463" t="s">
        <v>1325</v>
      </c>
      <c r="C463">
        <v>2023</v>
      </c>
      <c r="D463" t="s">
        <v>1467</v>
      </c>
      <c r="E463" t="str">
        <f>IFERROR(VLOOKUP([1]!Tabla_SERIEA_05_13[[#This Row],[IdEstablecimiento]],'[2]Establecimiento 2023'!$A$1:$E$183,5,FALSE),0)</f>
        <v>105105-Hospital Combarbalá</v>
      </c>
      <c r="F463" t="s">
        <v>1351</v>
      </c>
      <c r="G463" s="437">
        <v>45093.650659722225</v>
      </c>
      <c r="H463">
        <v>115</v>
      </c>
      <c r="J463">
        <v>115</v>
      </c>
    </row>
    <row r="464" spans="1:10" x14ac:dyDescent="0.2">
      <c r="A464">
        <v>5</v>
      </c>
      <c r="B464" t="s">
        <v>1325</v>
      </c>
      <c r="C464">
        <v>2023</v>
      </c>
      <c r="D464" t="s">
        <v>1467</v>
      </c>
      <c r="E464" t="str">
        <f>IFERROR(VLOOKUP([1]!Tabla_SERIEA_05_13[[#This Row],[IdEstablecimiento]],'[2]Establecimiento 2023'!$A$1:$E$183,5,FALSE),0)</f>
        <v>105105-Hospital Combarbalá</v>
      </c>
      <c r="F464" t="s">
        <v>1353</v>
      </c>
      <c r="G464" s="437">
        <v>45093.650659722225</v>
      </c>
      <c r="H464">
        <v>871</v>
      </c>
      <c r="J464">
        <v>871</v>
      </c>
    </row>
    <row r="465" spans="1:10" x14ac:dyDescent="0.2">
      <c r="A465">
        <v>5</v>
      </c>
      <c r="B465" t="s">
        <v>1325</v>
      </c>
      <c r="C465">
        <v>2023</v>
      </c>
      <c r="D465" t="s">
        <v>1467</v>
      </c>
      <c r="E465" t="str">
        <f>IFERROR(VLOOKUP([1]!Tabla_SERIEA_05_13[[#This Row],[IdEstablecimiento]],'[2]Establecimiento 2023'!$A$1:$E$183,5,FALSE),0)</f>
        <v>105105-Hospital Combarbalá</v>
      </c>
      <c r="F465" t="s">
        <v>1470</v>
      </c>
      <c r="G465" s="437">
        <v>45093.650659722225</v>
      </c>
      <c r="H465">
        <v>3</v>
      </c>
      <c r="J465">
        <v>3</v>
      </c>
    </row>
    <row r="466" spans="1:10" x14ac:dyDescent="0.2">
      <c r="A466">
        <v>5</v>
      </c>
      <c r="B466" t="s">
        <v>1325</v>
      </c>
      <c r="C466">
        <v>2023</v>
      </c>
      <c r="D466" t="s">
        <v>1467</v>
      </c>
      <c r="E466" t="str">
        <f>IFERROR(VLOOKUP([1]!Tabla_SERIEA_05_13[[#This Row],[IdEstablecimiento]],'[2]Establecimiento 2023'!$A$1:$E$183,5,FALSE),0)</f>
        <v>105105-Hospital Combarbalá</v>
      </c>
      <c r="F466" t="s">
        <v>1354</v>
      </c>
      <c r="G466" s="437">
        <v>45093.650659722225</v>
      </c>
      <c r="H466">
        <v>684</v>
      </c>
      <c r="J466">
        <v>684</v>
      </c>
    </row>
    <row r="467" spans="1:10" x14ac:dyDescent="0.2">
      <c r="A467">
        <v>5</v>
      </c>
      <c r="B467" t="s">
        <v>1325</v>
      </c>
      <c r="C467">
        <v>2023</v>
      </c>
      <c r="D467" t="s">
        <v>1467</v>
      </c>
      <c r="E467" t="str">
        <f>IFERROR(VLOOKUP([1]!Tabla_SERIEA_05_13[[#This Row],[IdEstablecimiento]],'[2]Establecimiento 2023'!$A$1:$E$183,5,FALSE),0)</f>
        <v>105105-Hospital Combarbalá</v>
      </c>
      <c r="F467" t="s">
        <v>1410</v>
      </c>
      <c r="G467" s="437">
        <v>45093.650659722225</v>
      </c>
      <c r="H467">
        <v>1128</v>
      </c>
      <c r="J467">
        <v>1128</v>
      </c>
    </row>
    <row r="468" spans="1:10" x14ac:dyDescent="0.2">
      <c r="A468">
        <v>5</v>
      </c>
      <c r="B468" t="s">
        <v>1325</v>
      </c>
      <c r="C468">
        <v>2023</v>
      </c>
      <c r="D468" t="s">
        <v>1467</v>
      </c>
      <c r="E468" t="str">
        <f>IFERROR(VLOOKUP([1]!Tabla_SERIEA_05_13[[#This Row],[IdEstablecimiento]],'[2]Establecimiento 2023'!$A$1:$E$183,5,FALSE),0)</f>
        <v>105105-Hospital Combarbalá</v>
      </c>
      <c r="F468" t="s">
        <v>1355</v>
      </c>
      <c r="G468" s="437">
        <v>45093.650659722225</v>
      </c>
      <c r="H468">
        <v>2</v>
      </c>
      <c r="J468">
        <v>2</v>
      </c>
    </row>
    <row r="469" spans="1:10" x14ac:dyDescent="0.2">
      <c r="A469">
        <v>5</v>
      </c>
      <c r="B469" t="s">
        <v>1325</v>
      </c>
      <c r="C469">
        <v>2023</v>
      </c>
      <c r="D469" t="s">
        <v>1467</v>
      </c>
      <c r="E469" t="str">
        <f>IFERROR(VLOOKUP([1]!Tabla_SERIEA_05_13[[#This Row],[IdEstablecimiento]],'[2]Establecimiento 2023'!$A$1:$E$183,5,FALSE),0)</f>
        <v>105105-Hospital Combarbalá</v>
      </c>
      <c r="F469" t="s">
        <v>1356</v>
      </c>
      <c r="G469" s="437">
        <v>45093.650659722225</v>
      </c>
      <c r="H469">
        <v>1312</v>
      </c>
      <c r="J469">
        <v>1312</v>
      </c>
    </row>
    <row r="470" spans="1:10" x14ac:dyDescent="0.2">
      <c r="A470">
        <v>5</v>
      </c>
      <c r="B470" t="s">
        <v>1325</v>
      </c>
      <c r="C470">
        <v>2023</v>
      </c>
      <c r="D470" t="s">
        <v>1467</v>
      </c>
      <c r="E470" t="str">
        <f>IFERROR(VLOOKUP([1]!Tabla_SERIEA_05_13[[#This Row],[IdEstablecimiento]],'[2]Establecimiento 2023'!$A$1:$E$183,5,FALSE),0)</f>
        <v>105105-Hospital Combarbalá</v>
      </c>
      <c r="F470" t="s">
        <v>1357</v>
      </c>
      <c r="G470" s="437">
        <v>45093.650659722225</v>
      </c>
      <c r="H470">
        <v>129</v>
      </c>
      <c r="J470">
        <v>129</v>
      </c>
    </row>
    <row r="471" spans="1:10" x14ac:dyDescent="0.2">
      <c r="A471">
        <v>5</v>
      </c>
      <c r="B471" t="s">
        <v>1325</v>
      </c>
      <c r="C471">
        <v>2023</v>
      </c>
      <c r="D471" t="s">
        <v>1467</v>
      </c>
      <c r="E471" t="str">
        <f>IFERROR(VLOOKUP([1]!Tabla_SERIEA_05_13[[#This Row],[IdEstablecimiento]],'[2]Establecimiento 2023'!$A$1:$E$183,5,FALSE),0)</f>
        <v>105105-Hospital Combarbalá</v>
      </c>
      <c r="F471" t="s">
        <v>1358</v>
      </c>
      <c r="G471" s="437">
        <v>45093.650659722225</v>
      </c>
      <c r="H471">
        <v>198</v>
      </c>
      <c r="J471">
        <v>198</v>
      </c>
    </row>
    <row r="472" spans="1:10" x14ac:dyDescent="0.2">
      <c r="A472">
        <v>5</v>
      </c>
      <c r="B472" t="s">
        <v>1325</v>
      </c>
      <c r="C472">
        <v>2023</v>
      </c>
      <c r="D472" t="s">
        <v>1467</v>
      </c>
      <c r="E472" t="str">
        <f>IFERROR(VLOOKUP([1]!Tabla_SERIEA_05_13[[#This Row],[IdEstablecimiento]],'[2]Establecimiento 2023'!$A$1:$E$183,5,FALSE),0)</f>
        <v>105105-Hospital Combarbalá</v>
      </c>
      <c r="F472" t="s">
        <v>1471</v>
      </c>
      <c r="G472" s="437">
        <v>45093.650659722225</v>
      </c>
      <c r="H472">
        <v>23</v>
      </c>
      <c r="J472">
        <v>23</v>
      </c>
    </row>
    <row r="473" spans="1:10" x14ac:dyDescent="0.2">
      <c r="A473">
        <v>5</v>
      </c>
      <c r="B473" t="s">
        <v>1325</v>
      </c>
      <c r="C473">
        <v>2023</v>
      </c>
      <c r="D473" t="s">
        <v>1467</v>
      </c>
      <c r="E473" t="str">
        <f>IFERROR(VLOOKUP([1]!Tabla_SERIEA_05_13[[#This Row],[IdEstablecimiento]],'[2]Establecimiento 2023'!$A$1:$E$183,5,FALSE),0)</f>
        <v>105105-Hospital Combarbalá</v>
      </c>
      <c r="F473" t="s">
        <v>1395</v>
      </c>
      <c r="G473" s="437">
        <v>45093.650659722225</v>
      </c>
      <c r="H473">
        <v>54</v>
      </c>
      <c r="J473">
        <v>54</v>
      </c>
    </row>
    <row r="474" spans="1:10" x14ac:dyDescent="0.2">
      <c r="A474">
        <v>5</v>
      </c>
      <c r="B474" t="s">
        <v>1325</v>
      </c>
      <c r="C474">
        <v>2023</v>
      </c>
      <c r="D474" t="s">
        <v>1467</v>
      </c>
      <c r="E474" t="str">
        <f>IFERROR(VLOOKUP([1]!Tabla_SERIEA_05_13[[#This Row],[IdEstablecimiento]],'[2]Establecimiento 2023'!$A$1:$E$183,5,FALSE),0)</f>
        <v>105105-Hospital Combarbalá</v>
      </c>
      <c r="F474" t="s">
        <v>1444</v>
      </c>
      <c r="G474" s="437">
        <v>45093.650659722225</v>
      </c>
      <c r="H474">
        <v>329</v>
      </c>
      <c r="J474">
        <v>329</v>
      </c>
    </row>
    <row r="475" spans="1:10" x14ac:dyDescent="0.2">
      <c r="A475">
        <v>5</v>
      </c>
      <c r="B475" t="s">
        <v>1325</v>
      </c>
      <c r="C475">
        <v>2023</v>
      </c>
      <c r="D475" t="s">
        <v>1467</v>
      </c>
      <c r="E475" t="str">
        <f>IFERROR(VLOOKUP([1]!Tabla_SERIEA_05_13[[#This Row],[IdEstablecimiento]],'[2]Establecimiento 2023'!$A$1:$E$183,5,FALSE),0)</f>
        <v>105105-Hospital Combarbalá</v>
      </c>
      <c r="F475" t="s">
        <v>1360</v>
      </c>
      <c r="G475" s="437">
        <v>45093.650659722225</v>
      </c>
      <c r="H475">
        <v>29</v>
      </c>
      <c r="J475">
        <v>29</v>
      </c>
    </row>
    <row r="476" spans="1:10" x14ac:dyDescent="0.2">
      <c r="A476">
        <v>5</v>
      </c>
      <c r="B476" t="s">
        <v>1325</v>
      </c>
      <c r="C476">
        <v>2023</v>
      </c>
      <c r="D476" t="s">
        <v>1467</v>
      </c>
      <c r="E476" t="str">
        <f>IFERROR(VLOOKUP([1]!Tabla_SERIEA_05_13[[#This Row],[IdEstablecimiento]],'[2]Establecimiento 2023'!$A$1:$E$183,5,FALSE),0)</f>
        <v>105105-Hospital Combarbalá</v>
      </c>
      <c r="F476" t="s">
        <v>1361</v>
      </c>
      <c r="G476" s="437">
        <v>45093.650659722225</v>
      </c>
      <c r="H476">
        <v>747</v>
      </c>
      <c r="J476">
        <v>747</v>
      </c>
    </row>
    <row r="477" spans="1:10" x14ac:dyDescent="0.2">
      <c r="A477">
        <v>5</v>
      </c>
      <c r="B477" t="s">
        <v>1325</v>
      </c>
      <c r="C477">
        <v>2023</v>
      </c>
      <c r="D477" t="s">
        <v>1467</v>
      </c>
      <c r="E477" t="str">
        <f>IFERROR(VLOOKUP([1]!Tabla_SERIEA_05_13[[#This Row],[IdEstablecimiento]],'[2]Establecimiento 2023'!$A$1:$E$183,5,FALSE),0)</f>
        <v>105105-Hospital Combarbalá</v>
      </c>
      <c r="F477" t="s">
        <v>1362</v>
      </c>
      <c r="G477" s="437">
        <v>45093.650659722225</v>
      </c>
      <c r="H477">
        <v>361</v>
      </c>
      <c r="J477">
        <v>361</v>
      </c>
    </row>
    <row r="478" spans="1:10" x14ac:dyDescent="0.2">
      <c r="A478">
        <v>5</v>
      </c>
      <c r="B478" t="s">
        <v>1325</v>
      </c>
      <c r="C478">
        <v>2023</v>
      </c>
      <c r="D478" t="s">
        <v>1467</v>
      </c>
      <c r="E478" t="str">
        <f>IFERROR(VLOOKUP([1]!Tabla_SERIEA_05_13[[#This Row],[IdEstablecimiento]],'[2]Establecimiento 2023'!$A$1:$E$183,5,FALSE),0)</f>
        <v>105105-Hospital Combarbalá</v>
      </c>
      <c r="F478" t="s">
        <v>1472</v>
      </c>
      <c r="G478" s="437">
        <v>45093.650659722225</v>
      </c>
      <c r="H478">
        <v>37</v>
      </c>
      <c r="J478">
        <v>37</v>
      </c>
    </row>
    <row r="479" spans="1:10" x14ac:dyDescent="0.2">
      <c r="A479">
        <v>5</v>
      </c>
      <c r="B479" t="s">
        <v>1325</v>
      </c>
      <c r="C479">
        <v>2023</v>
      </c>
      <c r="D479" t="s">
        <v>1467</v>
      </c>
      <c r="E479" t="str">
        <f>IFERROR(VLOOKUP([1]!Tabla_SERIEA_05_13[[#This Row],[IdEstablecimiento]],'[2]Establecimiento 2023'!$A$1:$E$183,5,FALSE),0)</f>
        <v>105100-Hospital La Serena</v>
      </c>
      <c r="F479" t="s">
        <v>1473</v>
      </c>
      <c r="G479" s="437">
        <v>45093.650659722225</v>
      </c>
      <c r="H479">
        <v>24</v>
      </c>
      <c r="J479">
        <v>24</v>
      </c>
    </row>
    <row r="480" spans="1:10" x14ac:dyDescent="0.2">
      <c r="A480">
        <v>5</v>
      </c>
      <c r="B480" t="s">
        <v>1325</v>
      </c>
      <c r="C480">
        <v>2023</v>
      </c>
      <c r="D480" t="s">
        <v>1467</v>
      </c>
      <c r="E480" t="str">
        <f>IFERROR(VLOOKUP([1]!Tabla_SERIEA_05_13[[#This Row],[IdEstablecimiento]],'[2]Establecimiento 2023'!$A$1:$E$183,5,FALSE),0)</f>
        <v>105100-Hospital La Serena</v>
      </c>
      <c r="F480" t="s">
        <v>1426</v>
      </c>
      <c r="G480" s="437">
        <v>45093.650659722225</v>
      </c>
      <c r="H480">
        <v>143</v>
      </c>
      <c r="J480">
        <v>143</v>
      </c>
    </row>
    <row r="481" spans="1:12" x14ac:dyDescent="0.2">
      <c r="A481">
        <v>5</v>
      </c>
      <c r="B481" t="s">
        <v>1325</v>
      </c>
      <c r="C481">
        <v>2023</v>
      </c>
      <c r="D481" t="s">
        <v>1467</v>
      </c>
      <c r="E481" t="str">
        <f>IFERROR(VLOOKUP([1]!Tabla_SERIEA_05_13[[#This Row],[IdEstablecimiento]],'[2]Establecimiento 2023'!$A$1:$E$183,5,FALSE),0)</f>
        <v>105100-Hospital La Serena</v>
      </c>
      <c r="F481" t="s">
        <v>1363</v>
      </c>
      <c r="G481" s="437">
        <v>45093.650659722225</v>
      </c>
      <c r="H481">
        <v>27</v>
      </c>
      <c r="J481">
        <v>27</v>
      </c>
    </row>
    <row r="482" spans="1:12" x14ac:dyDescent="0.2">
      <c r="A482">
        <v>5</v>
      </c>
      <c r="B482" t="s">
        <v>1325</v>
      </c>
      <c r="C482">
        <v>2023</v>
      </c>
      <c r="D482" t="s">
        <v>1467</v>
      </c>
      <c r="E482" t="str">
        <f>IFERROR(VLOOKUP([1]!Tabla_SERIEA_05_13[[#This Row],[IdEstablecimiento]],'[2]Establecimiento 2023'!$A$1:$E$183,5,FALSE),0)</f>
        <v>105100-Hospital La Serena</v>
      </c>
      <c r="F482" t="s">
        <v>1445</v>
      </c>
      <c r="G482" s="437">
        <v>45093.650659722225</v>
      </c>
      <c r="H482">
        <v>13</v>
      </c>
      <c r="J482">
        <v>13</v>
      </c>
    </row>
    <row r="483" spans="1:12" x14ac:dyDescent="0.2">
      <c r="A483">
        <v>5</v>
      </c>
      <c r="B483" t="s">
        <v>1325</v>
      </c>
      <c r="C483">
        <v>2023</v>
      </c>
      <c r="D483" t="s">
        <v>1467</v>
      </c>
      <c r="E483" t="str">
        <f>IFERROR(VLOOKUP([1]!Tabla_SERIEA_05_13[[#This Row],[IdEstablecimiento]],'[2]Establecimiento 2023'!$A$1:$E$183,5,FALSE),0)</f>
        <v>105100-Hospital La Serena</v>
      </c>
      <c r="F483" t="s">
        <v>1367</v>
      </c>
      <c r="G483" s="437">
        <v>45093.650659722225</v>
      </c>
      <c r="H483">
        <v>215</v>
      </c>
      <c r="J483">
        <v>215</v>
      </c>
    </row>
    <row r="484" spans="1:12" x14ac:dyDescent="0.2">
      <c r="A484">
        <v>5</v>
      </c>
      <c r="B484" t="s">
        <v>1325</v>
      </c>
      <c r="C484">
        <v>2023</v>
      </c>
      <c r="D484" t="s">
        <v>1467</v>
      </c>
      <c r="E484" t="str">
        <f>IFERROR(VLOOKUP([1]!Tabla_SERIEA_05_13[[#This Row],[IdEstablecimiento]],'[2]Establecimiento 2023'!$A$1:$E$183,5,FALSE),0)</f>
        <v>105100-Hospital La Serena</v>
      </c>
      <c r="F484" t="s">
        <v>1461</v>
      </c>
      <c r="G484" s="437">
        <v>45093.650659722225</v>
      </c>
      <c r="H484">
        <v>144</v>
      </c>
      <c r="J484">
        <v>144</v>
      </c>
    </row>
    <row r="485" spans="1:12" x14ac:dyDescent="0.2">
      <c r="A485">
        <v>5</v>
      </c>
      <c r="B485" t="s">
        <v>1325</v>
      </c>
      <c r="C485">
        <v>2023</v>
      </c>
      <c r="D485" t="s">
        <v>1467</v>
      </c>
      <c r="E485" t="str">
        <f>IFERROR(VLOOKUP([1]!Tabla_SERIEA_05_13[[#This Row],[IdEstablecimiento]],'[2]Establecimiento 2023'!$A$1:$E$183,5,FALSE),0)</f>
        <v>105100-Hospital La Serena</v>
      </c>
      <c r="F485" t="s">
        <v>1369</v>
      </c>
      <c r="G485" s="437">
        <v>45093.650659722225</v>
      </c>
      <c r="H485">
        <v>25</v>
      </c>
      <c r="J485">
        <v>25</v>
      </c>
    </row>
    <row r="486" spans="1:12" x14ac:dyDescent="0.2">
      <c r="A486">
        <v>5</v>
      </c>
      <c r="B486" t="s">
        <v>1325</v>
      </c>
      <c r="C486">
        <v>2023</v>
      </c>
      <c r="D486" t="s">
        <v>1467</v>
      </c>
      <c r="E486" t="str">
        <f>IFERROR(VLOOKUP([1]!Tabla_SERIEA_05_13[[#This Row],[IdEstablecimiento]],'[2]Establecimiento 2023'!$A$1:$E$183,5,FALSE),0)</f>
        <v>105100-Hospital La Serena</v>
      </c>
      <c r="F486" t="s">
        <v>1370</v>
      </c>
      <c r="G486" s="437">
        <v>45093.650659722225</v>
      </c>
      <c r="H486">
        <v>4</v>
      </c>
      <c r="J486">
        <v>4</v>
      </c>
    </row>
    <row r="487" spans="1:12" x14ac:dyDescent="0.2">
      <c r="A487">
        <v>5</v>
      </c>
      <c r="B487" t="s">
        <v>1325</v>
      </c>
      <c r="C487">
        <v>2023</v>
      </c>
      <c r="D487" t="s">
        <v>1467</v>
      </c>
      <c r="E487" t="str">
        <f>IFERROR(VLOOKUP([1]!Tabla_SERIEA_05_13[[#This Row],[IdEstablecimiento]],'[2]Establecimiento 2023'!$A$1:$E$183,5,FALSE),0)</f>
        <v>105100-Hospital La Serena</v>
      </c>
      <c r="F487" t="s">
        <v>1371</v>
      </c>
      <c r="G487" s="437">
        <v>45093.650659722225</v>
      </c>
      <c r="H487">
        <v>61</v>
      </c>
      <c r="J487">
        <v>61</v>
      </c>
    </row>
    <row r="488" spans="1:12" x14ac:dyDescent="0.2">
      <c r="A488">
        <v>5</v>
      </c>
      <c r="B488" t="s">
        <v>1325</v>
      </c>
      <c r="C488">
        <v>2023</v>
      </c>
      <c r="D488" t="s">
        <v>1467</v>
      </c>
      <c r="E488" t="str">
        <f>IFERROR(VLOOKUP([1]!Tabla_SERIEA_05_13[[#This Row],[IdEstablecimiento]],'[2]Establecimiento 2023'!$A$1:$E$183,5,FALSE),0)</f>
        <v>105100-Hospital La Serena</v>
      </c>
      <c r="F488" t="s">
        <v>1474</v>
      </c>
      <c r="G488" s="437">
        <v>45093.650659722225</v>
      </c>
      <c r="H488">
        <v>1</v>
      </c>
      <c r="J488">
        <v>1</v>
      </c>
    </row>
    <row r="489" spans="1:12" x14ac:dyDescent="0.2">
      <c r="A489">
        <v>5</v>
      </c>
      <c r="B489" t="s">
        <v>1325</v>
      </c>
      <c r="C489">
        <v>2023</v>
      </c>
      <c r="D489" t="s">
        <v>1467</v>
      </c>
      <c r="E489" t="str">
        <f>IFERROR(VLOOKUP([1]!Tabla_SERIEA_05_13[[#This Row],[IdEstablecimiento]],'[2]Establecimiento 2023'!$A$1:$E$183,5,FALSE),0)</f>
        <v>105100-Hospital La Serena</v>
      </c>
      <c r="F489" t="s">
        <v>1374</v>
      </c>
      <c r="G489" s="437">
        <v>45093.650659722225</v>
      </c>
      <c r="H489">
        <v>15</v>
      </c>
      <c r="J489">
        <v>15</v>
      </c>
    </row>
    <row r="490" spans="1:12" x14ac:dyDescent="0.2">
      <c r="A490">
        <v>5</v>
      </c>
      <c r="B490" t="s">
        <v>1325</v>
      </c>
      <c r="C490">
        <v>2023</v>
      </c>
      <c r="D490" t="s">
        <v>1467</v>
      </c>
      <c r="E490" t="str">
        <f>IFERROR(VLOOKUP([1]!Tabla_SERIEA_05_13[[#This Row],[IdEstablecimiento]],'[2]Establecimiento 2023'!$A$1:$E$183,5,FALSE),0)</f>
        <v>105100-Hospital La Serena</v>
      </c>
      <c r="F490" t="s">
        <v>1448</v>
      </c>
      <c r="G490" s="437">
        <v>45093.650659722225</v>
      </c>
      <c r="H490">
        <v>21</v>
      </c>
      <c r="J490">
        <v>21</v>
      </c>
    </row>
    <row r="491" spans="1:12" x14ac:dyDescent="0.2">
      <c r="A491">
        <v>5</v>
      </c>
      <c r="B491" t="s">
        <v>1325</v>
      </c>
      <c r="C491">
        <v>2023</v>
      </c>
      <c r="D491" t="s">
        <v>1467</v>
      </c>
      <c r="E491" t="str">
        <f>IFERROR(VLOOKUP([1]!Tabla_SERIEA_05_13[[#This Row],[IdEstablecimiento]],'[2]Establecimiento 2023'!$A$1:$E$183,5,FALSE),0)</f>
        <v>105100-Hospital La Serena</v>
      </c>
      <c r="F491" t="s">
        <v>1475</v>
      </c>
      <c r="G491" s="437">
        <v>45093.650659722225</v>
      </c>
      <c r="H491">
        <v>6</v>
      </c>
      <c r="J491">
        <v>6</v>
      </c>
      <c r="K491">
        <v>6</v>
      </c>
    </row>
    <row r="492" spans="1:12" x14ac:dyDescent="0.2">
      <c r="A492">
        <v>5</v>
      </c>
      <c r="B492" t="s">
        <v>1325</v>
      </c>
      <c r="C492">
        <v>2023</v>
      </c>
      <c r="D492" t="s">
        <v>1467</v>
      </c>
      <c r="E492" t="str">
        <f>IFERROR(VLOOKUP([1]!Tabla_SERIEA_05_13[[#This Row],[IdEstablecimiento]],'[2]Establecimiento 2023'!$A$1:$E$183,5,FALSE),0)</f>
        <v>105100-Hospital La Serena</v>
      </c>
      <c r="F492" t="s">
        <v>1476</v>
      </c>
      <c r="G492" s="437">
        <v>45093.650659722225</v>
      </c>
      <c r="H492">
        <v>31</v>
      </c>
      <c r="J492">
        <v>31</v>
      </c>
    </row>
    <row r="493" spans="1:12" x14ac:dyDescent="0.2">
      <c r="A493">
        <v>5</v>
      </c>
      <c r="B493" t="s">
        <v>1325</v>
      </c>
      <c r="C493">
        <v>2023</v>
      </c>
      <c r="D493" t="s">
        <v>1467</v>
      </c>
      <c r="E493" t="str">
        <f>IFERROR(VLOOKUP([1]!Tabla_SERIEA_05_13[[#This Row],[IdEstablecimiento]],'[2]Establecimiento 2023'!$A$1:$E$183,5,FALSE),0)</f>
        <v>105100-Hospital La Serena</v>
      </c>
      <c r="F493" t="s">
        <v>1378</v>
      </c>
      <c r="G493" s="437">
        <v>45093.650659722225</v>
      </c>
      <c r="H493">
        <v>29</v>
      </c>
      <c r="J493">
        <v>29</v>
      </c>
    </row>
    <row r="494" spans="1:12" x14ac:dyDescent="0.2">
      <c r="A494">
        <v>5</v>
      </c>
      <c r="B494" t="s">
        <v>1325</v>
      </c>
      <c r="C494">
        <v>2023</v>
      </c>
      <c r="D494" t="s">
        <v>1467</v>
      </c>
      <c r="E494" t="str">
        <f>IFERROR(VLOOKUP([1]!Tabla_SERIEA_05_13[[#This Row],[IdEstablecimiento]],'[2]Establecimiento 2023'!$A$1:$E$183,5,FALSE),0)</f>
        <v>105100-Hospital La Serena</v>
      </c>
      <c r="F494" t="s">
        <v>1379</v>
      </c>
      <c r="G494" s="437">
        <v>45093.650659722225</v>
      </c>
      <c r="H494">
        <v>19</v>
      </c>
      <c r="J494">
        <v>19</v>
      </c>
      <c r="L494">
        <v>19</v>
      </c>
    </row>
    <row r="495" spans="1:12" x14ac:dyDescent="0.2">
      <c r="A495">
        <v>5</v>
      </c>
      <c r="B495" t="s">
        <v>1325</v>
      </c>
      <c r="C495">
        <v>2023</v>
      </c>
      <c r="D495" t="s">
        <v>1467</v>
      </c>
      <c r="E495" t="str">
        <f>IFERROR(VLOOKUP([1]!Tabla_SERIEA_05_13[[#This Row],[IdEstablecimiento]],'[2]Establecimiento 2023'!$A$1:$E$183,5,FALSE),0)</f>
        <v>105100-Hospital La Serena</v>
      </c>
      <c r="F495" t="s">
        <v>1335</v>
      </c>
      <c r="G495" s="437">
        <v>45093.650659722225</v>
      </c>
      <c r="H495">
        <v>158</v>
      </c>
      <c r="J495">
        <v>158</v>
      </c>
      <c r="L495">
        <v>158</v>
      </c>
    </row>
    <row r="496" spans="1:12" x14ac:dyDescent="0.2">
      <c r="A496">
        <v>5</v>
      </c>
      <c r="B496" t="s">
        <v>1325</v>
      </c>
      <c r="C496">
        <v>2023</v>
      </c>
      <c r="D496" t="s">
        <v>1467</v>
      </c>
      <c r="E496" t="str">
        <f>IFERROR(VLOOKUP([1]!Tabla_SERIEA_05_13[[#This Row],[IdEstablecimiento]],'[2]Establecimiento 2023'!$A$1:$E$183,5,FALSE),0)</f>
        <v>105100-Hospital La Serena</v>
      </c>
      <c r="F496" t="s">
        <v>1477</v>
      </c>
      <c r="G496" s="437">
        <v>45093.650659722225</v>
      </c>
      <c r="H496">
        <v>163</v>
      </c>
      <c r="J496">
        <v>163</v>
      </c>
      <c r="L496">
        <v>163</v>
      </c>
    </row>
    <row r="497" spans="1:13" x14ac:dyDescent="0.2">
      <c r="A497">
        <v>5</v>
      </c>
      <c r="B497" t="s">
        <v>1325</v>
      </c>
      <c r="C497">
        <v>2023</v>
      </c>
      <c r="D497" t="s">
        <v>1467</v>
      </c>
      <c r="E497" t="str">
        <f>IFERROR(VLOOKUP([1]!Tabla_SERIEA_05_13[[#This Row],[IdEstablecimiento]],'[2]Establecimiento 2023'!$A$1:$E$183,5,FALSE),0)</f>
        <v>105100-Hospital La Serena</v>
      </c>
      <c r="F497" t="s">
        <v>1478</v>
      </c>
      <c r="G497" s="437">
        <v>45093.650659722225</v>
      </c>
      <c r="H497">
        <v>2</v>
      </c>
      <c r="J497">
        <v>2</v>
      </c>
      <c r="L497">
        <v>2</v>
      </c>
    </row>
    <row r="498" spans="1:13" x14ac:dyDescent="0.2">
      <c r="A498">
        <v>5</v>
      </c>
      <c r="B498" t="s">
        <v>1325</v>
      </c>
      <c r="C498">
        <v>2023</v>
      </c>
      <c r="D498" t="s">
        <v>1467</v>
      </c>
      <c r="E498" t="str">
        <f>IFERROR(VLOOKUP([1]!Tabla_SERIEA_05_13[[#This Row],[IdEstablecimiento]],'[2]Establecimiento 2023'!$A$1:$E$183,5,FALSE),0)</f>
        <v>105100-Hospital La Serena</v>
      </c>
      <c r="F498" t="s">
        <v>1380</v>
      </c>
      <c r="G498" s="437">
        <v>45093.650659722225</v>
      </c>
      <c r="H498">
        <v>5</v>
      </c>
      <c r="J498">
        <v>5</v>
      </c>
      <c r="L498">
        <v>5</v>
      </c>
    </row>
    <row r="499" spans="1:13" x14ac:dyDescent="0.2">
      <c r="A499">
        <v>5</v>
      </c>
      <c r="B499" t="s">
        <v>1325</v>
      </c>
      <c r="C499">
        <v>2023</v>
      </c>
      <c r="D499" t="s">
        <v>1467</v>
      </c>
      <c r="E499" t="str">
        <f>IFERROR(VLOOKUP([1]!Tabla_SERIEA_05_13[[#This Row],[IdEstablecimiento]],'[2]Establecimiento 2023'!$A$1:$E$183,5,FALSE),0)</f>
        <v>105100-Hospital La Serena</v>
      </c>
      <c r="F499" t="s">
        <v>1327</v>
      </c>
      <c r="G499" s="437">
        <v>45093.650659722225</v>
      </c>
      <c r="H499">
        <v>73</v>
      </c>
      <c r="J499">
        <v>73</v>
      </c>
      <c r="L499">
        <v>73</v>
      </c>
    </row>
    <row r="500" spans="1:13" x14ac:dyDescent="0.2">
      <c r="A500">
        <v>5</v>
      </c>
      <c r="B500" t="s">
        <v>1325</v>
      </c>
      <c r="C500">
        <v>2023</v>
      </c>
      <c r="D500" t="s">
        <v>1467</v>
      </c>
      <c r="E500" t="str">
        <f>IFERROR(VLOOKUP([1]!Tabla_SERIEA_05_13[[#This Row],[IdEstablecimiento]],'[2]Establecimiento 2023'!$A$1:$E$183,5,FALSE),0)</f>
        <v>105100-Hospital La Serena</v>
      </c>
      <c r="F500" t="s">
        <v>1414</v>
      </c>
      <c r="G500" s="437">
        <v>45093.650659722225</v>
      </c>
      <c r="H500">
        <v>61</v>
      </c>
      <c r="J500">
        <v>61</v>
      </c>
      <c r="L500">
        <v>61</v>
      </c>
    </row>
    <row r="501" spans="1:13" x14ac:dyDescent="0.2">
      <c r="A501">
        <v>5</v>
      </c>
      <c r="B501" t="s">
        <v>1325</v>
      </c>
      <c r="C501">
        <v>2023</v>
      </c>
      <c r="D501" t="s">
        <v>1467</v>
      </c>
      <c r="E501" t="str">
        <f>IFERROR(VLOOKUP([1]!Tabla_SERIEA_05_13[[#This Row],[IdEstablecimiento]],'[2]Establecimiento 2023'!$A$1:$E$183,5,FALSE),0)</f>
        <v>105100-Hospital La Serena</v>
      </c>
      <c r="F501" t="s">
        <v>1383</v>
      </c>
      <c r="G501" s="437">
        <v>45093.650659722225</v>
      </c>
      <c r="H501">
        <v>162</v>
      </c>
      <c r="J501">
        <v>162</v>
      </c>
      <c r="L501">
        <v>162</v>
      </c>
    </row>
    <row r="502" spans="1:13" x14ac:dyDescent="0.2">
      <c r="A502">
        <v>5</v>
      </c>
      <c r="B502" t="s">
        <v>1325</v>
      </c>
      <c r="C502">
        <v>2023</v>
      </c>
      <c r="D502" t="s">
        <v>1467</v>
      </c>
      <c r="E502" t="str">
        <f>IFERROR(VLOOKUP([1]!Tabla_SERIEA_05_13[[#This Row],[IdEstablecimiento]],'[2]Establecimiento 2023'!$A$1:$E$183,5,FALSE),0)</f>
        <v>105100-Hospital La Serena</v>
      </c>
      <c r="F502" t="s">
        <v>1384</v>
      </c>
      <c r="G502" s="437">
        <v>45093.650659722225</v>
      </c>
      <c r="H502">
        <v>130</v>
      </c>
      <c r="J502">
        <v>130</v>
      </c>
      <c r="L502">
        <v>130</v>
      </c>
    </row>
    <row r="503" spans="1:13" x14ac:dyDescent="0.2">
      <c r="A503">
        <v>5</v>
      </c>
      <c r="B503" t="s">
        <v>1325</v>
      </c>
      <c r="C503">
        <v>2023</v>
      </c>
      <c r="D503" t="s">
        <v>1467</v>
      </c>
      <c r="E503" t="str">
        <f>IFERROR(VLOOKUP([1]!Tabla_SERIEA_05_13[[#This Row],[IdEstablecimiento]],'[2]Establecimiento 2023'!$A$1:$E$183,5,FALSE),0)</f>
        <v>105100-Hospital La Serena</v>
      </c>
      <c r="F503" t="s">
        <v>1331</v>
      </c>
      <c r="G503" s="437">
        <v>45093.650659722225</v>
      </c>
      <c r="H503">
        <v>60</v>
      </c>
      <c r="J503">
        <v>60</v>
      </c>
      <c r="L503">
        <v>60</v>
      </c>
      <c r="M503">
        <v>60</v>
      </c>
    </row>
    <row r="504" spans="1:13" x14ac:dyDescent="0.2">
      <c r="A504">
        <v>5</v>
      </c>
      <c r="B504" t="s">
        <v>1325</v>
      </c>
      <c r="C504">
        <v>2023</v>
      </c>
      <c r="D504" t="s">
        <v>1467</v>
      </c>
      <c r="E504" t="str">
        <f>IFERROR(VLOOKUP([1]!Tabla_SERIEA_05_13[[#This Row],[IdEstablecimiento]],'[2]Establecimiento 2023'!$A$1:$E$183,5,FALSE),0)</f>
        <v>105100-Hospital La Serena</v>
      </c>
      <c r="F504" t="s">
        <v>1385</v>
      </c>
      <c r="G504" s="437">
        <v>45093.650659722225</v>
      </c>
      <c r="H504">
        <v>444</v>
      </c>
      <c r="J504">
        <v>444</v>
      </c>
    </row>
    <row r="505" spans="1:13" x14ac:dyDescent="0.2">
      <c r="A505">
        <v>5</v>
      </c>
      <c r="B505" t="s">
        <v>1325</v>
      </c>
      <c r="C505">
        <v>2023</v>
      </c>
      <c r="D505" t="s">
        <v>1467</v>
      </c>
      <c r="E505" t="str">
        <f>IFERROR(VLOOKUP([1]!Tabla_SERIEA_05_13[[#This Row],[IdEstablecimiento]],'[2]Establecimiento 2023'!$A$1:$E$183,5,FALSE),0)</f>
        <v>105100-Hospital La Serena</v>
      </c>
      <c r="F505" t="s">
        <v>1386</v>
      </c>
      <c r="G505" s="437">
        <v>45093.650659722225</v>
      </c>
      <c r="H505">
        <v>31</v>
      </c>
      <c r="J505">
        <v>31</v>
      </c>
    </row>
    <row r="506" spans="1:13" x14ac:dyDescent="0.2">
      <c r="A506">
        <v>5</v>
      </c>
      <c r="B506" t="s">
        <v>1325</v>
      </c>
      <c r="C506">
        <v>2023</v>
      </c>
      <c r="D506" t="s">
        <v>1467</v>
      </c>
      <c r="E506" t="str">
        <f>IFERROR(VLOOKUP([1]!Tabla_SERIEA_05_13[[#This Row],[IdEstablecimiento]],'[2]Establecimiento 2023'!$A$1:$E$183,5,FALSE),0)</f>
        <v>105100-Hospital La Serena</v>
      </c>
      <c r="F506" t="s">
        <v>1403</v>
      </c>
      <c r="G506" s="437">
        <v>45093.650659722225</v>
      </c>
      <c r="H506">
        <v>13</v>
      </c>
      <c r="J506">
        <v>13</v>
      </c>
      <c r="L506">
        <v>13</v>
      </c>
    </row>
    <row r="507" spans="1:13" x14ac:dyDescent="0.2">
      <c r="A507">
        <v>5</v>
      </c>
      <c r="B507" t="s">
        <v>1325</v>
      </c>
      <c r="C507">
        <v>2023</v>
      </c>
      <c r="D507" t="s">
        <v>1467</v>
      </c>
      <c r="E507" t="str">
        <f>IFERROR(VLOOKUP([1]!Tabla_SERIEA_05_13[[#This Row],[IdEstablecimiento]],'[2]Establecimiento 2023'!$A$1:$E$183,5,FALSE),0)</f>
        <v>105100-Hospital La Serena</v>
      </c>
      <c r="F507" t="s">
        <v>1404</v>
      </c>
      <c r="G507" s="437">
        <v>45093.650659722225</v>
      </c>
      <c r="H507">
        <v>6</v>
      </c>
      <c r="J507">
        <v>6</v>
      </c>
      <c r="L507">
        <v>6</v>
      </c>
    </row>
    <row r="508" spans="1:13" x14ac:dyDescent="0.2">
      <c r="A508">
        <v>5</v>
      </c>
      <c r="B508" t="s">
        <v>1325</v>
      </c>
      <c r="C508">
        <v>2023</v>
      </c>
      <c r="D508" t="s">
        <v>1467</v>
      </c>
      <c r="E508" t="str">
        <f>IFERROR(VLOOKUP([1]!Tabla_SERIEA_05_13[[#This Row],[IdEstablecimiento]],'[2]Establecimiento 2023'!$A$1:$E$183,5,FALSE),0)</f>
        <v>105104-Hospital Salamanca</v>
      </c>
      <c r="F508" t="s">
        <v>1332</v>
      </c>
      <c r="G508" s="437">
        <v>45093.650659722225</v>
      </c>
      <c r="H508">
        <v>56</v>
      </c>
      <c r="J508">
        <v>56</v>
      </c>
      <c r="L508">
        <v>56</v>
      </c>
    </row>
    <row r="509" spans="1:13" x14ac:dyDescent="0.2">
      <c r="A509">
        <v>5</v>
      </c>
      <c r="B509" t="s">
        <v>1325</v>
      </c>
      <c r="C509">
        <v>2023</v>
      </c>
      <c r="D509" t="s">
        <v>1467</v>
      </c>
      <c r="E509" t="str">
        <f>IFERROR(VLOOKUP([1]!Tabla_SERIEA_05_13[[#This Row],[IdEstablecimiento]],'[2]Establecimiento 2023'!$A$1:$E$183,5,FALSE),0)</f>
        <v>105104-Hospital Salamanca</v>
      </c>
      <c r="F509" t="s">
        <v>1465</v>
      </c>
      <c r="G509" s="437">
        <v>45093.650659722225</v>
      </c>
      <c r="H509">
        <v>6</v>
      </c>
      <c r="J509">
        <v>6</v>
      </c>
      <c r="M509">
        <v>6</v>
      </c>
    </row>
    <row r="510" spans="1:13" x14ac:dyDescent="0.2">
      <c r="A510">
        <v>5</v>
      </c>
      <c r="B510" t="s">
        <v>1325</v>
      </c>
      <c r="C510">
        <v>2023</v>
      </c>
      <c r="D510" t="s">
        <v>1467</v>
      </c>
      <c r="E510" t="str">
        <f>IFERROR(VLOOKUP([1]!Tabla_SERIEA_05_13[[#This Row],[IdEstablecimiento]],'[2]Establecimiento 2023'!$A$1:$E$183,5,FALSE),0)</f>
        <v>105104-Hospital Salamanca</v>
      </c>
      <c r="F510" t="s">
        <v>1415</v>
      </c>
      <c r="G510" s="437">
        <v>45093.650659722225</v>
      </c>
      <c r="H510">
        <v>2788</v>
      </c>
      <c r="I510">
        <v>0</v>
      </c>
      <c r="J510">
        <v>2788</v>
      </c>
    </row>
    <row r="511" spans="1:13" x14ac:dyDescent="0.2">
      <c r="A511">
        <v>5</v>
      </c>
      <c r="B511" t="s">
        <v>1325</v>
      </c>
      <c r="C511">
        <v>2023</v>
      </c>
      <c r="D511" t="s">
        <v>1467</v>
      </c>
      <c r="E511" t="str">
        <f>IFERROR(VLOOKUP([1]!Tabla_SERIEA_05_13[[#This Row],[IdEstablecimiento]],'[2]Establecimiento 2023'!$A$1:$E$183,5,FALSE),0)</f>
        <v>105104-Hospital Salamanca</v>
      </c>
      <c r="F511" t="s">
        <v>1416</v>
      </c>
      <c r="G511" s="437">
        <v>45093.650659722225</v>
      </c>
      <c r="H511">
        <v>5567</v>
      </c>
      <c r="I511">
        <v>0</v>
      </c>
      <c r="J511">
        <v>5567</v>
      </c>
    </row>
    <row r="512" spans="1:13" x14ac:dyDescent="0.2">
      <c r="A512">
        <v>5</v>
      </c>
      <c r="B512" t="s">
        <v>1325</v>
      </c>
      <c r="C512">
        <v>2023</v>
      </c>
      <c r="D512" t="s">
        <v>1467</v>
      </c>
      <c r="E512" t="str">
        <f>IFERROR(VLOOKUP([1]!Tabla_SERIEA_05_13[[#This Row],[IdEstablecimiento]],'[2]Establecimiento 2023'!$A$1:$E$183,5,FALSE),0)</f>
        <v>105104-Hospital Salamanca</v>
      </c>
      <c r="F512" t="s">
        <v>1417</v>
      </c>
      <c r="G512" s="437">
        <v>45093.650659722225</v>
      </c>
      <c r="H512">
        <v>1169</v>
      </c>
      <c r="I512">
        <v>0</v>
      </c>
      <c r="J512">
        <v>1169</v>
      </c>
    </row>
    <row r="513" spans="1:10" x14ac:dyDescent="0.2">
      <c r="A513">
        <v>5</v>
      </c>
      <c r="B513" t="s">
        <v>1325</v>
      </c>
      <c r="C513">
        <v>2023</v>
      </c>
      <c r="D513" t="s">
        <v>1467</v>
      </c>
      <c r="E513" t="str">
        <f>IFERROR(VLOOKUP([1]!Tabla_SERIEA_05_13[[#This Row],[IdEstablecimiento]],'[2]Establecimiento 2023'!$A$1:$E$183,5,FALSE),0)</f>
        <v>105104-Hospital Salamanca</v>
      </c>
      <c r="F513" t="s">
        <v>1418</v>
      </c>
      <c r="G513" s="437">
        <v>45093.650659722225</v>
      </c>
      <c r="H513">
        <v>170</v>
      </c>
      <c r="I513">
        <v>0</v>
      </c>
      <c r="J513">
        <v>170</v>
      </c>
    </row>
    <row r="514" spans="1:10" x14ac:dyDescent="0.2">
      <c r="A514">
        <v>5</v>
      </c>
      <c r="B514" t="s">
        <v>1325</v>
      </c>
      <c r="C514">
        <v>2023</v>
      </c>
      <c r="D514" t="s">
        <v>1467</v>
      </c>
      <c r="E514" t="str">
        <f>IFERROR(VLOOKUP([1]!Tabla_SERIEA_05_13[[#This Row],[IdEstablecimiento]],'[2]Establecimiento 2023'!$A$1:$E$183,5,FALSE),0)</f>
        <v>105102-Hospital Ovalle</v>
      </c>
      <c r="F514" t="s">
        <v>1405</v>
      </c>
      <c r="G514" s="437">
        <v>45093.650659722225</v>
      </c>
      <c r="H514">
        <v>463</v>
      </c>
      <c r="I514">
        <v>0</v>
      </c>
      <c r="J514">
        <v>463</v>
      </c>
    </row>
    <row r="515" spans="1:10" x14ac:dyDescent="0.2">
      <c r="A515">
        <v>5</v>
      </c>
      <c r="B515" t="s">
        <v>1325</v>
      </c>
      <c r="C515">
        <v>2023</v>
      </c>
      <c r="D515" t="s">
        <v>1467</v>
      </c>
      <c r="E515" t="str">
        <f>IFERROR(VLOOKUP([1]!Tabla_SERIEA_05_13[[#This Row],[IdEstablecimiento]],'[2]Establecimiento 2023'!$A$1:$E$183,5,FALSE),0)</f>
        <v>105102-Hospital Ovalle</v>
      </c>
      <c r="F515" t="s">
        <v>1406</v>
      </c>
      <c r="G515" s="437">
        <v>45093.650659722225</v>
      </c>
      <c r="H515">
        <v>36</v>
      </c>
      <c r="I515">
        <v>0</v>
      </c>
      <c r="J515">
        <v>36</v>
      </c>
    </row>
    <row r="516" spans="1:10" x14ac:dyDescent="0.2">
      <c r="A516">
        <v>5</v>
      </c>
      <c r="B516" t="s">
        <v>1325</v>
      </c>
      <c r="C516">
        <v>2023</v>
      </c>
      <c r="D516" t="s">
        <v>1467</v>
      </c>
      <c r="E516" t="str">
        <f>IFERROR(VLOOKUP([1]!Tabla_SERIEA_05_13[[#This Row],[IdEstablecimiento]],'[2]Establecimiento 2023'!$A$1:$E$183,5,FALSE),0)</f>
        <v>105102-Hospital Ovalle</v>
      </c>
      <c r="F516" t="s">
        <v>1407</v>
      </c>
      <c r="G516" s="437">
        <v>45093.650659722225</v>
      </c>
      <c r="H516">
        <v>3189</v>
      </c>
      <c r="I516">
        <v>0</v>
      </c>
      <c r="J516">
        <v>3189</v>
      </c>
    </row>
    <row r="517" spans="1:10" x14ac:dyDescent="0.2">
      <c r="A517">
        <v>5</v>
      </c>
      <c r="B517" t="s">
        <v>1325</v>
      </c>
      <c r="C517">
        <v>2023</v>
      </c>
      <c r="D517" t="s">
        <v>1467</v>
      </c>
      <c r="E517" t="str">
        <f>IFERROR(VLOOKUP([1]!Tabla_SERIEA_05_13[[#This Row],[IdEstablecimiento]],'[2]Establecimiento 2023'!$A$1:$E$183,5,FALSE),0)</f>
        <v>105102-Hospital Ovalle</v>
      </c>
      <c r="F517" t="s">
        <v>1479</v>
      </c>
      <c r="G517" s="437">
        <v>45093.650659722225</v>
      </c>
      <c r="H517">
        <v>6</v>
      </c>
      <c r="I517">
        <v>0</v>
      </c>
      <c r="J517">
        <v>6</v>
      </c>
    </row>
    <row r="518" spans="1:10" x14ac:dyDescent="0.2">
      <c r="A518">
        <v>5</v>
      </c>
      <c r="B518" t="s">
        <v>1325</v>
      </c>
      <c r="C518">
        <v>2023</v>
      </c>
      <c r="D518" t="s">
        <v>1467</v>
      </c>
      <c r="E518" t="str">
        <f>IFERROR(VLOOKUP([1]!Tabla_SERIEA_05_13[[#This Row],[IdEstablecimiento]],'[2]Establecimiento 2023'!$A$1:$E$183,5,FALSE),0)</f>
        <v>105102-Hospital Ovalle</v>
      </c>
      <c r="F518" t="s">
        <v>1480</v>
      </c>
      <c r="G518" s="437">
        <v>45093.650659722225</v>
      </c>
      <c r="H518">
        <v>60</v>
      </c>
      <c r="I518">
        <v>0</v>
      </c>
      <c r="J518">
        <v>60</v>
      </c>
    </row>
    <row r="519" spans="1:10" x14ac:dyDescent="0.2">
      <c r="A519">
        <v>5</v>
      </c>
      <c r="B519" t="s">
        <v>1325</v>
      </c>
      <c r="C519">
        <v>2023</v>
      </c>
      <c r="D519" t="s">
        <v>1467</v>
      </c>
      <c r="E519" t="str">
        <f>IFERROR(VLOOKUP([1]!Tabla_SERIEA_05_13[[#This Row],[IdEstablecimiento]],'[2]Establecimiento 2023'!$A$1:$E$183,5,FALSE),0)</f>
        <v>105102-Hospital Ovalle</v>
      </c>
      <c r="F519" t="s">
        <v>1387</v>
      </c>
      <c r="G519" s="437">
        <v>45093.650659722225</v>
      </c>
      <c r="H519">
        <v>9</v>
      </c>
      <c r="J519">
        <v>9</v>
      </c>
    </row>
    <row r="520" spans="1:10" x14ac:dyDescent="0.2">
      <c r="A520">
        <v>5</v>
      </c>
      <c r="B520" t="s">
        <v>1325</v>
      </c>
      <c r="C520">
        <v>2023</v>
      </c>
      <c r="D520" t="s">
        <v>1467</v>
      </c>
      <c r="E520" t="str">
        <f>IFERROR(VLOOKUP([1]!Tabla_SERIEA_05_13[[#This Row],[IdEstablecimiento]],'[2]Establecimiento 2023'!$A$1:$E$183,5,FALSE),0)</f>
        <v>105102-Hospital Ovalle</v>
      </c>
      <c r="F520" t="s">
        <v>1388</v>
      </c>
      <c r="G520" s="437">
        <v>45093.650659722225</v>
      </c>
      <c r="H520">
        <v>8</v>
      </c>
      <c r="J520">
        <v>8</v>
      </c>
    </row>
    <row r="521" spans="1:10" x14ac:dyDescent="0.2">
      <c r="A521">
        <v>5</v>
      </c>
      <c r="B521" t="s">
        <v>1325</v>
      </c>
      <c r="C521">
        <v>2023</v>
      </c>
      <c r="D521" t="s">
        <v>1467</v>
      </c>
      <c r="E521" t="str">
        <f>IFERROR(VLOOKUP([1]!Tabla_SERIEA_05_13[[#This Row],[IdEstablecimiento]],'[2]Establecimiento 2023'!$A$1:$E$183,5,FALSE),0)</f>
        <v>105102-Hospital Ovalle</v>
      </c>
      <c r="F521" t="s">
        <v>1481</v>
      </c>
      <c r="G521" s="437">
        <v>45093.650659722225</v>
      </c>
      <c r="H521">
        <v>4</v>
      </c>
      <c r="J521">
        <v>4</v>
      </c>
    </row>
    <row r="522" spans="1:10" x14ac:dyDescent="0.2">
      <c r="A522">
        <v>5</v>
      </c>
      <c r="B522" t="s">
        <v>1325</v>
      </c>
      <c r="C522">
        <v>2023</v>
      </c>
      <c r="D522" t="s">
        <v>1467</v>
      </c>
      <c r="E522" t="str">
        <f>IFERROR(VLOOKUP([1]!Tabla_SERIEA_05_13[[#This Row],[IdEstablecimiento]],'[2]Establecimiento 2023'!$A$1:$E$183,5,FALSE),0)</f>
        <v>105102-Hospital Ovalle</v>
      </c>
      <c r="F522" t="s">
        <v>1482</v>
      </c>
      <c r="G522" s="437">
        <v>45093.650659722225</v>
      </c>
      <c r="H522">
        <v>8</v>
      </c>
      <c r="J522">
        <v>8</v>
      </c>
    </row>
    <row r="523" spans="1:10" x14ac:dyDescent="0.2">
      <c r="A523">
        <v>5</v>
      </c>
      <c r="B523" t="s">
        <v>1325</v>
      </c>
      <c r="C523">
        <v>2023</v>
      </c>
      <c r="D523" t="s">
        <v>1467</v>
      </c>
      <c r="E523" t="str">
        <f>IFERROR(VLOOKUP([1]!Tabla_SERIEA_05_13[[#This Row],[IdEstablecimiento]],'[2]Establecimiento 2023'!$A$1:$E$183,5,FALSE),0)</f>
        <v>105102-Hospital Ovalle</v>
      </c>
      <c r="F523" t="s">
        <v>1389</v>
      </c>
      <c r="G523" s="437">
        <v>45093.650659722225</v>
      </c>
      <c r="H523">
        <v>5</v>
      </c>
      <c r="J523">
        <v>5</v>
      </c>
    </row>
    <row r="524" spans="1:10" x14ac:dyDescent="0.2">
      <c r="A524">
        <v>5</v>
      </c>
      <c r="B524" t="s">
        <v>1325</v>
      </c>
      <c r="C524">
        <v>2023</v>
      </c>
      <c r="D524" t="s">
        <v>1467</v>
      </c>
      <c r="E524" t="str">
        <f>IFERROR(VLOOKUP([1]!Tabla_SERIEA_05_13[[#This Row],[IdEstablecimiento]],'[2]Establecimiento 2023'!$A$1:$E$183,5,FALSE),0)</f>
        <v>105102-Hospital Ovalle</v>
      </c>
      <c r="F524" t="s">
        <v>1483</v>
      </c>
      <c r="G524" s="437">
        <v>45093.650659722225</v>
      </c>
      <c r="H524">
        <v>26</v>
      </c>
      <c r="J524">
        <v>26</v>
      </c>
    </row>
    <row r="525" spans="1:10" x14ac:dyDescent="0.2">
      <c r="A525">
        <v>5</v>
      </c>
      <c r="B525" t="s">
        <v>1325</v>
      </c>
      <c r="C525">
        <v>2023</v>
      </c>
      <c r="D525" t="s">
        <v>1467</v>
      </c>
      <c r="E525" t="str">
        <f>IFERROR(VLOOKUP([1]!Tabla_SERIEA_05_13[[#This Row],[IdEstablecimiento]],'[2]Establecimiento 2023'!$A$1:$E$183,5,FALSE),0)</f>
        <v>105102-Hospital Ovalle</v>
      </c>
      <c r="F525" t="s">
        <v>1243</v>
      </c>
      <c r="G525" s="437">
        <v>45093.650659722225</v>
      </c>
      <c r="H525">
        <v>19</v>
      </c>
      <c r="I525">
        <v>0</v>
      </c>
      <c r="J525">
        <v>19</v>
      </c>
    </row>
    <row r="526" spans="1:10" x14ac:dyDescent="0.2">
      <c r="A526">
        <v>5</v>
      </c>
      <c r="B526" t="s">
        <v>1325</v>
      </c>
      <c r="C526">
        <v>2023</v>
      </c>
      <c r="D526" t="s">
        <v>1467</v>
      </c>
      <c r="E526" t="str">
        <f>IFERROR(VLOOKUP([1]!Tabla_SERIEA_05_13[[#This Row],[IdEstablecimiento]],'[2]Establecimiento 2023'!$A$1:$E$183,5,FALSE),0)</f>
        <v>105102-Hospital Ovalle</v>
      </c>
      <c r="F526" t="s">
        <v>1244</v>
      </c>
      <c r="G526" s="437">
        <v>45093.650659722225</v>
      </c>
      <c r="H526">
        <v>321</v>
      </c>
      <c r="I526">
        <v>0</v>
      </c>
      <c r="J526">
        <v>321</v>
      </c>
    </row>
    <row r="527" spans="1:10" x14ac:dyDescent="0.2">
      <c r="A527">
        <v>5</v>
      </c>
      <c r="B527" t="s">
        <v>1325</v>
      </c>
      <c r="C527">
        <v>2023</v>
      </c>
      <c r="D527" t="s">
        <v>1467</v>
      </c>
      <c r="E527" t="str">
        <f>IFERROR(VLOOKUP([1]!Tabla_SERIEA_05_13[[#This Row],[IdEstablecimiento]],'[2]Establecimiento 2023'!$A$1:$E$183,5,FALSE),0)</f>
        <v>105102-Hospital Ovalle</v>
      </c>
      <c r="F527" t="s">
        <v>1246</v>
      </c>
      <c r="G527" s="437">
        <v>45093.650659722225</v>
      </c>
      <c r="H527">
        <v>2</v>
      </c>
      <c r="I527">
        <v>0</v>
      </c>
      <c r="J527">
        <v>2</v>
      </c>
    </row>
    <row r="528" spans="1:10" x14ac:dyDescent="0.2">
      <c r="A528">
        <v>5</v>
      </c>
      <c r="B528" t="s">
        <v>1325</v>
      </c>
      <c r="C528">
        <v>2023</v>
      </c>
      <c r="D528" t="s">
        <v>1467</v>
      </c>
      <c r="E528" t="str">
        <f>IFERROR(VLOOKUP([1]!Tabla_SERIEA_05_13[[#This Row],[IdEstablecimiento]],'[2]Establecimiento 2023'!$A$1:$E$183,5,FALSE),0)</f>
        <v>105102-Hospital Ovalle</v>
      </c>
      <c r="F528" t="s">
        <v>1248</v>
      </c>
      <c r="G528" s="437">
        <v>45093.650659722225</v>
      </c>
      <c r="H528">
        <v>5</v>
      </c>
      <c r="I528">
        <v>0</v>
      </c>
      <c r="J528">
        <v>5</v>
      </c>
    </row>
    <row r="529" spans="1:11" x14ac:dyDescent="0.2">
      <c r="A529">
        <v>5</v>
      </c>
      <c r="B529" t="s">
        <v>1325</v>
      </c>
      <c r="C529">
        <v>2023</v>
      </c>
      <c r="D529" t="s">
        <v>1467</v>
      </c>
      <c r="E529" t="str">
        <f>IFERROR(VLOOKUP([1]!Tabla_SERIEA_05_13[[#This Row],[IdEstablecimiento]],'[2]Establecimiento 2023'!$A$1:$E$183,5,FALSE),0)</f>
        <v>105102-Hospital Ovalle</v>
      </c>
      <c r="F529" t="s">
        <v>1252</v>
      </c>
      <c r="G529" s="437">
        <v>45093.650659722225</v>
      </c>
      <c r="H529">
        <v>60</v>
      </c>
      <c r="I529">
        <v>0</v>
      </c>
      <c r="J529">
        <v>60</v>
      </c>
    </row>
    <row r="530" spans="1:11" x14ac:dyDescent="0.2">
      <c r="A530">
        <v>5</v>
      </c>
      <c r="B530" t="s">
        <v>1325</v>
      </c>
      <c r="C530">
        <v>2023</v>
      </c>
      <c r="D530" t="s">
        <v>1467</v>
      </c>
      <c r="E530" t="str">
        <f>IFERROR(VLOOKUP([1]!Tabla_SERIEA_05_13[[#This Row],[IdEstablecimiento]],'[2]Establecimiento 2023'!$A$1:$E$183,5,FALSE),0)</f>
        <v>105102-Hospital Ovalle</v>
      </c>
      <c r="F530" t="s">
        <v>1253</v>
      </c>
      <c r="G530" s="437">
        <v>45093.650659722225</v>
      </c>
      <c r="H530">
        <v>73</v>
      </c>
      <c r="I530">
        <v>0</v>
      </c>
      <c r="J530">
        <v>73</v>
      </c>
    </row>
    <row r="531" spans="1:11" x14ac:dyDescent="0.2">
      <c r="A531">
        <v>5</v>
      </c>
      <c r="B531" t="s">
        <v>1325</v>
      </c>
      <c r="C531">
        <v>2023</v>
      </c>
      <c r="D531" t="s">
        <v>1467</v>
      </c>
      <c r="E531" t="str">
        <f>IFERROR(VLOOKUP([1]!Tabla_SERIEA_05_13[[#This Row],[IdEstablecimiento]],'[2]Establecimiento 2023'!$A$1:$E$183,5,FALSE),0)</f>
        <v>105102-Hospital Ovalle</v>
      </c>
      <c r="F531" t="s">
        <v>1419</v>
      </c>
      <c r="G531" s="437">
        <v>45093.650659722225</v>
      </c>
      <c r="H531">
        <v>61</v>
      </c>
      <c r="I531">
        <v>0</v>
      </c>
      <c r="J531">
        <v>61</v>
      </c>
    </row>
    <row r="532" spans="1:11" x14ac:dyDescent="0.2">
      <c r="A532">
        <v>5</v>
      </c>
      <c r="B532" t="s">
        <v>1325</v>
      </c>
      <c r="C532">
        <v>2023</v>
      </c>
      <c r="D532" t="s">
        <v>1467</v>
      </c>
      <c r="E532" t="str">
        <f>IFERROR(VLOOKUP([1]!Tabla_SERIEA_05_13[[#This Row],[IdEstablecimiento]],'[2]Establecimiento 2023'!$A$1:$E$183,5,FALSE),0)</f>
        <v>105102-Hospital Ovalle</v>
      </c>
      <c r="F532" t="s">
        <v>1390</v>
      </c>
      <c r="G532" s="437">
        <v>45093.650659722225</v>
      </c>
      <c r="H532">
        <v>162</v>
      </c>
      <c r="I532">
        <v>0</v>
      </c>
      <c r="J532">
        <v>162</v>
      </c>
    </row>
    <row r="533" spans="1:11" x14ac:dyDescent="0.2">
      <c r="A533">
        <v>5</v>
      </c>
      <c r="B533" t="s">
        <v>1325</v>
      </c>
      <c r="C533">
        <v>2023</v>
      </c>
      <c r="D533" t="s">
        <v>1467</v>
      </c>
      <c r="E533" t="str">
        <f>IFERROR(VLOOKUP([1]!Tabla_SERIEA_05_13[[#This Row],[IdEstablecimiento]],'[2]Establecimiento 2023'!$A$1:$E$183,5,FALSE),0)</f>
        <v>105102-Hospital Ovalle</v>
      </c>
      <c r="F533" t="s">
        <v>1336</v>
      </c>
      <c r="G533" s="437">
        <v>45093.650659722225</v>
      </c>
      <c r="H533">
        <v>1</v>
      </c>
      <c r="I533">
        <v>1</v>
      </c>
    </row>
    <row r="534" spans="1:11" x14ac:dyDescent="0.2">
      <c r="A534">
        <v>5</v>
      </c>
      <c r="B534" t="s">
        <v>1325</v>
      </c>
      <c r="C534">
        <v>2023</v>
      </c>
      <c r="D534" t="s">
        <v>1484</v>
      </c>
      <c r="E534" t="str">
        <f>IFERROR(VLOOKUP([1]!Tabla_SERIEA_05_13[[#This Row],[IdEstablecimiento]],'[2]Establecimiento 2023'!$A$1:$E$183,5,FALSE),0)</f>
        <v>105102-Hospital Ovalle</v>
      </c>
      <c r="F534" t="s">
        <v>1343</v>
      </c>
      <c r="G534" s="437">
        <v>45093.652106481481</v>
      </c>
      <c r="H534">
        <v>0</v>
      </c>
      <c r="K534">
        <v>230</v>
      </c>
    </row>
    <row r="535" spans="1:11" x14ac:dyDescent="0.2">
      <c r="A535">
        <v>5</v>
      </c>
      <c r="B535" t="s">
        <v>1325</v>
      </c>
      <c r="C535">
        <v>2023</v>
      </c>
      <c r="D535" t="s">
        <v>1484</v>
      </c>
      <c r="E535" t="str">
        <f>IFERROR(VLOOKUP([1]!Tabla_SERIEA_05_13[[#This Row],[IdEstablecimiento]],'[2]Establecimiento 2023'!$A$1:$E$183,5,FALSE),0)</f>
        <v>105102-Hospital Ovalle</v>
      </c>
      <c r="F535" t="s">
        <v>1344</v>
      </c>
      <c r="G535" s="437">
        <v>45093.652106481481</v>
      </c>
      <c r="H535">
        <v>0</v>
      </c>
      <c r="K535">
        <v>318</v>
      </c>
    </row>
    <row r="536" spans="1:11" x14ac:dyDescent="0.2">
      <c r="A536">
        <v>5</v>
      </c>
      <c r="B536" t="s">
        <v>1325</v>
      </c>
      <c r="C536">
        <v>2023</v>
      </c>
      <c r="D536" t="s">
        <v>1484</v>
      </c>
      <c r="E536" t="str">
        <f>IFERROR(VLOOKUP([1]!Tabla_SERIEA_05_13[[#This Row],[IdEstablecimiento]],'[2]Establecimiento 2023'!$A$1:$E$183,5,FALSE),0)</f>
        <v>105102-Hospital Ovalle</v>
      </c>
      <c r="F536" t="s">
        <v>1392</v>
      </c>
      <c r="G536" s="437">
        <v>45093.652106481481</v>
      </c>
      <c r="H536">
        <v>0</v>
      </c>
      <c r="K536">
        <v>5</v>
      </c>
    </row>
    <row r="537" spans="1:11" x14ac:dyDescent="0.2">
      <c r="A537">
        <v>5</v>
      </c>
      <c r="B537" t="s">
        <v>1325</v>
      </c>
      <c r="C537">
        <v>2023</v>
      </c>
      <c r="D537" t="s">
        <v>1484</v>
      </c>
      <c r="E537" t="str">
        <f>IFERROR(VLOOKUP([1]!Tabla_SERIEA_05_13[[#This Row],[IdEstablecimiento]],'[2]Establecimiento 2023'!$A$1:$E$183,5,FALSE),0)</f>
        <v>105102-Hospital Ovalle</v>
      </c>
      <c r="F537" t="s">
        <v>1346</v>
      </c>
      <c r="G537" s="437">
        <v>45093.652106481481</v>
      </c>
      <c r="H537">
        <v>0</v>
      </c>
      <c r="K537">
        <v>203</v>
      </c>
    </row>
    <row r="538" spans="1:11" x14ac:dyDescent="0.2">
      <c r="A538">
        <v>5</v>
      </c>
      <c r="B538" t="s">
        <v>1325</v>
      </c>
      <c r="C538">
        <v>2023</v>
      </c>
      <c r="D538" t="s">
        <v>1484</v>
      </c>
      <c r="E538" t="str">
        <f>IFERROR(VLOOKUP([1]!Tabla_SERIEA_05_13[[#This Row],[IdEstablecimiento]],'[2]Establecimiento 2023'!$A$1:$E$183,5,FALSE),0)</f>
        <v>105102-Hospital Ovalle</v>
      </c>
      <c r="F538" t="s">
        <v>1347</v>
      </c>
      <c r="G538" s="437">
        <v>45093.652106481481</v>
      </c>
      <c r="H538">
        <v>0</v>
      </c>
      <c r="K538">
        <v>302</v>
      </c>
    </row>
    <row r="539" spans="1:11" x14ac:dyDescent="0.2">
      <c r="A539">
        <v>5</v>
      </c>
      <c r="B539" t="s">
        <v>1325</v>
      </c>
      <c r="C539">
        <v>2023</v>
      </c>
      <c r="D539" t="s">
        <v>1484</v>
      </c>
      <c r="E539" t="str">
        <f>IFERROR(VLOOKUP([1]!Tabla_SERIEA_05_13[[#This Row],[IdEstablecimiento]],'[2]Establecimiento 2023'!$A$1:$E$183,5,FALSE),0)</f>
        <v>105102-Hospital Ovalle</v>
      </c>
      <c r="F539" t="s">
        <v>1349</v>
      </c>
      <c r="G539" s="437">
        <v>45093.652106481481</v>
      </c>
      <c r="H539">
        <v>0</v>
      </c>
      <c r="K539">
        <v>14</v>
      </c>
    </row>
    <row r="540" spans="1:11" x14ac:dyDescent="0.2">
      <c r="A540">
        <v>5</v>
      </c>
      <c r="B540" t="s">
        <v>1325</v>
      </c>
      <c r="C540">
        <v>2023</v>
      </c>
      <c r="D540" t="s">
        <v>1484</v>
      </c>
      <c r="E540" t="str">
        <f>IFERROR(VLOOKUP([1]!Tabla_SERIEA_05_13[[#This Row],[IdEstablecimiento]],'[2]Establecimiento 2023'!$A$1:$E$183,5,FALSE),0)</f>
        <v>105102-Hospital Ovalle</v>
      </c>
      <c r="F540" t="s">
        <v>1351</v>
      </c>
      <c r="G540" s="437">
        <v>45093.652106481481</v>
      </c>
      <c r="H540">
        <v>0</v>
      </c>
      <c r="K540">
        <v>19</v>
      </c>
    </row>
    <row r="541" spans="1:11" x14ac:dyDescent="0.2">
      <c r="A541">
        <v>5</v>
      </c>
      <c r="B541" t="s">
        <v>1325</v>
      </c>
      <c r="C541">
        <v>2023</v>
      </c>
      <c r="D541" t="s">
        <v>1484</v>
      </c>
      <c r="E541" t="str">
        <f>IFERROR(VLOOKUP([1]!Tabla_SERIEA_05_13[[#This Row],[IdEstablecimiento]],'[2]Establecimiento 2023'!$A$1:$E$183,5,FALSE),0)</f>
        <v>105102-Hospital Ovalle</v>
      </c>
      <c r="F541" t="s">
        <v>1353</v>
      </c>
      <c r="G541" s="437">
        <v>45093.652106481481</v>
      </c>
      <c r="H541">
        <v>0</v>
      </c>
      <c r="K541">
        <v>229</v>
      </c>
    </row>
    <row r="542" spans="1:11" x14ac:dyDescent="0.2">
      <c r="A542">
        <v>5</v>
      </c>
      <c r="B542" t="s">
        <v>1325</v>
      </c>
      <c r="C542">
        <v>2023</v>
      </c>
      <c r="D542" t="s">
        <v>1484</v>
      </c>
      <c r="E542" t="str">
        <f>IFERROR(VLOOKUP([1]!Tabla_SERIEA_05_13[[#This Row],[IdEstablecimiento]],'[2]Establecimiento 2023'!$A$1:$E$183,5,FALSE),0)</f>
        <v>105102-Hospital Ovalle</v>
      </c>
      <c r="F542" t="s">
        <v>1354</v>
      </c>
      <c r="G542" s="437">
        <v>45093.652106481481</v>
      </c>
      <c r="H542">
        <v>0</v>
      </c>
      <c r="K542">
        <v>180</v>
      </c>
    </row>
    <row r="543" spans="1:11" x14ac:dyDescent="0.2">
      <c r="A543">
        <v>5</v>
      </c>
      <c r="B543" t="s">
        <v>1325</v>
      </c>
      <c r="C543">
        <v>2023</v>
      </c>
      <c r="D543" t="s">
        <v>1484</v>
      </c>
      <c r="E543" t="str">
        <f>IFERROR(VLOOKUP([1]!Tabla_SERIEA_05_13[[#This Row],[IdEstablecimiento]],'[2]Establecimiento 2023'!$A$1:$E$183,5,FALSE),0)</f>
        <v>105102-Hospital Ovalle</v>
      </c>
      <c r="F543" t="s">
        <v>1410</v>
      </c>
      <c r="G543" s="437">
        <v>45093.652106481481</v>
      </c>
      <c r="H543">
        <v>0</v>
      </c>
      <c r="K543">
        <v>297</v>
      </c>
    </row>
    <row r="544" spans="1:11" x14ac:dyDescent="0.2">
      <c r="A544">
        <v>5</v>
      </c>
      <c r="B544" t="s">
        <v>1325</v>
      </c>
      <c r="C544">
        <v>2023</v>
      </c>
      <c r="D544" t="s">
        <v>1484</v>
      </c>
      <c r="E544" t="str">
        <f>IFERROR(VLOOKUP([1]!Tabla_SERIEA_05_13[[#This Row],[IdEstablecimiento]],'[2]Establecimiento 2023'!$A$1:$E$183,5,FALSE),0)</f>
        <v>105102-Hospital Ovalle</v>
      </c>
      <c r="F544" t="s">
        <v>1356</v>
      </c>
      <c r="G544" s="437">
        <v>45093.652106481481</v>
      </c>
      <c r="H544">
        <v>0</v>
      </c>
      <c r="K544">
        <v>287</v>
      </c>
    </row>
    <row r="545" spans="1:11" x14ac:dyDescent="0.2">
      <c r="A545">
        <v>5</v>
      </c>
      <c r="B545" t="s">
        <v>1325</v>
      </c>
      <c r="C545">
        <v>2023</v>
      </c>
      <c r="D545" t="s">
        <v>1484</v>
      </c>
      <c r="E545" t="str">
        <f>IFERROR(VLOOKUP([1]!Tabla_SERIEA_05_13[[#This Row],[IdEstablecimiento]],'[2]Establecimiento 2023'!$A$1:$E$183,5,FALSE),0)</f>
        <v>105102-Hospital Ovalle</v>
      </c>
      <c r="F545" t="s">
        <v>1357</v>
      </c>
      <c r="G545" s="437">
        <v>45093.652106481481</v>
      </c>
      <c r="H545">
        <v>0</v>
      </c>
      <c r="K545">
        <v>34</v>
      </c>
    </row>
    <row r="546" spans="1:11" x14ac:dyDescent="0.2">
      <c r="A546">
        <v>5</v>
      </c>
      <c r="B546" t="s">
        <v>1325</v>
      </c>
      <c r="C546">
        <v>2023</v>
      </c>
      <c r="D546" t="s">
        <v>1484</v>
      </c>
      <c r="E546" t="str">
        <f>IFERROR(VLOOKUP([1]!Tabla_SERIEA_05_13[[#This Row],[IdEstablecimiento]],'[2]Establecimiento 2023'!$A$1:$E$183,5,FALSE),0)</f>
        <v>105102-Hospital Ovalle</v>
      </c>
      <c r="F546" t="s">
        <v>1358</v>
      </c>
      <c r="G546" s="437">
        <v>45093.652106481481</v>
      </c>
      <c r="H546">
        <v>0</v>
      </c>
      <c r="K546">
        <v>180</v>
      </c>
    </row>
    <row r="547" spans="1:11" x14ac:dyDescent="0.2">
      <c r="A547">
        <v>5</v>
      </c>
      <c r="B547" t="s">
        <v>1325</v>
      </c>
      <c r="C547">
        <v>2023</v>
      </c>
      <c r="D547" t="s">
        <v>1484</v>
      </c>
      <c r="E547" t="str">
        <f>IFERROR(VLOOKUP([1]!Tabla_SERIEA_05_13[[#This Row],[IdEstablecimiento]],'[2]Establecimiento 2023'!$A$1:$E$183,5,FALSE),0)</f>
        <v>105102-Hospital Ovalle</v>
      </c>
      <c r="F547" t="s">
        <v>1359</v>
      </c>
      <c r="G547" s="437">
        <v>45093.652106481481</v>
      </c>
      <c r="H547">
        <v>0</v>
      </c>
      <c r="K547">
        <v>74</v>
      </c>
    </row>
    <row r="548" spans="1:11" x14ac:dyDescent="0.2">
      <c r="A548">
        <v>5</v>
      </c>
      <c r="B548" t="s">
        <v>1325</v>
      </c>
      <c r="C548">
        <v>2023</v>
      </c>
      <c r="D548" t="s">
        <v>1484</v>
      </c>
      <c r="E548" t="str">
        <f>IFERROR(VLOOKUP([1]!Tabla_SERIEA_05_13[[#This Row],[IdEstablecimiento]],'[2]Establecimiento 2023'!$A$1:$E$183,5,FALSE),0)</f>
        <v>105102-Hospital Ovalle</v>
      </c>
      <c r="F548" t="s">
        <v>1395</v>
      </c>
      <c r="G548" s="437">
        <v>45093.652106481481</v>
      </c>
      <c r="H548">
        <v>0</v>
      </c>
      <c r="K548">
        <v>2</v>
      </c>
    </row>
    <row r="549" spans="1:11" x14ac:dyDescent="0.2">
      <c r="A549">
        <v>5</v>
      </c>
      <c r="B549" t="s">
        <v>1325</v>
      </c>
      <c r="C549">
        <v>2023</v>
      </c>
      <c r="D549" t="s">
        <v>1484</v>
      </c>
      <c r="E549" t="str">
        <f>IFERROR(VLOOKUP([1]!Tabla_SERIEA_05_13[[#This Row],[IdEstablecimiento]],'[2]Establecimiento 2023'!$A$1:$E$183,5,FALSE),0)</f>
        <v>105102-Hospital Ovalle</v>
      </c>
      <c r="F549" t="s">
        <v>1444</v>
      </c>
      <c r="G549" s="437">
        <v>45093.652106481481</v>
      </c>
      <c r="H549">
        <v>0</v>
      </c>
      <c r="K549">
        <v>210</v>
      </c>
    </row>
    <row r="550" spans="1:11" x14ac:dyDescent="0.2">
      <c r="A550">
        <v>5</v>
      </c>
      <c r="B550" t="s">
        <v>1325</v>
      </c>
      <c r="C550">
        <v>2023</v>
      </c>
      <c r="D550" t="s">
        <v>1484</v>
      </c>
      <c r="E550" t="str">
        <f>IFERROR(VLOOKUP([1]!Tabla_SERIEA_05_13[[#This Row],[IdEstablecimiento]],'[2]Establecimiento 2023'!$A$1:$E$183,5,FALSE),0)</f>
        <v>105102-Hospital Ovalle</v>
      </c>
      <c r="F550" t="s">
        <v>1360</v>
      </c>
      <c r="G550" s="437">
        <v>45093.652106481481</v>
      </c>
      <c r="H550">
        <v>0</v>
      </c>
      <c r="K550">
        <v>16</v>
      </c>
    </row>
    <row r="551" spans="1:11" x14ac:dyDescent="0.2">
      <c r="A551">
        <v>5</v>
      </c>
      <c r="B551" t="s">
        <v>1325</v>
      </c>
      <c r="C551">
        <v>2023</v>
      </c>
      <c r="D551" t="s">
        <v>1484</v>
      </c>
      <c r="E551" t="str">
        <f>IFERROR(VLOOKUP([1]!Tabla_SERIEA_05_13[[#This Row],[IdEstablecimiento]],'[2]Establecimiento 2023'!$A$1:$E$183,5,FALSE),0)</f>
        <v>105102-Hospital Ovalle</v>
      </c>
      <c r="F551" t="s">
        <v>1361</v>
      </c>
      <c r="G551" s="437">
        <v>45093.652106481481</v>
      </c>
      <c r="H551">
        <v>0</v>
      </c>
      <c r="K551">
        <v>227</v>
      </c>
    </row>
    <row r="552" spans="1:11" x14ac:dyDescent="0.2">
      <c r="A552">
        <v>5</v>
      </c>
      <c r="B552" t="s">
        <v>1325</v>
      </c>
      <c r="C552">
        <v>2023</v>
      </c>
      <c r="D552" t="s">
        <v>1484</v>
      </c>
      <c r="E552" t="str">
        <f>IFERROR(VLOOKUP([1]!Tabla_SERIEA_05_13[[#This Row],[IdEstablecimiento]],'[2]Establecimiento 2023'!$A$1:$E$183,5,FALSE),0)</f>
        <v>105102-Hospital Ovalle</v>
      </c>
      <c r="F552" t="s">
        <v>1362</v>
      </c>
      <c r="G552" s="437">
        <v>45093.652106481481</v>
      </c>
      <c r="H552">
        <v>0</v>
      </c>
      <c r="K552">
        <v>179</v>
      </c>
    </row>
    <row r="553" spans="1:11" x14ac:dyDescent="0.2">
      <c r="A553">
        <v>5</v>
      </c>
      <c r="B553" t="s">
        <v>1325</v>
      </c>
      <c r="C553">
        <v>2023</v>
      </c>
      <c r="D553" t="s">
        <v>1484</v>
      </c>
      <c r="E553" t="str">
        <f>IFERROR(VLOOKUP([1]!Tabla_SERIEA_05_13[[#This Row],[IdEstablecimiento]],'[2]Establecimiento 2023'!$A$1:$E$183,5,FALSE),0)</f>
        <v>105102-Hospital Ovalle</v>
      </c>
      <c r="F553" t="s">
        <v>1363</v>
      </c>
      <c r="G553" s="437">
        <v>45093.652106481481</v>
      </c>
      <c r="H553">
        <v>0</v>
      </c>
      <c r="K553">
        <v>5</v>
      </c>
    </row>
    <row r="554" spans="1:11" x14ac:dyDescent="0.2">
      <c r="A554">
        <v>5</v>
      </c>
      <c r="B554" t="s">
        <v>1325</v>
      </c>
      <c r="C554">
        <v>2023</v>
      </c>
      <c r="D554" t="s">
        <v>1484</v>
      </c>
      <c r="E554" t="str">
        <f>IFERROR(VLOOKUP([1]!Tabla_SERIEA_05_13[[#This Row],[IdEstablecimiento]],'[2]Establecimiento 2023'!$A$1:$E$183,5,FALSE),0)</f>
        <v>105102-Hospital Ovalle</v>
      </c>
      <c r="F554" t="s">
        <v>1460</v>
      </c>
      <c r="G554" s="437">
        <v>45093.652106481481</v>
      </c>
      <c r="H554">
        <v>0</v>
      </c>
      <c r="K554">
        <v>7</v>
      </c>
    </row>
    <row r="555" spans="1:11" x14ac:dyDescent="0.2">
      <c r="A555">
        <v>5</v>
      </c>
      <c r="B555" t="s">
        <v>1325</v>
      </c>
      <c r="C555">
        <v>2023</v>
      </c>
      <c r="D555" t="s">
        <v>1484</v>
      </c>
      <c r="E555" t="str">
        <f>IFERROR(VLOOKUP([1]!Tabla_SERIEA_05_13[[#This Row],[IdEstablecimiento]],'[2]Establecimiento 2023'!$A$1:$E$183,5,FALSE),0)</f>
        <v>105102-Hospital Ovalle</v>
      </c>
      <c r="F555" t="s">
        <v>1367</v>
      </c>
      <c r="G555" s="437">
        <v>45093.652106481481</v>
      </c>
      <c r="H555">
        <v>0</v>
      </c>
      <c r="K555">
        <v>74</v>
      </c>
    </row>
    <row r="556" spans="1:11" x14ac:dyDescent="0.2">
      <c r="A556">
        <v>5</v>
      </c>
      <c r="B556" t="s">
        <v>1325</v>
      </c>
      <c r="C556">
        <v>2023</v>
      </c>
      <c r="D556" t="s">
        <v>1484</v>
      </c>
      <c r="E556" t="str">
        <f>IFERROR(VLOOKUP([1]!Tabla_SERIEA_05_13[[#This Row],[IdEstablecimiento]],'[2]Establecimiento 2023'!$A$1:$E$183,5,FALSE),0)</f>
        <v>105102-Hospital Ovalle</v>
      </c>
      <c r="F556" t="s">
        <v>1485</v>
      </c>
      <c r="G556" s="437">
        <v>45093.652106481481</v>
      </c>
      <c r="H556">
        <v>0</v>
      </c>
      <c r="K556">
        <v>8</v>
      </c>
    </row>
    <row r="557" spans="1:11" x14ac:dyDescent="0.2">
      <c r="A557">
        <v>5</v>
      </c>
      <c r="B557" t="s">
        <v>1325</v>
      </c>
      <c r="C557">
        <v>2023</v>
      </c>
      <c r="D557" t="s">
        <v>1484</v>
      </c>
      <c r="E557" t="str">
        <f>IFERROR(VLOOKUP([1]!Tabla_SERIEA_05_13[[#This Row],[IdEstablecimiento]],'[2]Establecimiento 2023'!$A$1:$E$183,5,FALSE),0)</f>
        <v>105102-Hospital Ovalle</v>
      </c>
      <c r="F557" t="s">
        <v>1461</v>
      </c>
      <c r="G557" s="437">
        <v>45093.652106481481</v>
      </c>
      <c r="H557">
        <v>0</v>
      </c>
      <c r="K557">
        <v>72</v>
      </c>
    </row>
    <row r="558" spans="1:11" x14ac:dyDescent="0.2">
      <c r="A558">
        <v>5</v>
      </c>
      <c r="B558" t="s">
        <v>1325</v>
      </c>
      <c r="C558">
        <v>2023</v>
      </c>
      <c r="D558" t="s">
        <v>1484</v>
      </c>
      <c r="E558" t="str">
        <f>IFERROR(VLOOKUP([1]!Tabla_SERIEA_05_13[[#This Row],[IdEstablecimiento]],'[2]Establecimiento 2023'!$A$1:$E$183,5,FALSE),0)</f>
        <v>105102-Hospital Ovalle</v>
      </c>
      <c r="F558" t="s">
        <v>1486</v>
      </c>
      <c r="G558" s="437">
        <v>45093.652106481481</v>
      </c>
      <c r="H558">
        <v>0</v>
      </c>
      <c r="K558">
        <v>9</v>
      </c>
    </row>
    <row r="559" spans="1:11" x14ac:dyDescent="0.2">
      <c r="A559">
        <v>5</v>
      </c>
      <c r="B559" t="s">
        <v>1325</v>
      </c>
      <c r="C559">
        <v>2023</v>
      </c>
      <c r="D559" t="s">
        <v>1484</v>
      </c>
      <c r="E559" t="str">
        <f>IFERROR(VLOOKUP([1]!Tabla_SERIEA_05_13[[#This Row],[IdEstablecimiento]],'[2]Establecimiento 2023'!$A$1:$E$183,5,FALSE),0)</f>
        <v>105104-Hospital Salamanca</v>
      </c>
      <c r="F559" t="s">
        <v>1371</v>
      </c>
      <c r="G559" s="437">
        <v>45093.652106481481</v>
      </c>
      <c r="H559">
        <v>0</v>
      </c>
      <c r="K559">
        <v>27</v>
      </c>
    </row>
    <row r="560" spans="1:11" x14ac:dyDescent="0.2">
      <c r="A560">
        <v>5</v>
      </c>
      <c r="B560" t="s">
        <v>1325</v>
      </c>
      <c r="C560">
        <v>2023</v>
      </c>
      <c r="D560" t="s">
        <v>1484</v>
      </c>
      <c r="E560" t="str">
        <f>IFERROR(VLOOKUP([1]!Tabla_SERIEA_05_13[[#This Row],[IdEstablecimiento]],'[2]Establecimiento 2023'!$A$1:$E$183,5,FALSE),0)</f>
        <v>105104-Hospital Salamanca</v>
      </c>
      <c r="F560" t="s">
        <v>1487</v>
      </c>
      <c r="G560" s="437">
        <v>45093.652106481481</v>
      </c>
      <c r="H560">
        <v>0</v>
      </c>
      <c r="K560">
        <v>5</v>
      </c>
    </row>
    <row r="561" spans="1:13" x14ac:dyDescent="0.2">
      <c r="A561">
        <v>5</v>
      </c>
      <c r="B561" t="s">
        <v>1325</v>
      </c>
      <c r="C561">
        <v>2023</v>
      </c>
      <c r="D561" t="s">
        <v>1484</v>
      </c>
      <c r="E561" t="str">
        <f>IFERROR(VLOOKUP([1]!Tabla_SERIEA_05_13[[#This Row],[IdEstablecimiento]],'[2]Establecimiento 2023'!$A$1:$E$183,5,FALSE),0)</f>
        <v>105104-Hospital Salamanca</v>
      </c>
      <c r="F561" t="s">
        <v>1374</v>
      </c>
      <c r="G561" s="437">
        <v>45093.652106481481</v>
      </c>
      <c r="H561">
        <v>0</v>
      </c>
      <c r="K561">
        <v>8</v>
      </c>
    </row>
    <row r="562" spans="1:13" x14ac:dyDescent="0.2">
      <c r="A562">
        <v>5</v>
      </c>
      <c r="B562" t="s">
        <v>1325</v>
      </c>
      <c r="C562">
        <v>2023</v>
      </c>
      <c r="D562" t="s">
        <v>1484</v>
      </c>
      <c r="E562" t="str">
        <f>IFERROR(VLOOKUP([1]!Tabla_SERIEA_05_13[[#This Row],[IdEstablecimiento]],'[2]Establecimiento 2023'!$A$1:$E$183,5,FALSE),0)</f>
        <v>105104-Hospital Salamanca</v>
      </c>
      <c r="F562" t="s">
        <v>1379</v>
      </c>
      <c r="G562" s="437">
        <v>45093.652106481481</v>
      </c>
      <c r="H562">
        <v>12</v>
      </c>
      <c r="J562">
        <v>12</v>
      </c>
      <c r="L562">
        <v>12</v>
      </c>
    </row>
    <row r="563" spans="1:13" x14ac:dyDescent="0.2">
      <c r="A563">
        <v>5</v>
      </c>
      <c r="B563" t="s">
        <v>1325</v>
      </c>
      <c r="C563">
        <v>2023</v>
      </c>
      <c r="D563" t="s">
        <v>1484</v>
      </c>
      <c r="E563" t="str">
        <f>IFERROR(VLOOKUP([1]!Tabla_SERIEA_05_13[[#This Row],[IdEstablecimiento]],'[2]Establecimiento 2023'!$A$1:$E$183,5,FALSE),0)</f>
        <v>105104-Hospital Salamanca</v>
      </c>
      <c r="F563" t="s">
        <v>1335</v>
      </c>
      <c r="G563" s="437">
        <v>45093.652106481481</v>
      </c>
      <c r="H563">
        <v>157</v>
      </c>
      <c r="J563">
        <v>157</v>
      </c>
      <c r="L563">
        <v>157</v>
      </c>
      <c r="M563">
        <v>157</v>
      </c>
    </row>
    <row r="564" spans="1:13" x14ac:dyDescent="0.2">
      <c r="A564">
        <v>5</v>
      </c>
      <c r="B564" t="s">
        <v>1325</v>
      </c>
      <c r="C564">
        <v>2023</v>
      </c>
      <c r="D564" t="s">
        <v>1484</v>
      </c>
      <c r="E564" t="str">
        <f>IFERROR(VLOOKUP([1]!Tabla_SERIEA_05_13[[#This Row],[IdEstablecimiento]],'[2]Establecimiento 2023'!$A$1:$E$183,5,FALSE),0)</f>
        <v>105104-Hospital Salamanca</v>
      </c>
      <c r="F564" t="s">
        <v>1400</v>
      </c>
      <c r="G564" s="437">
        <v>45093.652106481481</v>
      </c>
      <c r="H564">
        <v>73</v>
      </c>
      <c r="J564">
        <v>73</v>
      </c>
      <c r="L564">
        <v>73</v>
      </c>
      <c r="M564">
        <v>73</v>
      </c>
    </row>
    <row r="565" spans="1:13" x14ac:dyDescent="0.2">
      <c r="A565">
        <v>5</v>
      </c>
      <c r="B565" t="s">
        <v>1325</v>
      </c>
      <c r="C565">
        <v>2023</v>
      </c>
      <c r="D565" t="s">
        <v>1484</v>
      </c>
      <c r="E565" t="str">
        <f>IFERROR(VLOOKUP([1]!Tabla_SERIEA_05_13[[#This Row],[IdEstablecimiento]],'[2]Establecimiento 2023'!$A$1:$E$183,5,FALSE),0)</f>
        <v>105104-Hospital Salamanca</v>
      </c>
      <c r="F565" t="s">
        <v>1380</v>
      </c>
      <c r="G565" s="437">
        <v>45093.652106481481</v>
      </c>
      <c r="H565">
        <v>6</v>
      </c>
      <c r="J565">
        <v>6</v>
      </c>
      <c r="L565">
        <v>6</v>
      </c>
    </row>
    <row r="566" spans="1:13" x14ac:dyDescent="0.2">
      <c r="A566">
        <v>5</v>
      </c>
      <c r="B566" t="s">
        <v>1325</v>
      </c>
      <c r="C566">
        <v>2023</v>
      </c>
      <c r="D566" t="s">
        <v>1484</v>
      </c>
      <c r="E566" t="str">
        <f>IFERROR(VLOOKUP([1]!Tabla_SERIEA_05_13[[#This Row],[IdEstablecimiento]],'[2]Establecimiento 2023'!$A$1:$E$183,5,FALSE),0)</f>
        <v>105104-Hospital Salamanca</v>
      </c>
      <c r="F566" t="s">
        <v>1327</v>
      </c>
      <c r="G566" s="437">
        <v>45093.652106481481</v>
      </c>
      <c r="H566">
        <v>137</v>
      </c>
      <c r="J566">
        <v>137</v>
      </c>
      <c r="L566">
        <v>137</v>
      </c>
    </row>
    <row r="567" spans="1:13" x14ac:dyDescent="0.2">
      <c r="A567">
        <v>5</v>
      </c>
      <c r="B567" t="s">
        <v>1325</v>
      </c>
      <c r="C567">
        <v>2023</v>
      </c>
      <c r="D567" t="s">
        <v>1484</v>
      </c>
      <c r="E567" t="str">
        <f>IFERROR(VLOOKUP([1]!Tabla_SERIEA_05_13[[#This Row],[IdEstablecimiento]],'[2]Establecimiento 2023'!$A$1:$E$183,5,FALSE),0)</f>
        <v>105104-Hospital Salamanca</v>
      </c>
      <c r="F567" t="s">
        <v>1414</v>
      </c>
      <c r="G567" s="437">
        <v>45093.652106481481</v>
      </c>
      <c r="H567">
        <v>15</v>
      </c>
      <c r="J567">
        <v>15</v>
      </c>
      <c r="L567">
        <v>15</v>
      </c>
    </row>
    <row r="568" spans="1:13" x14ac:dyDescent="0.2">
      <c r="A568">
        <v>5</v>
      </c>
      <c r="B568" t="s">
        <v>1325</v>
      </c>
      <c r="C568">
        <v>2023</v>
      </c>
      <c r="D568" t="s">
        <v>1484</v>
      </c>
      <c r="E568" t="str">
        <f>IFERROR(VLOOKUP([1]!Tabla_SERIEA_05_13[[#This Row],[IdEstablecimiento]],'[2]Establecimiento 2023'!$A$1:$E$183,5,FALSE),0)</f>
        <v>105104-Hospital Salamanca</v>
      </c>
      <c r="F568" t="s">
        <v>1383</v>
      </c>
      <c r="G568" s="437">
        <v>45093.652106481481</v>
      </c>
      <c r="H568">
        <v>79</v>
      </c>
      <c r="J568">
        <v>79</v>
      </c>
      <c r="L568">
        <v>79</v>
      </c>
    </row>
    <row r="569" spans="1:13" x14ac:dyDescent="0.2">
      <c r="A569">
        <v>5</v>
      </c>
      <c r="B569" t="s">
        <v>1325</v>
      </c>
      <c r="C569">
        <v>2023</v>
      </c>
      <c r="D569" t="s">
        <v>1484</v>
      </c>
      <c r="E569" t="str">
        <f>IFERROR(VLOOKUP([1]!Tabla_SERIEA_05_13[[#This Row],[IdEstablecimiento]],'[2]Establecimiento 2023'!$A$1:$E$183,5,FALSE),0)</f>
        <v>105104-Hospital Salamanca</v>
      </c>
      <c r="F569" t="s">
        <v>1384</v>
      </c>
      <c r="G569" s="437">
        <v>45093.652106481481</v>
      </c>
      <c r="H569">
        <v>164</v>
      </c>
      <c r="J569">
        <v>164</v>
      </c>
      <c r="L569">
        <v>164</v>
      </c>
    </row>
    <row r="570" spans="1:13" x14ac:dyDescent="0.2">
      <c r="A570">
        <v>5</v>
      </c>
      <c r="B570" t="s">
        <v>1325</v>
      </c>
      <c r="C570">
        <v>2023</v>
      </c>
      <c r="D570" t="s">
        <v>1484</v>
      </c>
      <c r="E570" t="str">
        <f>IFERROR(VLOOKUP([1]!Tabla_SERIEA_05_13[[#This Row],[IdEstablecimiento]],'[2]Establecimiento 2023'!$A$1:$E$183,5,FALSE),0)</f>
        <v>105104-Hospital Salamanca</v>
      </c>
      <c r="F570" t="s">
        <v>1338</v>
      </c>
      <c r="G570" s="437">
        <v>45093.652106481481</v>
      </c>
      <c r="H570">
        <v>2</v>
      </c>
      <c r="J570">
        <v>2</v>
      </c>
      <c r="L570">
        <v>2</v>
      </c>
    </row>
    <row r="571" spans="1:13" x14ac:dyDescent="0.2">
      <c r="A571">
        <v>5</v>
      </c>
      <c r="B571" t="s">
        <v>1325</v>
      </c>
      <c r="C571">
        <v>2023</v>
      </c>
      <c r="D571" t="s">
        <v>1484</v>
      </c>
      <c r="E571" t="str">
        <f>IFERROR(VLOOKUP([1]!Tabla_SERIEA_05_13[[#This Row],[IdEstablecimiento]],'[2]Establecimiento 2023'!$A$1:$E$183,5,FALSE),0)</f>
        <v>105104-Hospital Salamanca</v>
      </c>
      <c r="F571" t="s">
        <v>1385</v>
      </c>
      <c r="G571" s="437">
        <v>45093.652106481481</v>
      </c>
      <c r="H571">
        <v>589</v>
      </c>
      <c r="J571">
        <v>589</v>
      </c>
    </row>
    <row r="572" spans="1:13" x14ac:dyDescent="0.2">
      <c r="A572">
        <v>5</v>
      </c>
      <c r="B572" t="s">
        <v>1325</v>
      </c>
      <c r="C572">
        <v>2023</v>
      </c>
      <c r="D572" t="s">
        <v>1484</v>
      </c>
      <c r="E572" t="str">
        <f>IFERROR(VLOOKUP([1]!Tabla_SERIEA_05_13[[#This Row],[IdEstablecimiento]],'[2]Establecimiento 2023'!$A$1:$E$183,5,FALSE),0)</f>
        <v>105104-Hospital Salamanca</v>
      </c>
      <c r="F572" t="s">
        <v>1386</v>
      </c>
      <c r="G572" s="437">
        <v>45093.652106481481</v>
      </c>
      <c r="H572">
        <v>15</v>
      </c>
      <c r="J572">
        <v>15</v>
      </c>
    </row>
    <row r="573" spans="1:13" x14ac:dyDescent="0.2">
      <c r="A573">
        <v>5</v>
      </c>
      <c r="B573" t="s">
        <v>1325</v>
      </c>
      <c r="C573">
        <v>2023</v>
      </c>
      <c r="D573" t="s">
        <v>1484</v>
      </c>
      <c r="E573" t="str">
        <f>IFERROR(VLOOKUP([1]!Tabla_SERIEA_05_13[[#This Row],[IdEstablecimiento]],'[2]Establecimiento 2023'!$A$1:$E$183,5,FALSE),0)</f>
        <v>105104-Hospital Salamanca</v>
      </c>
      <c r="F573" t="s">
        <v>1403</v>
      </c>
      <c r="G573" s="437">
        <v>45093.652106481481</v>
      </c>
      <c r="H573">
        <v>10</v>
      </c>
      <c r="J573">
        <v>10</v>
      </c>
      <c r="L573">
        <v>10</v>
      </c>
    </row>
    <row r="574" spans="1:13" x14ac:dyDescent="0.2">
      <c r="A574">
        <v>5</v>
      </c>
      <c r="B574" t="s">
        <v>1325</v>
      </c>
      <c r="C574">
        <v>2023</v>
      </c>
      <c r="D574" t="s">
        <v>1484</v>
      </c>
      <c r="E574" t="str">
        <f>IFERROR(VLOOKUP([1]!Tabla_SERIEA_05_13[[#This Row],[IdEstablecimiento]],'[2]Establecimiento 2023'!$A$1:$E$183,5,FALSE),0)</f>
        <v>105104-Hospital Salamanca</v>
      </c>
      <c r="F574" t="s">
        <v>1404</v>
      </c>
      <c r="G574" s="437">
        <v>45093.652106481481</v>
      </c>
      <c r="H574">
        <v>2</v>
      </c>
      <c r="J574">
        <v>2</v>
      </c>
      <c r="L574">
        <v>2</v>
      </c>
    </row>
    <row r="575" spans="1:13" x14ac:dyDescent="0.2">
      <c r="A575">
        <v>5</v>
      </c>
      <c r="B575" t="s">
        <v>1325</v>
      </c>
      <c r="C575">
        <v>2023</v>
      </c>
      <c r="D575" t="s">
        <v>1484</v>
      </c>
      <c r="E575" t="str">
        <f>IFERROR(VLOOKUP([1]!Tabla_SERIEA_05_13[[#This Row],[IdEstablecimiento]],'[2]Establecimiento 2023'!$A$1:$E$183,5,FALSE),0)</f>
        <v>105104-Hospital Salamanca</v>
      </c>
      <c r="F575" t="s">
        <v>1332</v>
      </c>
      <c r="G575" s="437">
        <v>45093.652106481481</v>
      </c>
      <c r="H575">
        <v>55</v>
      </c>
      <c r="J575">
        <v>55</v>
      </c>
      <c r="L575">
        <v>55</v>
      </c>
    </row>
    <row r="576" spans="1:13" x14ac:dyDescent="0.2">
      <c r="A576">
        <v>5</v>
      </c>
      <c r="B576" t="s">
        <v>1325</v>
      </c>
      <c r="C576">
        <v>2023</v>
      </c>
      <c r="D576" t="s">
        <v>1484</v>
      </c>
      <c r="E576" t="str">
        <f>IFERROR(VLOOKUP([1]!Tabla_SERIEA_05_13[[#This Row],[IdEstablecimiento]],'[2]Establecimiento 2023'!$A$1:$E$183,5,FALSE),0)</f>
        <v>105104-Hospital Salamanca</v>
      </c>
      <c r="F576" t="s">
        <v>1387</v>
      </c>
      <c r="G576" s="437">
        <v>45093.652106481481</v>
      </c>
      <c r="H576">
        <v>5</v>
      </c>
      <c r="J576">
        <v>5</v>
      </c>
    </row>
    <row r="577" spans="1:11" x14ac:dyDescent="0.2">
      <c r="A577">
        <v>5</v>
      </c>
      <c r="B577" t="s">
        <v>1325</v>
      </c>
      <c r="C577">
        <v>2023</v>
      </c>
      <c r="D577" t="s">
        <v>1484</v>
      </c>
      <c r="E577" t="str">
        <f>IFERROR(VLOOKUP([1]!Tabla_SERIEA_05_13[[#This Row],[IdEstablecimiento]],'[2]Establecimiento 2023'!$A$1:$E$183,5,FALSE),0)</f>
        <v>105104-Hospital Salamanca</v>
      </c>
      <c r="F577" t="s">
        <v>1482</v>
      </c>
      <c r="G577" s="437">
        <v>45093.652106481481</v>
      </c>
      <c r="H577">
        <v>6</v>
      </c>
      <c r="J577">
        <v>6</v>
      </c>
    </row>
    <row r="578" spans="1:11" x14ac:dyDescent="0.2">
      <c r="A578">
        <v>5</v>
      </c>
      <c r="B578" t="s">
        <v>1325</v>
      </c>
      <c r="C578">
        <v>2023</v>
      </c>
      <c r="D578" t="s">
        <v>1484</v>
      </c>
      <c r="E578" t="str">
        <f>IFERROR(VLOOKUP([1]!Tabla_SERIEA_05_13[[#This Row],[IdEstablecimiento]],'[2]Establecimiento 2023'!$A$1:$E$183,5,FALSE),0)</f>
        <v>105104-Hospital Salamanca</v>
      </c>
      <c r="F578" t="s">
        <v>1389</v>
      </c>
      <c r="G578" s="437">
        <v>45093.652106481481</v>
      </c>
      <c r="H578">
        <v>3</v>
      </c>
      <c r="J578">
        <v>3</v>
      </c>
    </row>
    <row r="579" spans="1:11" x14ac:dyDescent="0.2">
      <c r="A579">
        <v>5</v>
      </c>
      <c r="B579" t="s">
        <v>1325</v>
      </c>
      <c r="C579">
        <v>2023</v>
      </c>
      <c r="D579" t="s">
        <v>1484</v>
      </c>
      <c r="E579" t="str">
        <f>IFERROR(VLOOKUP([1]!Tabla_SERIEA_05_13[[#This Row],[IdEstablecimiento]],'[2]Establecimiento 2023'!$A$1:$E$183,5,FALSE),0)</f>
        <v>105104-Hospital Salamanca</v>
      </c>
      <c r="F579" t="s">
        <v>1483</v>
      </c>
      <c r="G579" s="437">
        <v>45093.652106481481</v>
      </c>
      <c r="H579">
        <v>3</v>
      </c>
      <c r="J579">
        <v>3</v>
      </c>
    </row>
    <row r="580" spans="1:11" x14ac:dyDescent="0.2">
      <c r="A580">
        <v>5</v>
      </c>
      <c r="B580" t="s">
        <v>1325</v>
      </c>
      <c r="C580">
        <v>2023</v>
      </c>
      <c r="D580" t="s">
        <v>1484</v>
      </c>
      <c r="E580" t="str">
        <f>IFERROR(VLOOKUP([1]!Tabla_SERIEA_05_13[[#This Row],[IdEstablecimiento]],'[2]Establecimiento 2023'!$A$1:$E$183,5,FALSE),0)</f>
        <v>105104-Hospital Salamanca</v>
      </c>
      <c r="F580" t="s">
        <v>1243</v>
      </c>
      <c r="G580" s="437">
        <v>45093.652106481481</v>
      </c>
      <c r="H580">
        <v>12</v>
      </c>
      <c r="I580">
        <v>0</v>
      </c>
      <c r="J580">
        <v>12</v>
      </c>
    </row>
    <row r="581" spans="1:11" x14ac:dyDescent="0.2">
      <c r="A581">
        <v>5</v>
      </c>
      <c r="B581" t="s">
        <v>1325</v>
      </c>
      <c r="C581">
        <v>2023</v>
      </c>
      <c r="D581" t="s">
        <v>1484</v>
      </c>
      <c r="E581" t="str">
        <f>IFERROR(VLOOKUP([1]!Tabla_SERIEA_05_13[[#This Row],[IdEstablecimiento]],'[2]Establecimiento 2023'!$A$1:$E$183,5,FALSE),0)</f>
        <v>105104-Hospital Salamanca</v>
      </c>
      <c r="F581" t="s">
        <v>1244</v>
      </c>
      <c r="G581" s="437">
        <v>45093.652106481481</v>
      </c>
      <c r="H581">
        <v>230</v>
      </c>
      <c r="I581">
        <v>0</v>
      </c>
      <c r="J581">
        <v>230</v>
      </c>
    </row>
    <row r="582" spans="1:11" x14ac:dyDescent="0.2">
      <c r="A582">
        <v>5</v>
      </c>
      <c r="B582" t="s">
        <v>1325</v>
      </c>
      <c r="C582">
        <v>2023</v>
      </c>
      <c r="D582" t="s">
        <v>1484</v>
      </c>
      <c r="E582" t="str">
        <f>IFERROR(VLOOKUP([1]!Tabla_SERIEA_05_13[[#This Row],[IdEstablecimiento]],'[2]Establecimiento 2023'!$A$1:$E$183,5,FALSE),0)</f>
        <v>105104-Hospital Salamanca</v>
      </c>
      <c r="F582" t="s">
        <v>1248</v>
      </c>
      <c r="G582" s="437">
        <v>45093.652106481481</v>
      </c>
      <c r="H582">
        <v>6</v>
      </c>
      <c r="I582">
        <v>0</v>
      </c>
      <c r="J582">
        <v>6</v>
      </c>
    </row>
    <row r="583" spans="1:11" x14ac:dyDescent="0.2">
      <c r="A583">
        <v>5</v>
      </c>
      <c r="B583" t="s">
        <v>1325</v>
      </c>
      <c r="C583">
        <v>2023</v>
      </c>
      <c r="D583" t="s">
        <v>1484</v>
      </c>
      <c r="E583" t="str">
        <f>IFERROR(VLOOKUP([1]!Tabla_SERIEA_05_13[[#This Row],[IdEstablecimiento]],'[2]Establecimiento 2023'!$A$1:$E$183,5,FALSE),0)</f>
        <v>105104-Hospital Salamanca</v>
      </c>
      <c r="F583" t="s">
        <v>1253</v>
      </c>
      <c r="G583" s="437">
        <v>45093.652106481481</v>
      </c>
      <c r="H583">
        <v>137</v>
      </c>
      <c r="I583">
        <v>0</v>
      </c>
      <c r="J583">
        <v>137</v>
      </c>
    </row>
    <row r="584" spans="1:11" x14ac:dyDescent="0.2">
      <c r="A584">
        <v>5</v>
      </c>
      <c r="B584" t="s">
        <v>1325</v>
      </c>
      <c r="C584">
        <v>2023</v>
      </c>
      <c r="D584" t="s">
        <v>1484</v>
      </c>
      <c r="E584" t="str">
        <f>IFERROR(VLOOKUP([1]!Tabla_SERIEA_05_13[[#This Row],[IdEstablecimiento]],'[2]Establecimiento 2023'!$A$1:$E$183,5,FALSE),0)</f>
        <v>105104-Hospital Salamanca</v>
      </c>
      <c r="F584" t="s">
        <v>1419</v>
      </c>
      <c r="G584" s="437">
        <v>45093.652106481481</v>
      </c>
      <c r="H584">
        <v>15</v>
      </c>
      <c r="I584">
        <v>0</v>
      </c>
      <c r="J584">
        <v>15</v>
      </c>
    </row>
    <row r="585" spans="1:11" x14ac:dyDescent="0.2">
      <c r="A585">
        <v>5</v>
      </c>
      <c r="B585" t="s">
        <v>1325</v>
      </c>
      <c r="C585">
        <v>2023</v>
      </c>
      <c r="D585" t="s">
        <v>1484</v>
      </c>
      <c r="E585" t="str">
        <f>IFERROR(VLOOKUP([1]!Tabla_SERIEA_05_13[[#This Row],[IdEstablecimiento]],'[2]Establecimiento 2023'!$A$1:$E$183,5,FALSE),0)</f>
        <v>105104-Hospital Salamanca</v>
      </c>
      <c r="F585" t="s">
        <v>1390</v>
      </c>
      <c r="G585" s="437">
        <v>45093.652106481481</v>
      </c>
      <c r="H585">
        <v>79</v>
      </c>
      <c r="I585">
        <v>0</v>
      </c>
      <c r="J585">
        <v>79</v>
      </c>
    </row>
    <row r="586" spans="1:11" x14ac:dyDescent="0.2">
      <c r="A586">
        <v>5</v>
      </c>
      <c r="B586" t="s">
        <v>1325</v>
      </c>
      <c r="C586">
        <v>2023</v>
      </c>
      <c r="D586" t="s">
        <v>1488</v>
      </c>
      <c r="E586" t="str">
        <f>IFERROR(VLOOKUP([1]!Tabla_SERIEA_05_13[[#This Row],[IdEstablecimiento]],'[2]Establecimiento 2023'!$A$1:$E$183,5,FALSE),0)</f>
        <v>105104-Hospital Salamanca</v>
      </c>
      <c r="F586" t="s">
        <v>1489</v>
      </c>
      <c r="G586" s="437">
        <v>45093.65215277778</v>
      </c>
      <c r="H586">
        <v>0</v>
      </c>
      <c r="K586">
        <v>1</v>
      </c>
    </row>
    <row r="587" spans="1:11" x14ac:dyDescent="0.2">
      <c r="A587">
        <v>5</v>
      </c>
      <c r="B587" t="s">
        <v>1325</v>
      </c>
      <c r="C587">
        <v>2023</v>
      </c>
      <c r="D587" t="s">
        <v>1488</v>
      </c>
      <c r="E587" t="str">
        <f>IFERROR(VLOOKUP([1]!Tabla_SERIEA_05_13[[#This Row],[IdEstablecimiento]],'[2]Establecimiento 2023'!$A$1:$E$183,5,FALSE),0)</f>
        <v>105104-Hospital Salamanca</v>
      </c>
      <c r="F587" t="s">
        <v>1490</v>
      </c>
      <c r="G587" s="437">
        <v>45093.65215277778</v>
      </c>
      <c r="H587">
        <v>0</v>
      </c>
      <c r="K587">
        <v>1</v>
      </c>
    </row>
    <row r="588" spans="1:11" x14ac:dyDescent="0.2">
      <c r="A588">
        <v>5</v>
      </c>
      <c r="B588" t="s">
        <v>1325</v>
      </c>
      <c r="C588">
        <v>2023</v>
      </c>
      <c r="D588" t="s">
        <v>1488</v>
      </c>
      <c r="E588" t="str">
        <f>IFERROR(VLOOKUP([1]!Tabla_SERIEA_05_13[[#This Row],[IdEstablecimiento]],'[2]Establecimiento 2023'!$A$1:$E$183,5,FALSE),0)</f>
        <v>105104-Hospital Salamanca</v>
      </c>
      <c r="F588" t="s">
        <v>1491</v>
      </c>
      <c r="G588" s="437">
        <v>45093.65215277778</v>
      </c>
      <c r="H588">
        <v>0</v>
      </c>
      <c r="K588">
        <v>1</v>
      </c>
    </row>
    <row r="589" spans="1:11" x14ac:dyDescent="0.2">
      <c r="A589">
        <v>5</v>
      </c>
      <c r="B589" t="s">
        <v>1325</v>
      </c>
      <c r="C589">
        <v>2023</v>
      </c>
      <c r="D589" t="s">
        <v>1488</v>
      </c>
      <c r="E589" t="str">
        <f>IFERROR(VLOOKUP([1]!Tabla_SERIEA_05_13[[#This Row],[IdEstablecimiento]],'[2]Establecimiento 2023'!$A$1:$E$183,5,FALSE),0)</f>
        <v>105104-Hospital Salamanca</v>
      </c>
      <c r="F589" t="s">
        <v>1340</v>
      </c>
      <c r="G589" s="437">
        <v>45093.65215277778</v>
      </c>
      <c r="H589">
        <v>0</v>
      </c>
      <c r="K589">
        <v>9</v>
      </c>
    </row>
    <row r="590" spans="1:11" x14ac:dyDescent="0.2">
      <c r="A590">
        <v>5</v>
      </c>
      <c r="B590" t="s">
        <v>1325</v>
      </c>
      <c r="C590">
        <v>2023</v>
      </c>
      <c r="D590" t="s">
        <v>1488</v>
      </c>
      <c r="E590" t="str">
        <f>IFERROR(VLOOKUP([1]!Tabla_SERIEA_05_13[[#This Row],[IdEstablecimiento]],'[2]Establecimiento 2023'!$A$1:$E$183,5,FALSE),0)</f>
        <v>105104-Hospital Salamanca</v>
      </c>
      <c r="F590" t="s">
        <v>1341</v>
      </c>
      <c r="G590" s="437">
        <v>45093.65215277778</v>
      </c>
      <c r="H590">
        <v>0</v>
      </c>
      <c r="K590">
        <v>17</v>
      </c>
    </row>
    <row r="591" spans="1:11" x14ac:dyDescent="0.2">
      <c r="A591">
        <v>5</v>
      </c>
      <c r="B591" t="s">
        <v>1325</v>
      </c>
      <c r="C591">
        <v>2023</v>
      </c>
      <c r="D591" t="s">
        <v>1488</v>
      </c>
      <c r="E591" t="str">
        <f>IFERROR(VLOOKUP([1]!Tabla_SERIEA_05_13[[#This Row],[IdEstablecimiento]],'[2]Establecimiento 2023'!$A$1:$E$183,5,FALSE),0)</f>
        <v>105104-Hospital Salamanca</v>
      </c>
      <c r="F591" t="s">
        <v>1342</v>
      </c>
      <c r="G591" s="437">
        <v>45093.65215277778</v>
      </c>
      <c r="H591">
        <v>0</v>
      </c>
      <c r="K591">
        <v>14</v>
      </c>
    </row>
    <row r="592" spans="1:11" x14ac:dyDescent="0.2">
      <c r="A592">
        <v>5</v>
      </c>
      <c r="B592" t="s">
        <v>1325</v>
      </c>
      <c r="C592">
        <v>2023</v>
      </c>
      <c r="D592" t="s">
        <v>1488</v>
      </c>
      <c r="E592" t="str">
        <f>IFERROR(VLOOKUP([1]!Tabla_SERIEA_05_13[[#This Row],[IdEstablecimiento]],'[2]Establecimiento 2023'!$A$1:$E$183,5,FALSE),0)</f>
        <v>105104-Hospital Salamanca</v>
      </c>
      <c r="F592" t="s">
        <v>1343</v>
      </c>
      <c r="G592" s="437">
        <v>45093.65215277778</v>
      </c>
      <c r="H592">
        <v>0</v>
      </c>
      <c r="K592">
        <v>80</v>
      </c>
    </row>
    <row r="593" spans="1:11" x14ac:dyDescent="0.2">
      <c r="A593">
        <v>5</v>
      </c>
      <c r="B593" t="s">
        <v>1325</v>
      </c>
      <c r="C593">
        <v>2023</v>
      </c>
      <c r="D593" t="s">
        <v>1488</v>
      </c>
      <c r="E593" t="str">
        <f>IFERROR(VLOOKUP([1]!Tabla_SERIEA_05_13[[#This Row],[IdEstablecimiento]],'[2]Establecimiento 2023'!$A$1:$E$183,5,FALSE),0)</f>
        <v>105104-Hospital Salamanca</v>
      </c>
      <c r="F593" t="s">
        <v>1344</v>
      </c>
      <c r="G593" s="437">
        <v>45093.65215277778</v>
      </c>
      <c r="H593">
        <v>0</v>
      </c>
      <c r="K593">
        <v>243</v>
      </c>
    </row>
    <row r="594" spans="1:11" x14ac:dyDescent="0.2">
      <c r="A594">
        <v>5</v>
      </c>
      <c r="B594" t="s">
        <v>1325</v>
      </c>
      <c r="C594">
        <v>2023</v>
      </c>
      <c r="D594" t="s">
        <v>1488</v>
      </c>
      <c r="E594" t="str">
        <f>IFERROR(VLOOKUP([1]!Tabla_SERIEA_05_13[[#This Row],[IdEstablecimiento]],'[2]Establecimiento 2023'!$A$1:$E$183,5,FALSE),0)</f>
        <v>105104-Hospital Salamanca</v>
      </c>
      <c r="F594" t="s">
        <v>1392</v>
      </c>
      <c r="G594" s="437">
        <v>45093.65215277778</v>
      </c>
      <c r="H594">
        <v>0</v>
      </c>
      <c r="K594">
        <v>100</v>
      </c>
    </row>
    <row r="595" spans="1:11" x14ac:dyDescent="0.2">
      <c r="A595">
        <v>5</v>
      </c>
      <c r="B595" t="s">
        <v>1325</v>
      </c>
      <c r="C595">
        <v>2023</v>
      </c>
      <c r="D595" t="s">
        <v>1488</v>
      </c>
      <c r="E595" t="str">
        <f>IFERROR(VLOOKUP([1]!Tabla_SERIEA_05_13[[#This Row],[IdEstablecimiento]],'[2]Establecimiento 2023'!$A$1:$E$183,5,FALSE),0)</f>
        <v>105104-Hospital Salamanca</v>
      </c>
      <c r="F595" t="s">
        <v>1345</v>
      </c>
      <c r="G595" s="437">
        <v>45093.65215277778</v>
      </c>
      <c r="H595">
        <v>0</v>
      </c>
      <c r="K595">
        <v>135</v>
      </c>
    </row>
    <row r="596" spans="1:11" x14ac:dyDescent="0.2">
      <c r="A596">
        <v>5</v>
      </c>
      <c r="B596" t="s">
        <v>1325</v>
      </c>
      <c r="C596">
        <v>2023</v>
      </c>
      <c r="D596" t="s">
        <v>1488</v>
      </c>
      <c r="E596" t="str">
        <f>IFERROR(VLOOKUP([1]!Tabla_SERIEA_05_13[[#This Row],[IdEstablecimiento]],'[2]Establecimiento 2023'!$A$1:$E$183,5,FALSE),0)</f>
        <v>105104-Hospital Salamanca</v>
      </c>
      <c r="F596" t="s">
        <v>1346</v>
      </c>
      <c r="G596" s="437">
        <v>45093.65215277778</v>
      </c>
      <c r="H596">
        <v>0</v>
      </c>
      <c r="K596">
        <v>135</v>
      </c>
    </row>
    <row r="597" spans="1:11" x14ac:dyDescent="0.2">
      <c r="A597">
        <v>5</v>
      </c>
      <c r="B597" t="s">
        <v>1325</v>
      </c>
      <c r="C597">
        <v>2023</v>
      </c>
      <c r="D597" t="s">
        <v>1488</v>
      </c>
      <c r="E597" t="str">
        <f>IFERROR(VLOOKUP([1]!Tabla_SERIEA_05_13[[#This Row],[IdEstablecimiento]],'[2]Establecimiento 2023'!$A$1:$E$183,5,FALSE),0)</f>
        <v>105104-Hospital Salamanca</v>
      </c>
      <c r="F597" t="s">
        <v>1347</v>
      </c>
      <c r="G597" s="437">
        <v>45093.65215277778</v>
      </c>
      <c r="H597">
        <v>0</v>
      </c>
      <c r="K597">
        <v>242</v>
      </c>
    </row>
    <row r="598" spans="1:11" x14ac:dyDescent="0.2">
      <c r="A598">
        <v>5</v>
      </c>
      <c r="B598" t="s">
        <v>1325</v>
      </c>
      <c r="C598">
        <v>2023</v>
      </c>
      <c r="D598" t="s">
        <v>1488</v>
      </c>
      <c r="E598" t="str">
        <f>IFERROR(VLOOKUP([1]!Tabla_SERIEA_05_13[[#This Row],[IdEstablecimiento]],'[2]Establecimiento 2023'!$A$1:$E$183,5,FALSE),0)</f>
        <v>105104-Hospital Salamanca</v>
      </c>
      <c r="F598" t="s">
        <v>1440</v>
      </c>
      <c r="G598" s="437">
        <v>45093.65215277778</v>
      </c>
      <c r="H598">
        <v>0</v>
      </c>
      <c r="K598">
        <v>15</v>
      </c>
    </row>
    <row r="599" spans="1:11" x14ac:dyDescent="0.2">
      <c r="A599">
        <v>5</v>
      </c>
      <c r="B599" t="s">
        <v>1325</v>
      </c>
      <c r="C599">
        <v>2023</v>
      </c>
      <c r="D599" t="s">
        <v>1488</v>
      </c>
      <c r="E599" t="str">
        <f>IFERROR(VLOOKUP([1]!Tabla_SERIEA_05_13[[#This Row],[IdEstablecimiento]],'[2]Establecimiento 2023'!$A$1:$E$183,5,FALSE),0)</f>
        <v>105104-Hospital Salamanca</v>
      </c>
      <c r="F599" t="s">
        <v>1349</v>
      </c>
      <c r="G599" s="437">
        <v>45093.65215277778</v>
      </c>
      <c r="H599">
        <v>0</v>
      </c>
      <c r="K599">
        <v>125</v>
      </c>
    </row>
    <row r="600" spans="1:11" x14ac:dyDescent="0.2">
      <c r="A600">
        <v>5</v>
      </c>
      <c r="B600" t="s">
        <v>1325</v>
      </c>
      <c r="C600">
        <v>2023</v>
      </c>
      <c r="D600" t="s">
        <v>1488</v>
      </c>
      <c r="E600" t="str">
        <f>IFERROR(VLOOKUP([1]!Tabla_SERIEA_05_13[[#This Row],[IdEstablecimiento]],'[2]Establecimiento 2023'!$A$1:$E$183,5,FALSE),0)</f>
        <v>105104-Hospital Salamanca</v>
      </c>
      <c r="F600" t="s">
        <v>1457</v>
      </c>
      <c r="G600" s="437">
        <v>45093.65215277778</v>
      </c>
      <c r="H600">
        <v>0</v>
      </c>
      <c r="K600">
        <v>1</v>
      </c>
    </row>
    <row r="601" spans="1:11" x14ac:dyDescent="0.2">
      <c r="A601">
        <v>5</v>
      </c>
      <c r="B601" t="s">
        <v>1325</v>
      </c>
      <c r="C601">
        <v>2023</v>
      </c>
      <c r="D601" t="s">
        <v>1488</v>
      </c>
      <c r="E601" t="str">
        <f>IFERROR(VLOOKUP([1]!Tabla_SERIEA_05_13[[#This Row],[IdEstablecimiento]],'[2]Establecimiento 2023'!$A$1:$E$183,5,FALSE),0)</f>
        <v>105104-Hospital Salamanca</v>
      </c>
      <c r="F601" t="s">
        <v>1350</v>
      </c>
      <c r="G601" s="437">
        <v>45093.65215277778</v>
      </c>
      <c r="H601">
        <v>0</v>
      </c>
      <c r="K601">
        <v>2</v>
      </c>
    </row>
    <row r="602" spans="1:11" x14ac:dyDescent="0.2">
      <c r="A602">
        <v>5</v>
      </c>
      <c r="B602" t="s">
        <v>1325</v>
      </c>
      <c r="C602">
        <v>2023</v>
      </c>
      <c r="D602" t="s">
        <v>1488</v>
      </c>
      <c r="E602" t="str">
        <f>IFERROR(VLOOKUP([1]!Tabla_SERIEA_05_13[[#This Row],[IdEstablecimiento]],'[2]Establecimiento 2023'!$A$1:$E$183,5,FALSE),0)</f>
        <v>105104-Hospital Salamanca</v>
      </c>
      <c r="F602" t="s">
        <v>1423</v>
      </c>
      <c r="G602" s="437">
        <v>45093.65215277778</v>
      </c>
      <c r="H602">
        <v>0</v>
      </c>
      <c r="K602">
        <v>3</v>
      </c>
    </row>
    <row r="603" spans="1:11" x14ac:dyDescent="0.2">
      <c r="A603">
        <v>5</v>
      </c>
      <c r="B603" t="s">
        <v>1325</v>
      </c>
      <c r="C603">
        <v>2023</v>
      </c>
      <c r="D603" t="s">
        <v>1488</v>
      </c>
      <c r="E603" t="str">
        <f>IFERROR(VLOOKUP([1]!Tabla_SERIEA_05_13[[#This Row],[IdEstablecimiento]],'[2]Establecimiento 2023'!$A$1:$E$183,5,FALSE),0)</f>
        <v>105104-Hospital Salamanca</v>
      </c>
      <c r="F603" t="s">
        <v>1351</v>
      </c>
      <c r="G603" s="437">
        <v>45093.65215277778</v>
      </c>
      <c r="H603">
        <v>0</v>
      </c>
      <c r="K603">
        <v>3</v>
      </c>
    </row>
    <row r="604" spans="1:11" x14ac:dyDescent="0.2">
      <c r="A604">
        <v>5</v>
      </c>
      <c r="B604" t="s">
        <v>1325</v>
      </c>
      <c r="C604">
        <v>2023</v>
      </c>
      <c r="D604" t="s">
        <v>1488</v>
      </c>
      <c r="E604" t="str">
        <f>IFERROR(VLOOKUP([1]!Tabla_SERIEA_05_13[[#This Row],[IdEstablecimiento]],'[2]Establecimiento 2023'!$A$1:$E$183,5,FALSE),0)</f>
        <v>105104-Hospital Salamanca</v>
      </c>
      <c r="F604" t="s">
        <v>1353</v>
      </c>
      <c r="G604" s="437">
        <v>45093.65215277778</v>
      </c>
      <c r="H604">
        <v>0</v>
      </c>
      <c r="K604">
        <v>230</v>
      </c>
    </row>
    <row r="605" spans="1:11" x14ac:dyDescent="0.2">
      <c r="A605">
        <v>5</v>
      </c>
      <c r="B605" t="s">
        <v>1325</v>
      </c>
      <c r="C605">
        <v>2023</v>
      </c>
      <c r="D605" t="s">
        <v>1488</v>
      </c>
      <c r="E605" t="str">
        <f>IFERROR(VLOOKUP([1]!Tabla_SERIEA_05_13[[#This Row],[IdEstablecimiento]],'[2]Establecimiento 2023'!$A$1:$E$183,5,FALSE),0)</f>
        <v>105104-Hospital Salamanca</v>
      </c>
      <c r="F605" t="s">
        <v>1424</v>
      </c>
      <c r="G605" s="437">
        <v>45093.65215277778</v>
      </c>
      <c r="H605">
        <v>0</v>
      </c>
      <c r="K605">
        <v>1</v>
      </c>
    </row>
    <row r="606" spans="1:11" x14ac:dyDescent="0.2">
      <c r="A606">
        <v>5</v>
      </c>
      <c r="B606" t="s">
        <v>1325</v>
      </c>
      <c r="C606">
        <v>2023</v>
      </c>
      <c r="D606" t="s">
        <v>1488</v>
      </c>
      <c r="E606" t="str">
        <f>IFERROR(VLOOKUP([1]!Tabla_SERIEA_05_13[[#This Row],[IdEstablecimiento]],'[2]Establecimiento 2023'!$A$1:$E$183,5,FALSE),0)</f>
        <v>105104-Hospital Salamanca</v>
      </c>
      <c r="F606" t="s">
        <v>1442</v>
      </c>
      <c r="G606" s="437">
        <v>45093.65215277778</v>
      </c>
      <c r="H606">
        <v>0</v>
      </c>
      <c r="K606">
        <v>3</v>
      </c>
    </row>
    <row r="607" spans="1:11" x14ac:dyDescent="0.2">
      <c r="A607">
        <v>5</v>
      </c>
      <c r="B607" t="s">
        <v>1325</v>
      </c>
      <c r="C607">
        <v>2023</v>
      </c>
      <c r="D607" t="s">
        <v>1488</v>
      </c>
      <c r="E607" t="str">
        <f>IFERROR(VLOOKUP([1]!Tabla_SERIEA_05_13[[#This Row],[IdEstablecimiento]],'[2]Establecimiento 2023'!$A$1:$E$183,5,FALSE),0)</f>
        <v>105104-Hospital Salamanca</v>
      </c>
      <c r="F607" t="s">
        <v>1354</v>
      </c>
      <c r="G607" s="437">
        <v>45093.65215277778</v>
      </c>
      <c r="H607">
        <v>0</v>
      </c>
      <c r="K607">
        <v>162</v>
      </c>
    </row>
    <row r="608" spans="1:11" x14ac:dyDescent="0.2">
      <c r="A608">
        <v>5</v>
      </c>
      <c r="B608" t="s">
        <v>1325</v>
      </c>
      <c r="C608">
        <v>2023</v>
      </c>
      <c r="D608" t="s">
        <v>1488</v>
      </c>
      <c r="E608" t="str">
        <f>IFERROR(VLOOKUP([1]!Tabla_SERIEA_05_13[[#This Row],[IdEstablecimiento]],'[2]Establecimiento 2023'!$A$1:$E$183,5,FALSE),0)</f>
        <v>105104-Hospital Salamanca</v>
      </c>
      <c r="F608" t="s">
        <v>1410</v>
      </c>
      <c r="G608" s="437">
        <v>45093.65215277778</v>
      </c>
      <c r="H608">
        <v>0</v>
      </c>
      <c r="K608">
        <v>238</v>
      </c>
    </row>
    <row r="609" spans="1:11" x14ac:dyDescent="0.2">
      <c r="A609">
        <v>5</v>
      </c>
      <c r="B609" t="s">
        <v>1325</v>
      </c>
      <c r="C609">
        <v>2023</v>
      </c>
      <c r="D609" t="s">
        <v>1488</v>
      </c>
      <c r="E609" t="str">
        <f>IFERROR(VLOOKUP([1]!Tabla_SERIEA_05_13[[#This Row],[IdEstablecimiento]],'[2]Establecimiento 2023'!$A$1:$E$183,5,FALSE),0)</f>
        <v>105104-Hospital Salamanca</v>
      </c>
      <c r="F609" t="s">
        <v>1355</v>
      </c>
      <c r="G609" s="437">
        <v>45093.65215277778</v>
      </c>
      <c r="H609">
        <v>0</v>
      </c>
      <c r="K609">
        <v>1</v>
      </c>
    </row>
    <row r="610" spans="1:11" x14ac:dyDescent="0.2">
      <c r="A610">
        <v>5</v>
      </c>
      <c r="B610" t="s">
        <v>1325</v>
      </c>
      <c r="C610">
        <v>2023</v>
      </c>
      <c r="D610" t="s">
        <v>1488</v>
      </c>
      <c r="E610" t="str">
        <f>IFERROR(VLOOKUP([1]!Tabla_SERIEA_05_13[[#This Row],[IdEstablecimiento]],'[2]Establecimiento 2023'!$A$1:$E$183,5,FALSE),0)</f>
        <v>105104-Hospital Salamanca</v>
      </c>
      <c r="F610" t="s">
        <v>1458</v>
      </c>
      <c r="G610" s="437">
        <v>45093.65215277778</v>
      </c>
      <c r="H610">
        <v>0</v>
      </c>
      <c r="K610">
        <v>4</v>
      </c>
    </row>
    <row r="611" spans="1:11" x14ac:dyDescent="0.2">
      <c r="A611">
        <v>5</v>
      </c>
      <c r="B611" t="s">
        <v>1325</v>
      </c>
      <c r="C611">
        <v>2023</v>
      </c>
      <c r="D611" t="s">
        <v>1488</v>
      </c>
      <c r="E611" t="str">
        <f>IFERROR(VLOOKUP([1]!Tabla_SERIEA_05_13[[#This Row],[IdEstablecimiento]],'[2]Establecimiento 2023'!$A$1:$E$183,5,FALSE),0)</f>
        <v>105104-Hospital Salamanca</v>
      </c>
      <c r="F611" t="s">
        <v>1443</v>
      </c>
      <c r="G611" s="437">
        <v>45093.65215277778</v>
      </c>
      <c r="H611">
        <v>0</v>
      </c>
      <c r="K611">
        <v>1</v>
      </c>
    </row>
    <row r="612" spans="1:11" x14ac:dyDescent="0.2">
      <c r="A612">
        <v>5</v>
      </c>
      <c r="B612" t="s">
        <v>1325</v>
      </c>
      <c r="C612">
        <v>2023</v>
      </c>
      <c r="D612" t="s">
        <v>1488</v>
      </c>
      <c r="E612" t="str">
        <f>IFERROR(VLOOKUP([1]!Tabla_SERIEA_05_13[[#This Row],[IdEstablecimiento]],'[2]Establecimiento 2023'!$A$1:$E$183,5,FALSE),0)</f>
        <v>105104-Hospital Salamanca</v>
      </c>
      <c r="F612" t="s">
        <v>1356</v>
      </c>
      <c r="G612" s="437">
        <v>45093.65215277778</v>
      </c>
      <c r="H612">
        <v>0</v>
      </c>
      <c r="K612">
        <v>258</v>
      </c>
    </row>
    <row r="613" spans="1:11" x14ac:dyDescent="0.2">
      <c r="A613">
        <v>5</v>
      </c>
      <c r="B613" t="s">
        <v>1325</v>
      </c>
      <c r="C613">
        <v>2023</v>
      </c>
      <c r="D613" t="s">
        <v>1488</v>
      </c>
      <c r="E613" t="str">
        <f>IFERROR(VLOOKUP([1]!Tabla_SERIEA_05_13[[#This Row],[IdEstablecimiento]],'[2]Establecimiento 2023'!$A$1:$E$183,5,FALSE),0)</f>
        <v>105104-Hospital Salamanca</v>
      </c>
      <c r="F613" t="s">
        <v>1357</v>
      </c>
      <c r="G613" s="437">
        <v>45093.65215277778</v>
      </c>
      <c r="H613">
        <v>0</v>
      </c>
      <c r="K613">
        <v>13</v>
      </c>
    </row>
    <row r="614" spans="1:11" x14ac:dyDescent="0.2">
      <c r="A614">
        <v>5</v>
      </c>
      <c r="B614" t="s">
        <v>1325</v>
      </c>
      <c r="C614">
        <v>2023</v>
      </c>
      <c r="D614" t="s">
        <v>1488</v>
      </c>
      <c r="E614" t="str">
        <f>IFERROR(VLOOKUP([1]!Tabla_SERIEA_05_13[[#This Row],[IdEstablecimiento]],'[2]Establecimiento 2023'!$A$1:$E$183,5,FALSE),0)</f>
        <v>105104-Hospital Salamanca</v>
      </c>
      <c r="F614" t="s">
        <v>1492</v>
      </c>
      <c r="G614" s="437">
        <v>45093.65215277778</v>
      </c>
      <c r="H614">
        <v>0</v>
      </c>
      <c r="K614">
        <v>2</v>
      </c>
    </row>
    <row r="615" spans="1:11" x14ac:dyDescent="0.2">
      <c r="A615">
        <v>5</v>
      </c>
      <c r="B615" t="s">
        <v>1325</v>
      </c>
      <c r="C615">
        <v>2023</v>
      </c>
      <c r="D615" t="s">
        <v>1488</v>
      </c>
      <c r="E615" t="str">
        <f>IFERROR(VLOOKUP([1]!Tabla_SERIEA_05_13[[#This Row],[IdEstablecimiento]],'[2]Establecimiento 2023'!$A$1:$E$183,5,FALSE),0)</f>
        <v>105104-Hospital Salamanca</v>
      </c>
      <c r="F615" t="s">
        <v>1358</v>
      </c>
      <c r="G615" s="437">
        <v>45093.65215277778</v>
      </c>
      <c r="H615">
        <v>0</v>
      </c>
      <c r="K615">
        <v>153</v>
      </c>
    </row>
    <row r="616" spans="1:11" x14ac:dyDescent="0.2">
      <c r="A616">
        <v>5</v>
      </c>
      <c r="B616" t="s">
        <v>1325</v>
      </c>
      <c r="C616">
        <v>2023</v>
      </c>
      <c r="D616" t="s">
        <v>1488</v>
      </c>
      <c r="E616" t="str">
        <f>IFERROR(VLOOKUP([1]!Tabla_SERIEA_05_13[[#This Row],[IdEstablecimiento]],'[2]Establecimiento 2023'!$A$1:$E$183,5,FALSE),0)</f>
        <v>105104-Hospital Salamanca</v>
      </c>
      <c r="F616" t="s">
        <v>1359</v>
      </c>
      <c r="G616" s="437">
        <v>45093.65215277778</v>
      </c>
      <c r="H616">
        <v>0</v>
      </c>
      <c r="K616">
        <v>3</v>
      </c>
    </row>
    <row r="617" spans="1:11" x14ac:dyDescent="0.2">
      <c r="A617">
        <v>5</v>
      </c>
      <c r="B617" t="s">
        <v>1325</v>
      </c>
      <c r="C617">
        <v>2023</v>
      </c>
      <c r="D617" t="s">
        <v>1488</v>
      </c>
      <c r="E617" t="str">
        <f>IFERROR(VLOOKUP([1]!Tabla_SERIEA_05_13[[#This Row],[IdEstablecimiento]],'[2]Establecimiento 2023'!$A$1:$E$183,5,FALSE),0)</f>
        <v>105104-Hospital Salamanca</v>
      </c>
      <c r="F617" t="s">
        <v>1395</v>
      </c>
      <c r="G617" s="437">
        <v>45093.65215277778</v>
      </c>
      <c r="H617">
        <v>0</v>
      </c>
      <c r="K617">
        <v>14</v>
      </c>
    </row>
    <row r="618" spans="1:11" x14ac:dyDescent="0.2">
      <c r="A618">
        <v>5</v>
      </c>
      <c r="B618" t="s">
        <v>1325</v>
      </c>
      <c r="C618">
        <v>2023</v>
      </c>
      <c r="D618" t="s">
        <v>1488</v>
      </c>
      <c r="E618" t="str">
        <f>IFERROR(VLOOKUP([1]!Tabla_SERIEA_05_13[[#This Row],[IdEstablecimiento]],'[2]Establecimiento 2023'!$A$1:$E$183,5,FALSE),0)</f>
        <v>105104-Hospital Salamanca</v>
      </c>
      <c r="F618" t="s">
        <v>1444</v>
      </c>
      <c r="G618" s="437">
        <v>45093.65215277778</v>
      </c>
      <c r="H618">
        <v>0</v>
      </c>
      <c r="K618">
        <v>59</v>
      </c>
    </row>
    <row r="619" spans="1:11" x14ac:dyDescent="0.2">
      <c r="A619">
        <v>5</v>
      </c>
      <c r="B619" t="s">
        <v>1325</v>
      </c>
      <c r="C619">
        <v>2023</v>
      </c>
      <c r="D619" t="s">
        <v>1488</v>
      </c>
      <c r="E619" t="str">
        <f>IFERROR(VLOOKUP([1]!Tabla_SERIEA_05_13[[#This Row],[IdEstablecimiento]],'[2]Establecimiento 2023'!$A$1:$E$183,5,FALSE),0)</f>
        <v>105104-Hospital Salamanca</v>
      </c>
      <c r="F619" t="s">
        <v>1396</v>
      </c>
      <c r="G619" s="437">
        <v>45093.65215277778</v>
      </c>
      <c r="H619">
        <v>0</v>
      </c>
      <c r="K619">
        <v>120</v>
      </c>
    </row>
    <row r="620" spans="1:11" x14ac:dyDescent="0.2">
      <c r="A620">
        <v>5</v>
      </c>
      <c r="B620" t="s">
        <v>1325</v>
      </c>
      <c r="C620">
        <v>2023</v>
      </c>
      <c r="D620" t="s">
        <v>1488</v>
      </c>
      <c r="E620" t="str">
        <f>IFERROR(VLOOKUP([1]!Tabla_SERIEA_05_13[[#This Row],[IdEstablecimiento]],'[2]Establecimiento 2023'!$A$1:$E$183,5,FALSE),0)</f>
        <v>105104-Hospital Salamanca</v>
      </c>
      <c r="F620" t="s">
        <v>1493</v>
      </c>
      <c r="G620" s="437">
        <v>45093.65215277778</v>
      </c>
      <c r="H620">
        <v>0</v>
      </c>
      <c r="K620">
        <v>5</v>
      </c>
    </row>
    <row r="621" spans="1:11" x14ac:dyDescent="0.2">
      <c r="A621">
        <v>5</v>
      </c>
      <c r="B621" t="s">
        <v>1325</v>
      </c>
      <c r="C621">
        <v>2023</v>
      </c>
      <c r="D621" t="s">
        <v>1488</v>
      </c>
      <c r="E621" t="str">
        <f>IFERROR(VLOOKUP([1]!Tabla_SERIEA_05_13[[#This Row],[IdEstablecimiento]],'[2]Establecimiento 2023'!$A$1:$E$183,5,FALSE),0)</f>
        <v>105104-Hospital Salamanca</v>
      </c>
      <c r="F621" t="s">
        <v>1361</v>
      </c>
      <c r="G621" s="437">
        <v>45093.65215277778</v>
      </c>
      <c r="H621">
        <v>0</v>
      </c>
      <c r="K621">
        <v>166</v>
      </c>
    </row>
    <row r="622" spans="1:11" x14ac:dyDescent="0.2">
      <c r="A622">
        <v>5</v>
      </c>
      <c r="B622" t="s">
        <v>1325</v>
      </c>
      <c r="C622">
        <v>2023</v>
      </c>
      <c r="D622" t="s">
        <v>1488</v>
      </c>
      <c r="E622" t="str">
        <f>IFERROR(VLOOKUP([1]!Tabla_SERIEA_05_13[[#This Row],[IdEstablecimiento]],'[2]Establecimiento 2023'!$A$1:$E$183,5,FALSE),0)</f>
        <v>105105-Hospital Combarbalá</v>
      </c>
      <c r="F622" t="s">
        <v>1362</v>
      </c>
      <c r="G622" s="437">
        <v>45093.65215277778</v>
      </c>
      <c r="H622">
        <v>0</v>
      </c>
      <c r="K622">
        <v>90</v>
      </c>
    </row>
    <row r="623" spans="1:11" x14ac:dyDescent="0.2">
      <c r="A623">
        <v>5</v>
      </c>
      <c r="B623" t="s">
        <v>1325</v>
      </c>
      <c r="C623">
        <v>2023</v>
      </c>
      <c r="D623" t="s">
        <v>1488</v>
      </c>
      <c r="E623" t="str">
        <f>IFERROR(VLOOKUP([1]!Tabla_SERIEA_05_13[[#This Row],[IdEstablecimiento]],'[2]Establecimiento 2023'!$A$1:$E$183,5,FALSE),0)</f>
        <v>105105-Hospital Combarbalá</v>
      </c>
      <c r="F623" t="s">
        <v>1472</v>
      </c>
      <c r="G623" s="437">
        <v>45093.65215277778</v>
      </c>
      <c r="H623">
        <v>0</v>
      </c>
      <c r="K623">
        <v>1</v>
      </c>
    </row>
    <row r="624" spans="1:11" x14ac:dyDescent="0.2">
      <c r="A624">
        <v>5</v>
      </c>
      <c r="B624" t="s">
        <v>1325</v>
      </c>
      <c r="C624">
        <v>2023</v>
      </c>
      <c r="D624" t="s">
        <v>1488</v>
      </c>
      <c r="E624" t="str">
        <f>IFERROR(VLOOKUP([1]!Tabla_SERIEA_05_13[[#This Row],[IdEstablecimiento]],'[2]Establecimiento 2023'!$A$1:$E$183,5,FALSE),0)</f>
        <v>105105-Hospital Combarbalá</v>
      </c>
      <c r="F624" t="s">
        <v>1473</v>
      </c>
      <c r="G624" s="437">
        <v>45093.65215277778</v>
      </c>
      <c r="H624">
        <v>0</v>
      </c>
      <c r="K624">
        <v>1</v>
      </c>
    </row>
    <row r="625" spans="1:11" x14ac:dyDescent="0.2">
      <c r="A625">
        <v>5</v>
      </c>
      <c r="B625" t="s">
        <v>1325</v>
      </c>
      <c r="C625">
        <v>2023</v>
      </c>
      <c r="D625" t="s">
        <v>1488</v>
      </c>
      <c r="E625" t="str">
        <f>IFERROR(VLOOKUP([1]!Tabla_SERIEA_05_13[[#This Row],[IdEstablecimiento]],'[2]Establecimiento 2023'!$A$1:$E$183,5,FALSE),0)</f>
        <v>105105-Hospital Combarbalá</v>
      </c>
      <c r="F625" t="s">
        <v>1494</v>
      </c>
      <c r="G625" s="437">
        <v>45093.65215277778</v>
      </c>
      <c r="H625">
        <v>0</v>
      </c>
      <c r="K625">
        <v>2</v>
      </c>
    </row>
    <row r="626" spans="1:11" x14ac:dyDescent="0.2">
      <c r="A626">
        <v>5</v>
      </c>
      <c r="B626" t="s">
        <v>1325</v>
      </c>
      <c r="C626">
        <v>2023</v>
      </c>
      <c r="D626" t="s">
        <v>1488</v>
      </c>
      <c r="E626" t="str">
        <f>IFERROR(VLOOKUP([1]!Tabla_SERIEA_05_13[[#This Row],[IdEstablecimiento]],'[2]Establecimiento 2023'!$A$1:$E$183,5,FALSE),0)</f>
        <v>105105-Hospital Combarbalá</v>
      </c>
      <c r="F626" t="s">
        <v>1426</v>
      </c>
      <c r="G626" s="437">
        <v>45093.65215277778</v>
      </c>
      <c r="H626">
        <v>0</v>
      </c>
      <c r="K626">
        <v>53</v>
      </c>
    </row>
    <row r="627" spans="1:11" x14ac:dyDescent="0.2">
      <c r="A627">
        <v>5</v>
      </c>
      <c r="B627" t="s">
        <v>1325</v>
      </c>
      <c r="C627">
        <v>2023</v>
      </c>
      <c r="D627" t="s">
        <v>1488</v>
      </c>
      <c r="E627" t="str">
        <f>IFERROR(VLOOKUP([1]!Tabla_SERIEA_05_13[[#This Row],[IdEstablecimiento]],'[2]Establecimiento 2023'!$A$1:$E$183,5,FALSE),0)</f>
        <v>105105-Hospital Combarbalá</v>
      </c>
      <c r="F627" t="s">
        <v>1495</v>
      </c>
      <c r="G627" s="437">
        <v>45093.65215277778</v>
      </c>
      <c r="H627">
        <v>0</v>
      </c>
      <c r="K627">
        <v>1</v>
      </c>
    </row>
    <row r="628" spans="1:11" x14ac:dyDescent="0.2">
      <c r="A628">
        <v>5</v>
      </c>
      <c r="B628" t="s">
        <v>1325</v>
      </c>
      <c r="C628">
        <v>2023</v>
      </c>
      <c r="D628" t="s">
        <v>1488</v>
      </c>
      <c r="E628" t="str">
        <f>IFERROR(VLOOKUP([1]!Tabla_SERIEA_05_13[[#This Row],[IdEstablecimiento]],'[2]Establecimiento 2023'!$A$1:$E$183,5,FALSE),0)</f>
        <v>105105-Hospital Combarbalá</v>
      </c>
      <c r="F628" t="s">
        <v>1363</v>
      </c>
      <c r="G628" s="437">
        <v>45093.65215277778</v>
      </c>
      <c r="H628">
        <v>0</v>
      </c>
      <c r="K628">
        <v>5</v>
      </c>
    </row>
    <row r="629" spans="1:11" x14ac:dyDescent="0.2">
      <c r="A629">
        <v>5</v>
      </c>
      <c r="B629" t="s">
        <v>1325</v>
      </c>
      <c r="C629">
        <v>2023</v>
      </c>
      <c r="D629" t="s">
        <v>1488</v>
      </c>
      <c r="E629" t="str">
        <f>IFERROR(VLOOKUP([1]!Tabla_SERIEA_05_13[[#This Row],[IdEstablecimiento]],'[2]Establecimiento 2023'!$A$1:$E$183,5,FALSE),0)</f>
        <v>105105-Hospital Combarbalá</v>
      </c>
      <c r="F629" t="s">
        <v>1496</v>
      </c>
      <c r="G629" s="437">
        <v>45093.65215277778</v>
      </c>
      <c r="H629">
        <v>0</v>
      </c>
      <c r="K629">
        <v>1</v>
      </c>
    </row>
    <row r="630" spans="1:11" x14ac:dyDescent="0.2">
      <c r="A630">
        <v>5</v>
      </c>
      <c r="B630" t="s">
        <v>1325</v>
      </c>
      <c r="C630">
        <v>2023</v>
      </c>
      <c r="D630" t="s">
        <v>1488</v>
      </c>
      <c r="E630" t="str">
        <f>IFERROR(VLOOKUP([1]!Tabla_SERIEA_05_13[[#This Row],[IdEstablecimiento]],'[2]Establecimiento 2023'!$A$1:$E$183,5,FALSE),0)</f>
        <v>105105-Hospital Combarbalá</v>
      </c>
      <c r="F630" t="s">
        <v>1459</v>
      </c>
      <c r="G630" s="437">
        <v>45093.65215277778</v>
      </c>
      <c r="H630">
        <v>0</v>
      </c>
      <c r="K630">
        <v>3</v>
      </c>
    </row>
    <row r="631" spans="1:11" x14ac:dyDescent="0.2">
      <c r="A631">
        <v>5</v>
      </c>
      <c r="B631" t="s">
        <v>1325</v>
      </c>
      <c r="C631">
        <v>2023</v>
      </c>
      <c r="D631" t="s">
        <v>1488</v>
      </c>
      <c r="E631" t="str">
        <f>IFERROR(VLOOKUP([1]!Tabla_SERIEA_05_13[[#This Row],[IdEstablecimiento]],'[2]Establecimiento 2023'!$A$1:$E$183,5,FALSE),0)</f>
        <v>105105-Hospital Combarbalá</v>
      </c>
      <c r="F631" t="s">
        <v>1497</v>
      </c>
      <c r="G631" s="437">
        <v>45093.65215277778</v>
      </c>
      <c r="H631">
        <v>0</v>
      </c>
      <c r="K631">
        <v>1</v>
      </c>
    </row>
    <row r="632" spans="1:11" x14ac:dyDescent="0.2">
      <c r="A632">
        <v>5</v>
      </c>
      <c r="B632" t="s">
        <v>1325</v>
      </c>
      <c r="C632">
        <v>2023</v>
      </c>
      <c r="D632" t="s">
        <v>1488</v>
      </c>
      <c r="E632" t="str">
        <f>IFERROR(VLOOKUP([1]!Tabla_SERIEA_05_13[[#This Row],[IdEstablecimiento]],'[2]Establecimiento 2023'!$A$1:$E$183,5,FALSE),0)</f>
        <v>105105-Hospital Combarbalá</v>
      </c>
      <c r="F632" t="s">
        <v>1364</v>
      </c>
      <c r="G632" s="437">
        <v>45093.65215277778</v>
      </c>
      <c r="H632">
        <v>0</v>
      </c>
      <c r="K632">
        <v>11</v>
      </c>
    </row>
    <row r="633" spans="1:11" x14ac:dyDescent="0.2">
      <c r="A633">
        <v>5</v>
      </c>
      <c r="B633" t="s">
        <v>1325</v>
      </c>
      <c r="C633">
        <v>2023</v>
      </c>
      <c r="D633" t="s">
        <v>1488</v>
      </c>
      <c r="E633" t="str">
        <f>IFERROR(VLOOKUP([1]!Tabla_SERIEA_05_13[[#This Row],[IdEstablecimiento]],'[2]Establecimiento 2023'!$A$1:$E$183,5,FALSE),0)</f>
        <v>105105-Hospital Combarbalá</v>
      </c>
      <c r="F633" t="s">
        <v>1427</v>
      </c>
      <c r="G633" s="437">
        <v>45093.65215277778</v>
      </c>
      <c r="H633">
        <v>0</v>
      </c>
      <c r="K633">
        <v>4</v>
      </c>
    </row>
    <row r="634" spans="1:11" x14ac:dyDescent="0.2">
      <c r="A634">
        <v>5</v>
      </c>
      <c r="B634" t="s">
        <v>1325</v>
      </c>
      <c r="C634">
        <v>2023</v>
      </c>
      <c r="D634" t="s">
        <v>1488</v>
      </c>
      <c r="E634" t="str">
        <f>IFERROR(VLOOKUP([1]!Tabla_SERIEA_05_13[[#This Row],[IdEstablecimiento]],'[2]Establecimiento 2023'!$A$1:$E$183,5,FALSE),0)</f>
        <v>105105-Hospital Combarbalá</v>
      </c>
      <c r="F634" t="s">
        <v>1460</v>
      </c>
      <c r="G634" s="437">
        <v>45093.65215277778</v>
      </c>
      <c r="H634">
        <v>0</v>
      </c>
      <c r="K634">
        <v>8</v>
      </c>
    </row>
    <row r="635" spans="1:11" x14ac:dyDescent="0.2">
      <c r="A635">
        <v>5</v>
      </c>
      <c r="B635" t="s">
        <v>1325</v>
      </c>
      <c r="C635">
        <v>2023</v>
      </c>
      <c r="D635" t="s">
        <v>1488</v>
      </c>
      <c r="E635" t="str">
        <f>IFERROR(VLOOKUP([1]!Tabla_SERIEA_05_13[[#This Row],[IdEstablecimiento]],'[2]Establecimiento 2023'!$A$1:$E$183,5,FALSE),0)</f>
        <v>105105-Hospital Combarbalá</v>
      </c>
      <c r="F635" t="s">
        <v>1498</v>
      </c>
      <c r="G635" s="437">
        <v>45093.65215277778</v>
      </c>
      <c r="H635">
        <v>0</v>
      </c>
      <c r="K635">
        <v>5</v>
      </c>
    </row>
    <row r="636" spans="1:11" x14ac:dyDescent="0.2">
      <c r="A636">
        <v>5</v>
      </c>
      <c r="B636" t="s">
        <v>1325</v>
      </c>
      <c r="C636">
        <v>2023</v>
      </c>
      <c r="D636" t="s">
        <v>1488</v>
      </c>
      <c r="E636" t="str">
        <f>IFERROR(VLOOKUP([1]!Tabla_SERIEA_05_13[[#This Row],[IdEstablecimiento]],'[2]Establecimiento 2023'!$A$1:$E$183,5,FALSE),0)</f>
        <v>105105-Hospital Combarbalá</v>
      </c>
      <c r="F636" t="s">
        <v>1367</v>
      </c>
      <c r="G636" s="437">
        <v>45093.65215277778</v>
      </c>
      <c r="H636">
        <v>0</v>
      </c>
      <c r="K636">
        <v>43</v>
      </c>
    </row>
    <row r="637" spans="1:11" x14ac:dyDescent="0.2">
      <c r="A637">
        <v>5</v>
      </c>
      <c r="B637" t="s">
        <v>1325</v>
      </c>
      <c r="C637">
        <v>2023</v>
      </c>
      <c r="D637" t="s">
        <v>1488</v>
      </c>
      <c r="E637" t="str">
        <f>IFERROR(VLOOKUP([1]!Tabla_SERIEA_05_13[[#This Row],[IdEstablecimiento]],'[2]Establecimiento 2023'!$A$1:$E$183,5,FALSE),0)</f>
        <v>105105-Hospital Combarbalá</v>
      </c>
      <c r="F637" t="s">
        <v>1461</v>
      </c>
      <c r="G637" s="437">
        <v>45093.65215277778</v>
      </c>
      <c r="H637">
        <v>0</v>
      </c>
      <c r="K637">
        <v>14</v>
      </c>
    </row>
    <row r="638" spans="1:11" x14ac:dyDescent="0.2">
      <c r="A638">
        <v>5</v>
      </c>
      <c r="B638" t="s">
        <v>1325</v>
      </c>
      <c r="C638">
        <v>2023</v>
      </c>
      <c r="D638" t="s">
        <v>1488</v>
      </c>
      <c r="E638" t="str">
        <f>IFERROR(VLOOKUP([1]!Tabla_SERIEA_05_13[[#This Row],[IdEstablecimiento]],'[2]Establecimiento 2023'!$A$1:$E$183,5,FALSE),0)</f>
        <v>105105-Hospital Combarbalá</v>
      </c>
      <c r="F638" t="s">
        <v>1369</v>
      </c>
      <c r="G638" s="437">
        <v>45093.65215277778</v>
      </c>
      <c r="H638">
        <v>0</v>
      </c>
      <c r="K638">
        <v>7</v>
      </c>
    </row>
    <row r="639" spans="1:11" x14ac:dyDescent="0.2">
      <c r="A639">
        <v>5</v>
      </c>
      <c r="B639" t="s">
        <v>1325</v>
      </c>
      <c r="C639">
        <v>2023</v>
      </c>
      <c r="D639" t="s">
        <v>1488</v>
      </c>
      <c r="E639" t="str">
        <f>IFERROR(VLOOKUP([1]!Tabla_SERIEA_05_13[[#This Row],[IdEstablecimiento]],'[2]Establecimiento 2023'!$A$1:$E$183,5,FALSE),0)</f>
        <v>105105-Hospital Combarbalá</v>
      </c>
      <c r="F639" t="s">
        <v>1371</v>
      </c>
      <c r="G639" s="437">
        <v>45093.65215277778</v>
      </c>
      <c r="H639">
        <v>0</v>
      </c>
      <c r="K639">
        <v>7</v>
      </c>
    </row>
    <row r="640" spans="1:11" x14ac:dyDescent="0.2">
      <c r="A640">
        <v>5</v>
      </c>
      <c r="B640" t="s">
        <v>1325</v>
      </c>
      <c r="C640">
        <v>2023</v>
      </c>
      <c r="D640" t="s">
        <v>1488</v>
      </c>
      <c r="E640" t="str">
        <f>IFERROR(VLOOKUP([1]!Tabla_SERIEA_05_13[[#This Row],[IdEstablecimiento]],'[2]Establecimiento 2023'!$A$1:$E$183,5,FALSE),0)</f>
        <v>105105-Hospital Combarbalá</v>
      </c>
      <c r="F640" t="s">
        <v>1372</v>
      </c>
      <c r="G640" s="437">
        <v>45093.65215277778</v>
      </c>
      <c r="H640">
        <v>0</v>
      </c>
      <c r="K640">
        <v>4</v>
      </c>
    </row>
    <row r="641" spans="1:13" x14ac:dyDescent="0.2">
      <c r="A641">
        <v>5</v>
      </c>
      <c r="B641" t="s">
        <v>1325</v>
      </c>
      <c r="C641">
        <v>2023</v>
      </c>
      <c r="D641" t="s">
        <v>1488</v>
      </c>
      <c r="E641" t="str">
        <f>IFERROR(VLOOKUP([1]!Tabla_SERIEA_05_13[[#This Row],[IdEstablecimiento]],'[2]Establecimiento 2023'!$A$1:$E$183,5,FALSE),0)</f>
        <v>105105-Hospital Combarbalá</v>
      </c>
      <c r="F641" t="s">
        <v>1399</v>
      </c>
      <c r="G641" s="437">
        <v>45093.65215277778</v>
      </c>
      <c r="H641">
        <v>0</v>
      </c>
      <c r="K641">
        <v>4</v>
      </c>
    </row>
    <row r="642" spans="1:13" x14ac:dyDescent="0.2">
      <c r="A642">
        <v>5</v>
      </c>
      <c r="B642" t="s">
        <v>1325</v>
      </c>
      <c r="C642">
        <v>2023</v>
      </c>
      <c r="D642" t="s">
        <v>1488</v>
      </c>
      <c r="E642" t="str">
        <f>IFERROR(VLOOKUP([1]!Tabla_SERIEA_05_13[[#This Row],[IdEstablecimiento]],'[2]Establecimiento 2023'!$A$1:$E$183,5,FALSE),0)</f>
        <v>105105-Hospital Combarbalá</v>
      </c>
      <c r="F642" t="s">
        <v>1374</v>
      </c>
      <c r="G642" s="437">
        <v>45093.65215277778</v>
      </c>
      <c r="H642">
        <v>0</v>
      </c>
      <c r="K642">
        <v>8</v>
      </c>
    </row>
    <row r="643" spans="1:13" x14ac:dyDescent="0.2">
      <c r="A643">
        <v>5</v>
      </c>
      <c r="B643" t="s">
        <v>1325</v>
      </c>
      <c r="C643">
        <v>2023</v>
      </c>
      <c r="D643" t="s">
        <v>1488</v>
      </c>
      <c r="E643" t="str">
        <f>IFERROR(VLOOKUP([1]!Tabla_SERIEA_05_13[[#This Row],[IdEstablecimiento]],'[2]Establecimiento 2023'!$A$1:$E$183,5,FALSE),0)</f>
        <v>105105-Hospital Combarbalá</v>
      </c>
      <c r="F643" t="s">
        <v>1448</v>
      </c>
      <c r="G643" s="437">
        <v>45093.65215277778</v>
      </c>
      <c r="H643">
        <v>0</v>
      </c>
      <c r="K643">
        <v>5</v>
      </c>
    </row>
    <row r="644" spans="1:13" x14ac:dyDescent="0.2">
      <c r="A644">
        <v>5</v>
      </c>
      <c r="B644" t="s">
        <v>1325</v>
      </c>
      <c r="C644">
        <v>2023</v>
      </c>
      <c r="D644" t="s">
        <v>1488</v>
      </c>
      <c r="E644" t="str">
        <f>IFERROR(VLOOKUP([1]!Tabla_SERIEA_05_13[[#This Row],[IdEstablecimiento]],'[2]Establecimiento 2023'!$A$1:$E$183,5,FALSE),0)</f>
        <v>105105-Hospital Combarbalá</v>
      </c>
      <c r="F644" t="s">
        <v>1401</v>
      </c>
      <c r="G644" s="437">
        <v>45093.65215277778</v>
      </c>
      <c r="H644">
        <v>9</v>
      </c>
      <c r="J644">
        <v>9</v>
      </c>
      <c r="L644">
        <v>9</v>
      </c>
    </row>
    <row r="645" spans="1:13" x14ac:dyDescent="0.2">
      <c r="A645">
        <v>5</v>
      </c>
      <c r="B645" t="s">
        <v>1325</v>
      </c>
      <c r="C645">
        <v>2023</v>
      </c>
      <c r="D645" t="s">
        <v>1488</v>
      </c>
      <c r="E645" t="str">
        <f>IFERROR(VLOOKUP([1]!Tabla_SERIEA_05_13[[#This Row],[IdEstablecimiento]],'[2]Establecimiento 2023'!$A$1:$E$183,5,FALSE),0)</f>
        <v>105105-Hospital Combarbalá</v>
      </c>
      <c r="F645" t="s">
        <v>1402</v>
      </c>
      <c r="G645" s="437">
        <v>45093.65215277778</v>
      </c>
      <c r="H645">
        <v>5</v>
      </c>
      <c r="J645">
        <v>5</v>
      </c>
      <c r="L645">
        <v>5</v>
      </c>
    </row>
    <row r="646" spans="1:13" x14ac:dyDescent="0.2">
      <c r="A646">
        <v>5</v>
      </c>
      <c r="B646" t="s">
        <v>1325</v>
      </c>
      <c r="C646">
        <v>2023</v>
      </c>
      <c r="D646" t="s">
        <v>1488</v>
      </c>
      <c r="E646" t="str">
        <f>IFERROR(VLOOKUP([1]!Tabla_SERIEA_05_13[[#This Row],[IdEstablecimiento]],'[2]Establecimiento 2023'!$A$1:$E$183,5,FALSE),0)</f>
        <v>105105-Hospital Combarbalá</v>
      </c>
      <c r="F646" t="s">
        <v>1499</v>
      </c>
      <c r="G646" s="437">
        <v>45093.65215277778</v>
      </c>
      <c r="H646">
        <v>1</v>
      </c>
      <c r="J646">
        <v>1</v>
      </c>
      <c r="L646">
        <v>1</v>
      </c>
    </row>
    <row r="647" spans="1:13" x14ac:dyDescent="0.2">
      <c r="A647">
        <v>5</v>
      </c>
      <c r="B647" t="s">
        <v>1325</v>
      </c>
      <c r="C647">
        <v>2023</v>
      </c>
      <c r="D647" t="s">
        <v>1488</v>
      </c>
      <c r="E647" t="str">
        <f>IFERROR(VLOOKUP([1]!Tabla_SERIEA_05_13[[#This Row],[IdEstablecimiento]],'[2]Establecimiento 2023'!$A$1:$E$183,5,FALSE),0)</f>
        <v>105105-Hospital Combarbalá</v>
      </c>
      <c r="F647" t="s">
        <v>1403</v>
      </c>
      <c r="G647" s="437">
        <v>45093.65215277778</v>
      </c>
      <c r="H647">
        <v>2</v>
      </c>
      <c r="J647">
        <v>2</v>
      </c>
      <c r="L647">
        <v>2</v>
      </c>
    </row>
    <row r="648" spans="1:13" x14ac:dyDescent="0.2">
      <c r="A648">
        <v>5</v>
      </c>
      <c r="B648" t="s">
        <v>1325</v>
      </c>
      <c r="C648">
        <v>2023</v>
      </c>
      <c r="D648" t="s">
        <v>1488</v>
      </c>
      <c r="E648" t="str">
        <f>IFERROR(VLOOKUP([1]!Tabla_SERIEA_05_13[[#This Row],[IdEstablecimiento]],'[2]Establecimiento 2023'!$A$1:$E$183,5,FALSE),0)</f>
        <v>105100-Hospital La Serena</v>
      </c>
      <c r="F648" t="s">
        <v>1465</v>
      </c>
      <c r="G648" s="437">
        <v>45093.65215277778</v>
      </c>
      <c r="H648">
        <v>0</v>
      </c>
      <c r="M648">
        <v>5</v>
      </c>
    </row>
    <row r="649" spans="1:13" x14ac:dyDescent="0.2">
      <c r="A649">
        <v>5</v>
      </c>
      <c r="B649" t="s">
        <v>1325</v>
      </c>
      <c r="C649">
        <v>2023</v>
      </c>
      <c r="D649" t="s">
        <v>1488</v>
      </c>
      <c r="E649" t="str">
        <f>IFERROR(VLOOKUP([1]!Tabla_SERIEA_05_13[[#This Row],[IdEstablecimiento]],'[2]Establecimiento 2023'!$A$1:$E$183,5,FALSE),0)</f>
        <v>105100-Hospital La Serena</v>
      </c>
      <c r="F649" t="s">
        <v>1259</v>
      </c>
      <c r="G649" s="437">
        <v>45093.65215277778</v>
      </c>
      <c r="H649">
        <v>49</v>
      </c>
      <c r="I649">
        <v>2</v>
      </c>
      <c r="J649">
        <v>47</v>
      </c>
    </row>
    <row r="650" spans="1:13" x14ac:dyDescent="0.2">
      <c r="A650">
        <v>5</v>
      </c>
      <c r="B650" t="s">
        <v>1325</v>
      </c>
      <c r="C650">
        <v>2023</v>
      </c>
      <c r="D650" t="s">
        <v>1500</v>
      </c>
      <c r="E650" t="str">
        <f>IFERROR(VLOOKUP([1]!Tabla_SERIEA_05_13[[#This Row],[IdEstablecimiento]],'[2]Establecimiento 2023'!$A$1:$E$183,5,FALSE),0)</f>
        <v>105100-Hospital La Serena</v>
      </c>
      <c r="F650" t="s">
        <v>1501</v>
      </c>
      <c r="G650" s="437">
        <v>45093.65384259259</v>
      </c>
      <c r="H650">
        <v>0</v>
      </c>
      <c r="K650">
        <v>11</v>
      </c>
    </row>
    <row r="651" spans="1:13" x14ac:dyDescent="0.2">
      <c r="A651">
        <v>5</v>
      </c>
      <c r="B651" t="s">
        <v>1325</v>
      </c>
      <c r="C651">
        <v>2023</v>
      </c>
      <c r="D651" t="s">
        <v>1500</v>
      </c>
      <c r="E651" t="str">
        <f>IFERROR(VLOOKUP([1]!Tabla_SERIEA_05_13[[#This Row],[IdEstablecimiento]],'[2]Establecimiento 2023'!$A$1:$E$183,5,FALSE),0)</f>
        <v>105100-Hospital La Serena</v>
      </c>
      <c r="F651" t="s">
        <v>1502</v>
      </c>
      <c r="G651" s="437">
        <v>45093.65384259259</v>
      </c>
      <c r="H651">
        <v>0</v>
      </c>
      <c r="K651">
        <v>12</v>
      </c>
    </row>
    <row r="652" spans="1:13" x14ac:dyDescent="0.2">
      <c r="A652">
        <v>5</v>
      </c>
      <c r="B652" t="s">
        <v>1325</v>
      </c>
      <c r="C652">
        <v>2023</v>
      </c>
      <c r="D652" t="s">
        <v>1500</v>
      </c>
      <c r="E652" t="str">
        <f>IFERROR(VLOOKUP([1]!Tabla_SERIEA_05_13[[#This Row],[IdEstablecimiento]],'[2]Establecimiento 2023'!$A$1:$E$183,5,FALSE),0)</f>
        <v>105100-Hospital La Serena</v>
      </c>
      <c r="F652" t="s">
        <v>1503</v>
      </c>
      <c r="G652" s="437">
        <v>45093.65384259259</v>
      </c>
      <c r="H652">
        <v>0</v>
      </c>
      <c r="K652">
        <v>3</v>
      </c>
    </row>
    <row r="653" spans="1:13" x14ac:dyDescent="0.2">
      <c r="A653">
        <v>5</v>
      </c>
      <c r="B653" t="s">
        <v>1325</v>
      </c>
      <c r="C653">
        <v>2023</v>
      </c>
      <c r="D653" t="s">
        <v>1500</v>
      </c>
      <c r="E653" t="str">
        <f>IFERROR(VLOOKUP([1]!Tabla_SERIEA_05_13[[#This Row],[IdEstablecimiento]],'[2]Establecimiento 2023'!$A$1:$E$183,5,FALSE),0)</f>
        <v>105100-Hospital La Serena</v>
      </c>
      <c r="F653" t="s">
        <v>1450</v>
      </c>
      <c r="G653" s="437">
        <v>45093.65384259259</v>
      </c>
      <c r="H653">
        <v>0</v>
      </c>
      <c r="K653">
        <v>5</v>
      </c>
    </row>
    <row r="654" spans="1:13" x14ac:dyDescent="0.2">
      <c r="A654">
        <v>5</v>
      </c>
      <c r="B654" t="s">
        <v>1325</v>
      </c>
      <c r="C654">
        <v>2023</v>
      </c>
      <c r="D654" t="s">
        <v>1500</v>
      </c>
      <c r="E654" t="str">
        <f>IFERROR(VLOOKUP([1]!Tabla_SERIEA_05_13[[#This Row],[IdEstablecimiento]],'[2]Establecimiento 2023'!$A$1:$E$183,5,FALSE),0)</f>
        <v>105100-Hospital La Serena</v>
      </c>
      <c r="F654" t="s">
        <v>1504</v>
      </c>
      <c r="G654" s="437">
        <v>45093.65384259259</v>
      </c>
      <c r="H654">
        <v>0</v>
      </c>
      <c r="K654">
        <v>1</v>
      </c>
    </row>
    <row r="655" spans="1:13" x14ac:dyDescent="0.2">
      <c r="A655">
        <v>5</v>
      </c>
      <c r="B655" t="s">
        <v>1325</v>
      </c>
      <c r="C655">
        <v>2023</v>
      </c>
      <c r="D655" t="s">
        <v>1500</v>
      </c>
      <c r="E655" t="str">
        <f>IFERROR(VLOOKUP([1]!Tabla_SERIEA_05_13[[#This Row],[IdEstablecimiento]],'[2]Establecimiento 2023'!$A$1:$E$183,5,FALSE),0)</f>
        <v>105100-Hospital La Serena</v>
      </c>
      <c r="F655" t="s">
        <v>1505</v>
      </c>
      <c r="G655" s="437">
        <v>45093.65384259259</v>
      </c>
      <c r="H655">
        <v>1</v>
      </c>
      <c r="J655">
        <v>1</v>
      </c>
      <c r="L655">
        <v>1</v>
      </c>
    </row>
    <row r="656" spans="1:13" x14ac:dyDescent="0.2">
      <c r="A656">
        <v>5</v>
      </c>
      <c r="B656" t="s">
        <v>1325</v>
      </c>
      <c r="C656">
        <v>2023</v>
      </c>
      <c r="D656" t="s">
        <v>1500</v>
      </c>
      <c r="E656" t="str">
        <f>IFERROR(VLOOKUP([1]!Tabla_SERIEA_05_13[[#This Row],[IdEstablecimiento]],'[2]Establecimiento 2023'!$A$1:$E$183,5,FALSE),0)</f>
        <v>105100-Hospital La Serena</v>
      </c>
      <c r="F656" t="s">
        <v>1335</v>
      </c>
      <c r="G656" s="437">
        <v>45093.65384259259</v>
      </c>
      <c r="H656">
        <v>63</v>
      </c>
      <c r="J656">
        <v>63</v>
      </c>
      <c r="L656">
        <v>63</v>
      </c>
    </row>
    <row r="657" spans="1:12" x14ac:dyDescent="0.2">
      <c r="A657">
        <v>5</v>
      </c>
      <c r="B657" t="s">
        <v>1325</v>
      </c>
      <c r="C657">
        <v>2023</v>
      </c>
      <c r="D657" t="s">
        <v>1500</v>
      </c>
      <c r="E657" t="str">
        <f>IFERROR(VLOOKUP([1]!Tabla_SERIEA_05_13[[#This Row],[IdEstablecimiento]],'[2]Establecimiento 2023'!$A$1:$E$183,5,FALSE),0)</f>
        <v>105100-Hospital La Serena</v>
      </c>
      <c r="F657" t="s">
        <v>1400</v>
      </c>
      <c r="G657" s="437">
        <v>45093.65384259259</v>
      </c>
      <c r="H657">
        <v>63</v>
      </c>
      <c r="J657">
        <v>63</v>
      </c>
      <c r="L657">
        <v>63</v>
      </c>
    </row>
    <row r="658" spans="1:12" x14ac:dyDescent="0.2">
      <c r="A658">
        <v>5</v>
      </c>
      <c r="B658" t="s">
        <v>1325</v>
      </c>
      <c r="C658">
        <v>2023</v>
      </c>
      <c r="D658" t="s">
        <v>1500</v>
      </c>
      <c r="E658" t="str">
        <f>IFERROR(VLOOKUP([1]!Tabla_SERIEA_05_13[[#This Row],[IdEstablecimiento]],'[2]Establecimiento 2023'!$A$1:$E$183,5,FALSE),0)</f>
        <v>105100-Hospital La Serena</v>
      </c>
      <c r="F658" t="s">
        <v>1429</v>
      </c>
      <c r="G658" s="437">
        <v>45093.65384259259</v>
      </c>
      <c r="H658">
        <v>5</v>
      </c>
      <c r="J658">
        <v>5</v>
      </c>
      <c r="L658">
        <v>5</v>
      </c>
    </row>
    <row r="659" spans="1:12" x14ac:dyDescent="0.2">
      <c r="A659">
        <v>5</v>
      </c>
      <c r="B659" t="s">
        <v>1325</v>
      </c>
      <c r="C659">
        <v>2023</v>
      </c>
      <c r="D659" t="s">
        <v>1500</v>
      </c>
      <c r="E659" t="str">
        <f>IFERROR(VLOOKUP([1]!Tabla_SERIEA_05_13[[#This Row],[IdEstablecimiento]],'[2]Establecimiento 2023'!$A$1:$E$183,5,FALSE),0)</f>
        <v>105100-Hospital La Serena</v>
      </c>
      <c r="F659" t="s">
        <v>1333</v>
      </c>
      <c r="G659" s="437">
        <v>45093.65384259259</v>
      </c>
      <c r="H659">
        <v>2</v>
      </c>
      <c r="J659">
        <v>2</v>
      </c>
      <c r="L659">
        <v>2</v>
      </c>
    </row>
    <row r="660" spans="1:12" x14ac:dyDescent="0.2">
      <c r="A660">
        <v>5</v>
      </c>
      <c r="B660" t="s">
        <v>1325</v>
      </c>
      <c r="C660">
        <v>2023</v>
      </c>
      <c r="D660" t="s">
        <v>1500</v>
      </c>
      <c r="E660" t="str">
        <f>IFERROR(VLOOKUP([1]!Tabla_SERIEA_05_13[[#This Row],[IdEstablecimiento]],'[2]Establecimiento 2023'!$A$1:$E$183,5,FALSE),0)</f>
        <v>105100-Hospital La Serena</v>
      </c>
      <c r="F660" t="s">
        <v>1327</v>
      </c>
      <c r="G660" s="437">
        <v>45093.65384259259</v>
      </c>
      <c r="H660">
        <v>44</v>
      </c>
      <c r="J660">
        <v>44</v>
      </c>
      <c r="L660">
        <v>44</v>
      </c>
    </row>
    <row r="661" spans="1:12" x14ac:dyDescent="0.2">
      <c r="A661">
        <v>5</v>
      </c>
      <c r="B661" t="s">
        <v>1325</v>
      </c>
      <c r="C661">
        <v>2023</v>
      </c>
      <c r="D661" t="s">
        <v>1500</v>
      </c>
      <c r="E661" t="str">
        <f>IFERROR(VLOOKUP([1]!Tabla_SERIEA_05_13[[#This Row],[IdEstablecimiento]],'[2]Establecimiento 2023'!$A$1:$E$183,5,FALSE),0)</f>
        <v>105100-Hospital La Serena</v>
      </c>
      <c r="F661" t="s">
        <v>1383</v>
      </c>
      <c r="G661" s="437">
        <v>45093.65384259259</v>
      </c>
      <c r="H661">
        <v>43</v>
      </c>
      <c r="J661">
        <v>43</v>
      </c>
      <c r="L661">
        <v>43</v>
      </c>
    </row>
    <row r="662" spans="1:12" x14ac:dyDescent="0.2">
      <c r="A662">
        <v>5</v>
      </c>
      <c r="B662" t="s">
        <v>1325</v>
      </c>
      <c r="C662">
        <v>2023</v>
      </c>
      <c r="D662" t="s">
        <v>1500</v>
      </c>
      <c r="E662" t="str">
        <f>IFERROR(VLOOKUP([1]!Tabla_SERIEA_05_13[[#This Row],[IdEstablecimiento]],'[2]Establecimiento 2023'!$A$1:$E$183,5,FALSE),0)</f>
        <v>105100-Hospital La Serena</v>
      </c>
      <c r="F662" t="s">
        <v>1506</v>
      </c>
      <c r="G662" s="437">
        <v>45093.65384259259</v>
      </c>
      <c r="H662">
        <v>1</v>
      </c>
      <c r="J662">
        <v>1</v>
      </c>
      <c r="L662">
        <v>1</v>
      </c>
    </row>
    <row r="663" spans="1:12" x14ac:dyDescent="0.2">
      <c r="A663">
        <v>5</v>
      </c>
      <c r="B663" t="s">
        <v>1325</v>
      </c>
      <c r="C663">
        <v>2023</v>
      </c>
      <c r="D663" t="s">
        <v>1500</v>
      </c>
      <c r="E663" t="str">
        <f>IFERROR(VLOOKUP([1]!Tabla_SERIEA_05_13[[#This Row],[IdEstablecimiento]],'[2]Establecimiento 2023'!$A$1:$E$183,5,FALSE),0)</f>
        <v>105100-Hospital La Serena</v>
      </c>
      <c r="F663" t="s">
        <v>1384</v>
      </c>
      <c r="G663" s="437">
        <v>45093.65384259259</v>
      </c>
      <c r="H663">
        <v>208</v>
      </c>
      <c r="J663">
        <v>208</v>
      </c>
      <c r="L663">
        <v>208</v>
      </c>
    </row>
    <row r="664" spans="1:12" x14ac:dyDescent="0.2">
      <c r="A664">
        <v>5</v>
      </c>
      <c r="B664" t="s">
        <v>1325</v>
      </c>
      <c r="C664">
        <v>2023</v>
      </c>
      <c r="D664" t="s">
        <v>1500</v>
      </c>
      <c r="E664" t="str">
        <f>IFERROR(VLOOKUP([1]!Tabla_SERIEA_05_13[[#This Row],[IdEstablecimiento]],'[2]Establecimiento 2023'!$A$1:$E$183,5,FALSE),0)</f>
        <v>105100-Hospital La Serena</v>
      </c>
      <c r="F664" t="s">
        <v>1338</v>
      </c>
      <c r="G664" s="437">
        <v>45093.65384259259</v>
      </c>
      <c r="H664">
        <v>70</v>
      </c>
      <c r="J664">
        <v>70</v>
      </c>
      <c r="L664">
        <v>70</v>
      </c>
    </row>
    <row r="665" spans="1:12" x14ac:dyDescent="0.2">
      <c r="A665">
        <v>5</v>
      </c>
      <c r="B665" t="s">
        <v>1325</v>
      </c>
      <c r="C665">
        <v>2023</v>
      </c>
      <c r="D665" t="s">
        <v>1500</v>
      </c>
      <c r="E665" t="str">
        <f>IFERROR(VLOOKUP([1]!Tabla_SERIEA_05_13[[#This Row],[IdEstablecimiento]],'[2]Establecimiento 2023'!$A$1:$E$183,5,FALSE),0)</f>
        <v>105100-Hospital La Serena</v>
      </c>
      <c r="F665" t="s">
        <v>1436</v>
      </c>
      <c r="G665" s="437">
        <v>45093.65384259259</v>
      </c>
      <c r="H665">
        <v>9</v>
      </c>
      <c r="J665">
        <v>9</v>
      </c>
      <c r="L665">
        <v>9</v>
      </c>
    </row>
    <row r="666" spans="1:12" x14ac:dyDescent="0.2">
      <c r="A666">
        <v>5</v>
      </c>
      <c r="B666" t="s">
        <v>1325</v>
      </c>
      <c r="C666">
        <v>2023</v>
      </c>
      <c r="D666" t="s">
        <v>1500</v>
      </c>
      <c r="E666" t="str">
        <f>IFERROR(VLOOKUP([1]!Tabla_SERIEA_05_13[[#This Row],[IdEstablecimiento]],'[2]Establecimiento 2023'!$A$1:$E$183,5,FALSE),0)</f>
        <v>105100-Hospital La Serena</v>
      </c>
      <c r="F666" t="s">
        <v>1330</v>
      </c>
      <c r="G666" s="437">
        <v>45093.65384259259</v>
      </c>
      <c r="H666">
        <v>5</v>
      </c>
      <c r="J666">
        <v>5</v>
      </c>
      <c r="L666">
        <v>5</v>
      </c>
    </row>
    <row r="667" spans="1:12" x14ac:dyDescent="0.2">
      <c r="A667">
        <v>5</v>
      </c>
      <c r="B667" t="s">
        <v>1325</v>
      </c>
      <c r="C667">
        <v>2023</v>
      </c>
      <c r="D667" t="s">
        <v>1500</v>
      </c>
      <c r="E667" t="str">
        <f>IFERROR(VLOOKUP([1]!Tabla_SERIEA_05_13[[#This Row],[IdEstablecimiento]],'[2]Establecimiento 2023'!$A$1:$E$183,5,FALSE),0)</f>
        <v>105100-Hospital La Serena</v>
      </c>
      <c r="F667" t="s">
        <v>1385</v>
      </c>
      <c r="G667" s="437">
        <v>45093.65384259259</v>
      </c>
      <c r="H667">
        <v>0</v>
      </c>
      <c r="K667">
        <v>144</v>
      </c>
    </row>
    <row r="668" spans="1:12" x14ac:dyDescent="0.2">
      <c r="A668">
        <v>5</v>
      </c>
      <c r="B668" t="s">
        <v>1325</v>
      </c>
      <c r="C668">
        <v>2023</v>
      </c>
      <c r="D668" t="s">
        <v>1500</v>
      </c>
      <c r="E668" t="str">
        <f>IFERROR(VLOOKUP([1]!Tabla_SERIEA_05_13[[#This Row],[IdEstablecimiento]],'[2]Establecimiento 2023'!$A$1:$E$183,5,FALSE),0)</f>
        <v>105100-Hospital La Serena</v>
      </c>
      <c r="F668" t="s">
        <v>1386</v>
      </c>
      <c r="G668" s="437">
        <v>45093.65384259259</v>
      </c>
      <c r="H668">
        <v>0</v>
      </c>
      <c r="K668">
        <v>5</v>
      </c>
    </row>
    <row r="669" spans="1:12" x14ac:dyDescent="0.2">
      <c r="A669">
        <v>5</v>
      </c>
      <c r="B669" t="s">
        <v>1325</v>
      </c>
      <c r="C669">
        <v>2023</v>
      </c>
      <c r="D669" t="s">
        <v>1500</v>
      </c>
      <c r="E669" t="str">
        <f>IFERROR(VLOOKUP([1]!Tabla_SERIEA_05_13[[#This Row],[IdEstablecimiento]],'[2]Establecimiento 2023'!$A$1:$E$183,5,FALSE),0)</f>
        <v>105100-Hospital La Serena</v>
      </c>
      <c r="F669" t="s">
        <v>1332</v>
      </c>
      <c r="G669" s="437">
        <v>45093.65384259259</v>
      </c>
      <c r="H669">
        <v>23</v>
      </c>
      <c r="J669">
        <v>23</v>
      </c>
      <c r="L669">
        <v>23</v>
      </c>
    </row>
    <row r="670" spans="1:12" x14ac:dyDescent="0.2">
      <c r="A670">
        <v>5</v>
      </c>
      <c r="B670" t="s">
        <v>1325</v>
      </c>
      <c r="C670">
        <v>2023</v>
      </c>
      <c r="D670" t="s">
        <v>1500</v>
      </c>
      <c r="E670" t="str">
        <f>IFERROR(VLOOKUP([1]!Tabla_SERIEA_05_13[[#This Row],[IdEstablecimiento]],'[2]Establecimiento 2023'!$A$1:$E$183,5,FALSE),0)</f>
        <v>105100-Hospital La Serena</v>
      </c>
      <c r="F670" t="s">
        <v>1241</v>
      </c>
      <c r="G670" s="437">
        <v>45093.65384259259</v>
      </c>
      <c r="H670">
        <v>1</v>
      </c>
      <c r="I670">
        <v>0</v>
      </c>
      <c r="J670">
        <v>1</v>
      </c>
    </row>
    <row r="671" spans="1:12" x14ac:dyDescent="0.2">
      <c r="A671">
        <v>5</v>
      </c>
      <c r="B671" t="s">
        <v>1325</v>
      </c>
      <c r="C671">
        <v>2023</v>
      </c>
      <c r="D671" t="s">
        <v>1500</v>
      </c>
      <c r="E671" t="str">
        <f>IFERROR(VLOOKUP([1]!Tabla_SERIEA_05_13[[#This Row],[IdEstablecimiento]],'[2]Establecimiento 2023'!$A$1:$E$183,5,FALSE),0)</f>
        <v>105100-Hospital La Serena</v>
      </c>
      <c r="F671" t="s">
        <v>1242</v>
      </c>
      <c r="G671" s="437">
        <v>45093.65384259259</v>
      </c>
      <c r="H671">
        <v>5</v>
      </c>
      <c r="I671">
        <v>0</v>
      </c>
      <c r="J671">
        <v>5</v>
      </c>
    </row>
    <row r="672" spans="1:12" x14ac:dyDescent="0.2">
      <c r="A672">
        <v>5</v>
      </c>
      <c r="B672" t="s">
        <v>1325</v>
      </c>
      <c r="C672">
        <v>2023</v>
      </c>
      <c r="D672" t="s">
        <v>1500</v>
      </c>
      <c r="E672" t="str">
        <f>IFERROR(VLOOKUP([1]!Tabla_SERIEA_05_13[[#This Row],[IdEstablecimiento]],'[2]Establecimiento 2023'!$A$1:$E$183,5,FALSE),0)</f>
        <v>105100-Hospital La Serena</v>
      </c>
      <c r="F672" t="s">
        <v>1244</v>
      </c>
      <c r="G672" s="437">
        <v>45093.65384259259</v>
      </c>
      <c r="H672">
        <v>126</v>
      </c>
      <c r="I672">
        <v>0</v>
      </c>
      <c r="J672">
        <v>126</v>
      </c>
    </row>
    <row r="673" spans="1:12" x14ac:dyDescent="0.2">
      <c r="A673">
        <v>5</v>
      </c>
      <c r="B673" t="s">
        <v>1325</v>
      </c>
      <c r="C673">
        <v>2023</v>
      </c>
      <c r="D673" t="s">
        <v>1500</v>
      </c>
      <c r="E673" t="str">
        <f>IFERROR(VLOOKUP([1]!Tabla_SERIEA_05_13[[#This Row],[IdEstablecimiento]],'[2]Establecimiento 2023'!$A$1:$E$183,5,FALSE),0)</f>
        <v>105100-Hospital La Serena</v>
      </c>
      <c r="F673" t="s">
        <v>1249</v>
      </c>
      <c r="G673" s="437">
        <v>45093.65384259259</v>
      </c>
      <c r="H673">
        <v>2</v>
      </c>
      <c r="I673">
        <v>0</v>
      </c>
      <c r="J673">
        <v>2</v>
      </c>
    </row>
    <row r="674" spans="1:12" x14ac:dyDescent="0.2">
      <c r="A674">
        <v>5</v>
      </c>
      <c r="B674" t="s">
        <v>1325</v>
      </c>
      <c r="C674">
        <v>2023</v>
      </c>
      <c r="D674" t="s">
        <v>1500</v>
      </c>
      <c r="E674" t="str">
        <f>IFERROR(VLOOKUP([1]!Tabla_SERIEA_05_13[[#This Row],[IdEstablecimiento]],'[2]Establecimiento 2023'!$A$1:$E$183,5,FALSE),0)</f>
        <v>105100-Hospital La Serena</v>
      </c>
      <c r="F674" t="s">
        <v>1251</v>
      </c>
      <c r="G674" s="437">
        <v>45093.65384259259</v>
      </c>
      <c r="H674">
        <v>2</v>
      </c>
      <c r="J674">
        <v>2</v>
      </c>
    </row>
    <row r="675" spans="1:12" x14ac:dyDescent="0.2">
      <c r="A675">
        <v>5</v>
      </c>
      <c r="B675" t="s">
        <v>1325</v>
      </c>
      <c r="C675">
        <v>2023</v>
      </c>
      <c r="D675" t="s">
        <v>1500</v>
      </c>
      <c r="E675" t="str">
        <f>IFERROR(VLOOKUP([1]!Tabla_SERIEA_05_13[[#This Row],[IdEstablecimiento]],'[2]Establecimiento 2023'!$A$1:$E$183,5,FALSE),0)</f>
        <v>105100-Hospital La Serena</v>
      </c>
      <c r="F675" t="s">
        <v>1253</v>
      </c>
      <c r="G675" s="437">
        <v>45093.65384259259</v>
      </c>
      <c r="H675">
        <v>44</v>
      </c>
      <c r="I675">
        <v>0</v>
      </c>
      <c r="J675">
        <v>44</v>
      </c>
    </row>
    <row r="676" spans="1:12" x14ac:dyDescent="0.2">
      <c r="A676">
        <v>5</v>
      </c>
      <c r="B676" t="s">
        <v>1325</v>
      </c>
      <c r="C676">
        <v>2023</v>
      </c>
      <c r="D676" t="s">
        <v>1500</v>
      </c>
      <c r="E676" t="str">
        <f>IFERROR(VLOOKUP([1]!Tabla_SERIEA_05_13[[#This Row],[IdEstablecimiento]],'[2]Establecimiento 2023'!$A$1:$E$183,5,FALSE),0)</f>
        <v>105100-Hospital La Serena</v>
      </c>
      <c r="F676" t="s">
        <v>1390</v>
      </c>
      <c r="G676" s="437">
        <v>45093.65384259259</v>
      </c>
      <c r="H676">
        <v>43</v>
      </c>
      <c r="I676">
        <v>0</v>
      </c>
      <c r="J676">
        <v>43</v>
      </c>
    </row>
    <row r="677" spans="1:12" x14ac:dyDescent="0.2">
      <c r="A677">
        <v>5</v>
      </c>
      <c r="B677" t="s">
        <v>1325</v>
      </c>
      <c r="C677">
        <v>2023</v>
      </c>
      <c r="D677" t="s">
        <v>1500</v>
      </c>
      <c r="E677" t="str">
        <f>IFERROR(VLOOKUP([1]!Tabla_SERIEA_05_13[[#This Row],[IdEstablecimiento]],'[2]Establecimiento 2023'!$A$1:$E$183,5,FALSE),0)</f>
        <v>105100-Hospital La Serena</v>
      </c>
      <c r="F677" t="s">
        <v>1259</v>
      </c>
      <c r="G677" s="437">
        <v>45093.65384259259</v>
      </c>
      <c r="H677">
        <v>39</v>
      </c>
      <c r="I677">
        <v>7</v>
      </c>
      <c r="J677">
        <v>32</v>
      </c>
    </row>
    <row r="678" spans="1:12" x14ac:dyDescent="0.2">
      <c r="A678">
        <v>5</v>
      </c>
      <c r="B678" t="s">
        <v>1325</v>
      </c>
      <c r="C678">
        <v>2023</v>
      </c>
      <c r="D678" t="s">
        <v>1500</v>
      </c>
      <c r="E678" t="str">
        <f>IFERROR(VLOOKUP([1]!Tabla_SERIEA_05_13[[#This Row],[IdEstablecimiento]],'[2]Establecimiento 2023'!$A$1:$E$183,5,FALSE),0)</f>
        <v>105100-Hospital La Serena</v>
      </c>
      <c r="F678" t="s">
        <v>1336</v>
      </c>
      <c r="G678" s="437">
        <v>45093.65384259259</v>
      </c>
      <c r="H678">
        <v>27</v>
      </c>
      <c r="I678">
        <v>0</v>
      </c>
      <c r="J678">
        <v>24</v>
      </c>
      <c r="K678">
        <v>3</v>
      </c>
      <c r="L678">
        <v>0</v>
      </c>
    </row>
    <row r="679" spans="1:12" x14ac:dyDescent="0.2">
      <c r="A679">
        <v>5</v>
      </c>
      <c r="B679" t="s">
        <v>1325</v>
      </c>
      <c r="C679">
        <v>2023</v>
      </c>
      <c r="D679" t="s">
        <v>1507</v>
      </c>
      <c r="E679" t="str">
        <f>IFERROR(VLOOKUP([1]!Tabla_SERIEA_05_13[[#This Row],[IdEstablecimiento]],'[2]Establecimiento 2023'!$A$1:$E$183,5,FALSE),0)</f>
        <v>105100-Hospital La Serena</v>
      </c>
      <c r="F679" t="s">
        <v>1475</v>
      </c>
      <c r="G679" s="437">
        <v>45093.65388888889</v>
      </c>
      <c r="H679">
        <v>5</v>
      </c>
      <c r="J679">
        <v>5</v>
      </c>
      <c r="K679">
        <v>5</v>
      </c>
    </row>
    <row r="680" spans="1:12" x14ac:dyDescent="0.2">
      <c r="A680">
        <v>5</v>
      </c>
      <c r="B680" t="s">
        <v>1325</v>
      </c>
      <c r="C680">
        <v>2023</v>
      </c>
      <c r="D680" t="s">
        <v>1507</v>
      </c>
      <c r="E680" t="str">
        <f>IFERROR(VLOOKUP([1]!Tabla_SERIEA_05_13[[#This Row],[IdEstablecimiento]],'[2]Establecimiento 2023'!$A$1:$E$183,5,FALSE),0)</f>
        <v>105100-Hospital La Serena</v>
      </c>
      <c r="F680" t="s">
        <v>1335</v>
      </c>
      <c r="G680" s="437">
        <v>45093.65388888889</v>
      </c>
      <c r="H680">
        <v>106</v>
      </c>
      <c r="J680">
        <v>106</v>
      </c>
      <c r="L680">
        <v>106</v>
      </c>
    </row>
    <row r="681" spans="1:12" x14ac:dyDescent="0.2">
      <c r="A681">
        <v>5</v>
      </c>
      <c r="B681" t="s">
        <v>1325</v>
      </c>
      <c r="C681">
        <v>2023</v>
      </c>
      <c r="D681" t="s">
        <v>1507</v>
      </c>
      <c r="E681" t="str">
        <f>IFERROR(VLOOKUP([1]!Tabla_SERIEA_05_13[[#This Row],[IdEstablecimiento]],'[2]Establecimiento 2023'!$A$1:$E$183,5,FALSE),0)</f>
        <v>105100-Hospital La Serena</v>
      </c>
      <c r="F681" t="s">
        <v>1400</v>
      </c>
      <c r="G681" s="437">
        <v>45093.65388888889</v>
      </c>
      <c r="H681">
        <v>900</v>
      </c>
      <c r="J681">
        <v>900</v>
      </c>
      <c r="L681">
        <v>900</v>
      </c>
    </row>
    <row r="682" spans="1:12" x14ac:dyDescent="0.2">
      <c r="A682">
        <v>5</v>
      </c>
      <c r="B682" t="s">
        <v>1325</v>
      </c>
      <c r="C682">
        <v>2023</v>
      </c>
      <c r="D682" t="s">
        <v>1507</v>
      </c>
      <c r="E682" t="str">
        <f>IFERROR(VLOOKUP([1]!Tabla_SERIEA_05_13[[#This Row],[IdEstablecimiento]],'[2]Establecimiento 2023'!$A$1:$E$183,5,FALSE),0)</f>
        <v>105100-Hospital La Serena</v>
      </c>
      <c r="F682" t="s">
        <v>1477</v>
      </c>
      <c r="G682" s="437">
        <v>45093.65388888889</v>
      </c>
      <c r="H682">
        <v>42</v>
      </c>
      <c r="J682">
        <v>42</v>
      </c>
      <c r="L682">
        <v>42</v>
      </c>
    </row>
    <row r="683" spans="1:12" x14ac:dyDescent="0.2">
      <c r="A683">
        <v>5</v>
      </c>
      <c r="B683" t="s">
        <v>1325</v>
      </c>
      <c r="C683">
        <v>2023</v>
      </c>
      <c r="D683" t="s">
        <v>1507</v>
      </c>
      <c r="E683" t="str">
        <f>IFERROR(VLOOKUP([1]!Tabla_SERIEA_05_13[[#This Row],[IdEstablecimiento]],'[2]Establecimiento 2023'!$A$1:$E$183,5,FALSE),0)</f>
        <v>105100-Hospital La Serena</v>
      </c>
      <c r="F683" t="s">
        <v>1429</v>
      </c>
      <c r="G683" s="437">
        <v>45093.65388888889</v>
      </c>
      <c r="H683">
        <v>16</v>
      </c>
      <c r="J683">
        <v>16</v>
      </c>
      <c r="L683">
        <v>16</v>
      </c>
    </row>
    <row r="684" spans="1:12" x14ac:dyDescent="0.2">
      <c r="A684">
        <v>5</v>
      </c>
      <c r="B684" t="s">
        <v>1325</v>
      </c>
      <c r="C684">
        <v>2023</v>
      </c>
      <c r="D684" t="s">
        <v>1507</v>
      </c>
      <c r="E684" t="str">
        <f>IFERROR(VLOOKUP([1]!Tabla_SERIEA_05_13[[#This Row],[IdEstablecimiento]],'[2]Establecimiento 2023'!$A$1:$E$183,5,FALSE),0)</f>
        <v>105100-Hospital La Serena</v>
      </c>
      <c r="F684" t="s">
        <v>1508</v>
      </c>
      <c r="G684" s="437">
        <v>45093.65388888889</v>
      </c>
      <c r="H684">
        <v>1</v>
      </c>
      <c r="J684">
        <v>1</v>
      </c>
      <c r="L684">
        <v>1</v>
      </c>
    </row>
    <row r="685" spans="1:12" x14ac:dyDescent="0.2">
      <c r="A685">
        <v>5</v>
      </c>
      <c r="B685" t="s">
        <v>1325</v>
      </c>
      <c r="C685">
        <v>2023</v>
      </c>
      <c r="D685" t="s">
        <v>1507</v>
      </c>
      <c r="E685" t="str">
        <f>IFERROR(VLOOKUP([1]!Tabla_SERIEA_05_13[[#This Row],[IdEstablecimiento]],'[2]Establecimiento 2023'!$A$1:$E$183,5,FALSE),0)</f>
        <v>105100-Hospital La Serena</v>
      </c>
      <c r="F685" t="s">
        <v>1478</v>
      </c>
      <c r="G685" s="437">
        <v>45093.65388888889</v>
      </c>
      <c r="H685">
        <v>7</v>
      </c>
      <c r="J685">
        <v>7</v>
      </c>
      <c r="L685">
        <v>7</v>
      </c>
    </row>
    <row r="686" spans="1:12" x14ac:dyDescent="0.2">
      <c r="A686">
        <v>5</v>
      </c>
      <c r="B686" t="s">
        <v>1325</v>
      </c>
      <c r="C686">
        <v>2023</v>
      </c>
      <c r="D686" t="s">
        <v>1507</v>
      </c>
      <c r="E686" t="str">
        <f>IFERROR(VLOOKUP([1]!Tabla_SERIEA_05_13[[#This Row],[IdEstablecimiento]],'[2]Establecimiento 2023'!$A$1:$E$183,5,FALSE),0)</f>
        <v>105100-Hospital La Serena</v>
      </c>
      <c r="F686" t="s">
        <v>1463</v>
      </c>
      <c r="G686" s="437">
        <v>45093.65388888889</v>
      </c>
      <c r="H686">
        <v>8</v>
      </c>
      <c r="J686">
        <v>8</v>
      </c>
      <c r="L686">
        <v>8</v>
      </c>
    </row>
    <row r="687" spans="1:12" x14ac:dyDescent="0.2">
      <c r="A687">
        <v>5</v>
      </c>
      <c r="B687" t="s">
        <v>1325</v>
      </c>
      <c r="C687">
        <v>2023</v>
      </c>
      <c r="D687" t="s">
        <v>1507</v>
      </c>
      <c r="E687" t="str">
        <f>IFERROR(VLOOKUP([1]!Tabla_SERIEA_05_13[[#This Row],[IdEstablecimiento]],'[2]Establecimiento 2023'!$A$1:$E$183,5,FALSE),0)</f>
        <v>105100-Hospital La Serena</v>
      </c>
      <c r="F687" t="s">
        <v>1327</v>
      </c>
      <c r="G687" s="437">
        <v>45093.65388888889</v>
      </c>
      <c r="H687">
        <v>110</v>
      </c>
      <c r="J687">
        <v>110</v>
      </c>
      <c r="L687">
        <v>110</v>
      </c>
    </row>
    <row r="688" spans="1:12" x14ac:dyDescent="0.2">
      <c r="A688">
        <v>5</v>
      </c>
      <c r="B688" t="s">
        <v>1325</v>
      </c>
      <c r="C688">
        <v>2023</v>
      </c>
      <c r="D688" t="s">
        <v>1507</v>
      </c>
      <c r="E688" t="str">
        <f>IFERROR(VLOOKUP([1]!Tabla_SERIEA_05_13[[#This Row],[IdEstablecimiento]],'[2]Establecimiento 2023'!$A$1:$E$183,5,FALSE),0)</f>
        <v>105100-Hospital La Serena</v>
      </c>
      <c r="F688" t="s">
        <v>1414</v>
      </c>
      <c r="G688" s="437">
        <v>45093.65388888889</v>
      </c>
      <c r="H688">
        <v>11</v>
      </c>
      <c r="J688">
        <v>11</v>
      </c>
      <c r="L688">
        <v>11</v>
      </c>
    </row>
    <row r="689" spans="1:13" x14ac:dyDescent="0.2">
      <c r="A689">
        <v>5</v>
      </c>
      <c r="B689" t="s">
        <v>1325</v>
      </c>
      <c r="C689">
        <v>2023</v>
      </c>
      <c r="D689" t="s">
        <v>1507</v>
      </c>
      <c r="E689" t="str">
        <f>IFERROR(VLOOKUP([1]!Tabla_SERIEA_05_13[[#This Row],[IdEstablecimiento]],'[2]Establecimiento 2023'!$A$1:$E$183,5,FALSE),0)</f>
        <v>105100-Hospital La Serena</v>
      </c>
      <c r="F689" t="s">
        <v>1383</v>
      </c>
      <c r="G689" s="437">
        <v>45093.65388888889</v>
      </c>
      <c r="H689">
        <v>76</v>
      </c>
      <c r="J689">
        <v>76</v>
      </c>
      <c r="L689">
        <v>76</v>
      </c>
    </row>
    <row r="690" spans="1:13" x14ac:dyDescent="0.2">
      <c r="A690">
        <v>5</v>
      </c>
      <c r="B690" t="s">
        <v>1325</v>
      </c>
      <c r="C690">
        <v>2023</v>
      </c>
      <c r="D690" t="s">
        <v>1507</v>
      </c>
      <c r="E690" t="str">
        <f>IFERROR(VLOOKUP([1]!Tabla_SERIEA_05_13[[#This Row],[IdEstablecimiento]],'[2]Establecimiento 2023'!$A$1:$E$183,5,FALSE),0)</f>
        <v>105100-Hospital La Serena</v>
      </c>
      <c r="F690" t="s">
        <v>1506</v>
      </c>
      <c r="G690" s="437">
        <v>45093.65388888889</v>
      </c>
      <c r="H690">
        <v>3</v>
      </c>
      <c r="J690">
        <v>3</v>
      </c>
      <c r="L690">
        <v>3</v>
      </c>
    </row>
    <row r="691" spans="1:13" x14ac:dyDescent="0.2">
      <c r="A691">
        <v>5</v>
      </c>
      <c r="B691" t="s">
        <v>1325</v>
      </c>
      <c r="C691">
        <v>2023</v>
      </c>
      <c r="D691" t="s">
        <v>1507</v>
      </c>
      <c r="E691" t="str">
        <f>IFERROR(VLOOKUP([1]!Tabla_SERIEA_05_13[[#This Row],[IdEstablecimiento]],'[2]Establecimiento 2023'!$A$1:$E$183,5,FALSE),0)</f>
        <v>105100-Hospital La Serena</v>
      </c>
      <c r="F691" t="s">
        <v>1435</v>
      </c>
      <c r="G691" s="437">
        <v>45093.65388888889</v>
      </c>
      <c r="H691">
        <v>5</v>
      </c>
      <c r="J691">
        <v>5</v>
      </c>
      <c r="L691">
        <v>5</v>
      </c>
    </row>
    <row r="692" spans="1:13" x14ac:dyDescent="0.2">
      <c r="A692">
        <v>5</v>
      </c>
      <c r="B692" t="s">
        <v>1325</v>
      </c>
      <c r="C692">
        <v>2023</v>
      </c>
      <c r="D692" t="s">
        <v>1507</v>
      </c>
      <c r="E692" t="str">
        <f>IFERROR(VLOOKUP([1]!Tabla_SERIEA_05_13[[#This Row],[IdEstablecimiento]],'[2]Establecimiento 2023'!$A$1:$E$183,5,FALSE),0)</f>
        <v>105100-Hospital La Serena</v>
      </c>
      <c r="F692" t="s">
        <v>1384</v>
      </c>
      <c r="G692" s="437">
        <v>45093.65388888889</v>
      </c>
      <c r="H692">
        <v>862</v>
      </c>
      <c r="J692">
        <v>862</v>
      </c>
      <c r="L692">
        <v>862</v>
      </c>
    </row>
    <row r="693" spans="1:13" x14ac:dyDescent="0.2">
      <c r="A693">
        <v>5</v>
      </c>
      <c r="B693" t="s">
        <v>1325</v>
      </c>
      <c r="C693">
        <v>2023</v>
      </c>
      <c r="D693" t="s">
        <v>1507</v>
      </c>
      <c r="E693" t="str">
        <f>IFERROR(VLOOKUP([1]!Tabla_SERIEA_05_13[[#This Row],[IdEstablecimiento]],'[2]Establecimiento 2023'!$A$1:$E$183,5,FALSE),0)</f>
        <v>105100-Hospital La Serena</v>
      </c>
      <c r="F693" t="s">
        <v>1338</v>
      </c>
      <c r="G693" s="437">
        <v>45093.65388888889</v>
      </c>
      <c r="H693">
        <v>111</v>
      </c>
      <c r="J693">
        <v>111</v>
      </c>
      <c r="L693">
        <v>111</v>
      </c>
    </row>
    <row r="694" spans="1:13" x14ac:dyDescent="0.2">
      <c r="A694">
        <v>5</v>
      </c>
      <c r="B694" t="s">
        <v>1325</v>
      </c>
      <c r="C694">
        <v>2023</v>
      </c>
      <c r="D694" t="s">
        <v>1507</v>
      </c>
      <c r="E694" t="str">
        <f>IFERROR(VLOOKUP([1]!Tabla_SERIEA_05_13[[#This Row],[IdEstablecimiento]],'[2]Establecimiento 2023'!$A$1:$E$183,5,FALSE),0)</f>
        <v>105100-Hospital La Serena</v>
      </c>
      <c r="F694" t="s">
        <v>1436</v>
      </c>
      <c r="G694" s="437">
        <v>45093.65388888889</v>
      </c>
      <c r="H694">
        <v>8</v>
      </c>
      <c r="J694">
        <v>8</v>
      </c>
      <c r="L694">
        <v>8</v>
      </c>
    </row>
    <row r="695" spans="1:13" x14ac:dyDescent="0.2">
      <c r="A695">
        <v>5</v>
      </c>
      <c r="B695" t="s">
        <v>1325</v>
      </c>
      <c r="C695">
        <v>2023</v>
      </c>
      <c r="D695" t="s">
        <v>1507</v>
      </c>
      <c r="E695" t="str">
        <f>IFERROR(VLOOKUP([1]!Tabla_SERIEA_05_13[[#This Row],[IdEstablecimiento]],'[2]Establecimiento 2023'!$A$1:$E$183,5,FALSE),0)</f>
        <v>105100-Hospital La Serena</v>
      </c>
      <c r="F695" t="s">
        <v>1330</v>
      </c>
      <c r="G695" s="437">
        <v>45093.65388888889</v>
      </c>
      <c r="H695">
        <v>7</v>
      </c>
      <c r="J695">
        <v>7</v>
      </c>
      <c r="L695">
        <v>7</v>
      </c>
    </row>
    <row r="696" spans="1:13" x14ac:dyDescent="0.2">
      <c r="A696">
        <v>5</v>
      </c>
      <c r="B696" t="s">
        <v>1325</v>
      </c>
      <c r="C696">
        <v>2023</v>
      </c>
      <c r="D696" t="s">
        <v>1507</v>
      </c>
      <c r="E696" t="str">
        <f>IFERROR(VLOOKUP([1]!Tabla_SERIEA_05_13[[#This Row],[IdEstablecimiento]],'[2]Establecimiento 2023'!$A$1:$E$183,5,FALSE),0)</f>
        <v>105100-Hospital La Serena</v>
      </c>
      <c r="F696" t="s">
        <v>1331</v>
      </c>
      <c r="G696" s="437">
        <v>45093.65388888889</v>
      </c>
      <c r="H696">
        <v>58</v>
      </c>
      <c r="J696">
        <v>58</v>
      </c>
      <c r="L696">
        <v>58</v>
      </c>
      <c r="M696">
        <v>58</v>
      </c>
    </row>
    <row r="697" spans="1:13" x14ac:dyDescent="0.2">
      <c r="A697">
        <v>5</v>
      </c>
      <c r="B697" t="s">
        <v>1325</v>
      </c>
      <c r="C697">
        <v>2023</v>
      </c>
      <c r="D697" t="s">
        <v>1507</v>
      </c>
      <c r="E697" t="str">
        <f>IFERROR(VLOOKUP([1]!Tabla_SERIEA_05_13[[#This Row],[IdEstablecimiento]],'[2]Establecimiento 2023'!$A$1:$E$183,5,FALSE),0)</f>
        <v>105100-Hospital La Serena</v>
      </c>
      <c r="F697" t="s">
        <v>1385</v>
      </c>
      <c r="G697" s="437">
        <v>45093.65388888889</v>
      </c>
      <c r="H697">
        <v>254</v>
      </c>
      <c r="J697">
        <v>254</v>
      </c>
    </row>
    <row r="698" spans="1:13" x14ac:dyDescent="0.2">
      <c r="A698">
        <v>5</v>
      </c>
      <c r="B698" t="s">
        <v>1325</v>
      </c>
      <c r="C698">
        <v>2023</v>
      </c>
      <c r="D698" t="s">
        <v>1507</v>
      </c>
      <c r="E698" t="str">
        <f>IFERROR(VLOOKUP([1]!Tabla_SERIEA_05_13[[#This Row],[IdEstablecimiento]],'[2]Establecimiento 2023'!$A$1:$E$183,5,FALSE),0)</f>
        <v>105100-Hospital La Serena</v>
      </c>
      <c r="F698" t="s">
        <v>1386</v>
      </c>
      <c r="G698" s="437">
        <v>45093.65388888889</v>
      </c>
      <c r="H698">
        <v>16</v>
      </c>
      <c r="J698">
        <v>16</v>
      </c>
    </row>
    <row r="699" spans="1:13" x14ac:dyDescent="0.2">
      <c r="A699">
        <v>5</v>
      </c>
      <c r="B699" t="s">
        <v>1325</v>
      </c>
      <c r="C699">
        <v>2023</v>
      </c>
      <c r="D699" t="s">
        <v>1507</v>
      </c>
      <c r="E699" t="str">
        <f>IFERROR(VLOOKUP([1]!Tabla_SERIEA_05_13[[#This Row],[IdEstablecimiento]],'[2]Establecimiento 2023'!$A$1:$E$183,5,FALSE),0)</f>
        <v>105100-Hospital La Serena</v>
      </c>
      <c r="F699" t="s">
        <v>1403</v>
      </c>
      <c r="G699" s="437">
        <v>45093.65388888889</v>
      </c>
      <c r="H699">
        <v>1</v>
      </c>
      <c r="J699">
        <v>1</v>
      </c>
      <c r="L699">
        <v>1</v>
      </c>
    </row>
    <row r="700" spans="1:13" x14ac:dyDescent="0.2">
      <c r="A700">
        <v>5</v>
      </c>
      <c r="B700" t="s">
        <v>1325</v>
      </c>
      <c r="C700">
        <v>2023</v>
      </c>
      <c r="D700" t="s">
        <v>1507</v>
      </c>
      <c r="E700" t="str">
        <f>IFERROR(VLOOKUP([1]!Tabla_SERIEA_05_13[[#This Row],[IdEstablecimiento]],'[2]Establecimiento 2023'!$A$1:$E$183,5,FALSE),0)</f>
        <v>105100-Hospital La Serena</v>
      </c>
      <c r="F700" t="s">
        <v>1404</v>
      </c>
      <c r="G700" s="437">
        <v>45093.65388888889</v>
      </c>
      <c r="H700">
        <v>2</v>
      </c>
      <c r="J700">
        <v>2</v>
      </c>
      <c r="L700">
        <v>2</v>
      </c>
    </row>
    <row r="701" spans="1:13" x14ac:dyDescent="0.2">
      <c r="A701">
        <v>5</v>
      </c>
      <c r="B701" t="s">
        <v>1325</v>
      </c>
      <c r="C701">
        <v>2023</v>
      </c>
      <c r="D701" t="s">
        <v>1507</v>
      </c>
      <c r="E701" t="str">
        <f>IFERROR(VLOOKUP([1]!Tabla_SERIEA_05_13[[#This Row],[IdEstablecimiento]],'[2]Establecimiento 2023'!$A$1:$E$183,5,FALSE),0)</f>
        <v>105100-Hospital La Serena</v>
      </c>
      <c r="F701" t="s">
        <v>1332</v>
      </c>
      <c r="G701" s="437">
        <v>45093.65388888889</v>
      </c>
      <c r="H701">
        <v>96</v>
      </c>
      <c r="J701">
        <v>96</v>
      </c>
      <c r="L701">
        <v>96</v>
      </c>
    </row>
    <row r="702" spans="1:13" x14ac:dyDescent="0.2">
      <c r="A702">
        <v>5</v>
      </c>
      <c r="B702" t="s">
        <v>1325</v>
      </c>
      <c r="C702">
        <v>2023</v>
      </c>
      <c r="D702" t="s">
        <v>1507</v>
      </c>
      <c r="E702" t="str">
        <f>IFERROR(VLOOKUP([1]!Tabla_SERIEA_05_13[[#This Row],[IdEstablecimiento]],'[2]Establecimiento 2023'!$A$1:$E$183,5,FALSE),0)</f>
        <v>105100-Hospital La Serena</v>
      </c>
      <c r="F702" t="s">
        <v>1465</v>
      </c>
      <c r="G702" s="437">
        <v>45093.65388888889</v>
      </c>
      <c r="H702">
        <v>5</v>
      </c>
      <c r="J702">
        <v>5</v>
      </c>
      <c r="M702">
        <v>5</v>
      </c>
    </row>
    <row r="703" spans="1:13" x14ac:dyDescent="0.2">
      <c r="A703">
        <v>5</v>
      </c>
      <c r="B703" t="s">
        <v>1325</v>
      </c>
      <c r="C703">
        <v>2023</v>
      </c>
      <c r="D703" t="s">
        <v>1507</v>
      </c>
      <c r="E703" t="str">
        <f>IFERROR(VLOOKUP([1]!Tabla_SERIEA_05_13[[#This Row],[IdEstablecimiento]],'[2]Establecimiento 2023'!$A$1:$E$183,5,FALSE),0)</f>
        <v>105100-Hospital La Serena</v>
      </c>
      <c r="F703" t="s">
        <v>1479</v>
      </c>
      <c r="G703" s="437">
        <v>45093.65388888889</v>
      </c>
      <c r="H703">
        <v>5</v>
      </c>
      <c r="I703">
        <v>0</v>
      </c>
      <c r="J703">
        <v>5</v>
      </c>
    </row>
    <row r="704" spans="1:13" x14ac:dyDescent="0.2">
      <c r="A704">
        <v>5</v>
      </c>
      <c r="B704" t="s">
        <v>1325</v>
      </c>
      <c r="C704">
        <v>2023</v>
      </c>
      <c r="D704" t="s">
        <v>1507</v>
      </c>
      <c r="E704" t="str">
        <f>IFERROR(VLOOKUP([1]!Tabla_SERIEA_05_13[[#This Row],[IdEstablecimiento]],'[2]Establecimiento 2023'!$A$1:$E$183,5,FALSE),0)</f>
        <v>105100-Hospital La Serena</v>
      </c>
      <c r="F704" t="s">
        <v>1242</v>
      </c>
      <c r="G704" s="437">
        <v>45093.65388888889</v>
      </c>
      <c r="H704">
        <v>16</v>
      </c>
      <c r="I704">
        <v>0</v>
      </c>
      <c r="J704">
        <v>16</v>
      </c>
    </row>
    <row r="705" spans="1:12" x14ac:dyDescent="0.2">
      <c r="A705">
        <v>5</v>
      </c>
      <c r="B705" t="s">
        <v>1325</v>
      </c>
      <c r="C705">
        <v>2023</v>
      </c>
      <c r="D705" t="s">
        <v>1507</v>
      </c>
      <c r="E705" t="str">
        <f>IFERROR(VLOOKUP([1]!Tabla_SERIEA_05_13[[#This Row],[IdEstablecimiento]],'[2]Establecimiento 2023'!$A$1:$E$183,5,FALSE),0)</f>
        <v>105100-Hospital La Serena</v>
      </c>
      <c r="F705" t="s">
        <v>1244</v>
      </c>
      <c r="G705" s="437">
        <v>45093.65388888889</v>
      </c>
      <c r="H705">
        <v>1048</v>
      </c>
      <c r="I705">
        <v>0</v>
      </c>
      <c r="J705">
        <v>1048</v>
      </c>
    </row>
    <row r="706" spans="1:12" x14ac:dyDescent="0.2">
      <c r="A706">
        <v>5</v>
      </c>
      <c r="B706" t="s">
        <v>1325</v>
      </c>
      <c r="C706">
        <v>2023</v>
      </c>
      <c r="D706" t="s">
        <v>1507</v>
      </c>
      <c r="E706" t="str">
        <f>IFERROR(VLOOKUP([1]!Tabla_SERIEA_05_13[[#This Row],[IdEstablecimiento]],'[2]Establecimiento 2023'!$A$1:$E$183,5,FALSE),0)</f>
        <v>105100-Hospital La Serena</v>
      </c>
      <c r="F706" t="s">
        <v>1245</v>
      </c>
      <c r="G706" s="437">
        <v>45093.65388888889</v>
      </c>
      <c r="H706">
        <v>1</v>
      </c>
      <c r="I706">
        <v>0</v>
      </c>
      <c r="J706">
        <v>1</v>
      </c>
    </row>
    <row r="707" spans="1:12" x14ac:dyDescent="0.2">
      <c r="A707">
        <v>5</v>
      </c>
      <c r="B707" t="s">
        <v>1325</v>
      </c>
      <c r="C707">
        <v>2023</v>
      </c>
      <c r="D707" t="s">
        <v>1507</v>
      </c>
      <c r="E707" t="str">
        <f>IFERROR(VLOOKUP([1]!Tabla_SERIEA_05_13[[#This Row],[IdEstablecimiento]],'[2]Establecimiento 2023'!$A$1:$E$183,5,FALSE),0)</f>
        <v>105100-Hospital La Serena</v>
      </c>
      <c r="F707" t="s">
        <v>1246</v>
      </c>
      <c r="G707" s="437">
        <v>45093.65388888889</v>
      </c>
      <c r="H707">
        <v>7</v>
      </c>
      <c r="I707">
        <v>0</v>
      </c>
      <c r="J707">
        <v>7</v>
      </c>
    </row>
    <row r="708" spans="1:12" x14ac:dyDescent="0.2">
      <c r="A708">
        <v>5</v>
      </c>
      <c r="B708" t="s">
        <v>1325</v>
      </c>
      <c r="C708">
        <v>2023</v>
      </c>
      <c r="D708" t="s">
        <v>1507</v>
      </c>
      <c r="E708" t="str">
        <f>IFERROR(VLOOKUP([1]!Tabla_SERIEA_05_13[[#This Row],[IdEstablecimiento]],'[2]Establecimiento 2023'!$A$1:$E$183,5,FALSE),0)</f>
        <v>105100-Hospital La Serena</v>
      </c>
      <c r="F708" t="s">
        <v>1249</v>
      </c>
      <c r="G708" s="437">
        <v>45093.65388888889</v>
      </c>
      <c r="H708">
        <v>8</v>
      </c>
      <c r="I708">
        <v>0</v>
      </c>
      <c r="J708">
        <v>8</v>
      </c>
    </row>
    <row r="709" spans="1:12" x14ac:dyDescent="0.2">
      <c r="A709">
        <v>5</v>
      </c>
      <c r="B709" t="s">
        <v>1325</v>
      </c>
      <c r="C709">
        <v>2023</v>
      </c>
      <c r="D709" t="s">
        <v>1507</v>
      </c>
      <c r="E709" t="str">
        <f>IFERROR(VLOOKUP([1]!Tabla_SERIEA_05_13[[#This Row],[IdEstablecimiento]],'[2]Establecimiento 2023'!$A$1:$E$183,5,FALSE),0)</f>
        <v>105100-Hospital La Serena</v>
      </c>
      <c r="F709" t="s">
        <v>1251</v>
      </c>
      <c r="G709" s="437">
        <v>45093.65388888889</v>
      </c>
      <c r="H709">
        <v>8</v>
      </c>
      <c r="I709">
        <v>0</v>
      </c>
      <c r="J709">
        <v>8</v>
      </c>
    </row>
    <row r="710" spans="1:12" x14ac:dyDescent="0.2">
      <c r="A710">
        <v>5</v>
      </c>
      <c r="B710" t="s">
        <v>1325</v>
      </c>
      <c r="C710">
        <v>2023</v>
      </c>
      <c r="D710" t="s">
        <v>1507</v>
      </c>
      <c r="E710" t="str">
        <f>IFERROR(VLOOKUP([1]!Tabla_SERIEA_05_13[[#This Row],[IdEstablecimiento]],'[2]Establecimiento 2023'!$A$1:$E$183,5,FALSE),0)</f>
        <v>105100-Hospital La Serena</v>
      </c>
      <c r="F710" t="s">
        <v>1252</v>
      </c>
      <c r="G710" s="437">
        <v>45093.65388888889</v>
      </c>
      <c r="H710">
        <v>58</v>
      </c>
      <c r="I710">
        <v>0</v>
      </c>
      <c r="J710">
        <v>58</v>
      </c>
    </row>
    <row r="711" spans="1:12" x14ac:dyDescent="0.2">
      <c r="A711">
        <v>5</v>
      </c>
      <c r="B711" t="s">
        <v>1325</v>
      </c>
      <c r="C711">
        <v>2023</v>
      </c>
      <c r="D711" t="s">
        <v>1507</v>
      </c>
      <c r="E711" t="str">
        <f>IFERROR(VLOOKUP([1]!Tabla_SERIEA_05_13[[#This Row],[IdEstablecimiento]],'[2]Establecimiento 2023'!$A$1:$E$183,5,FALSE),0)</f>
        <v>105100-Hospital La Serena</v>
      </c>
      <c r="F711" t="s">
        <v>1253</v>
      </c>
      <c r="G711" s="437">
        <v>45093.65388888889</v>
      </c>
      <c r="H711">
        <v>110</v>
      </c>
      <c r="I711">
        <v>0</v>
      </c>
      <c r="J711">
        <v>110</v>
      </c>
    </row>
    <row r="712" spans="1:12" x14ac:dyDescent="0.2">
      <c r="A712">
        <v>5</v>
      </c>
      <c r="B712" t="s">
        <v>1325</v>
      </c>
      <c r="C712">
        <v>2023</v>
      </c>
      <c r="D712" t="s">
        <v>1507</v>
      </c>
      <c r="E712" t="str">
        <f>IFERROR(VLOOKUP([1]!Tabla_SERIEA_05_13[[#This Row],[IdEstablecimiento]],'[2]Establecimiento 2023'!$A$1:$E$183,5,FALSE),0)</f>
        <v>105100-Hospital La Serena</v>
      </c>
      <c r="F712" t="s">
        <v>1419</v>
      </c>
      <c r="G712" s="437">
        <v>45093.65388888889</v>
      </c>
      <c r="H712">
        <v>11</v>
      </c>
      <c r="I712">
        <v>0</v>
      </c>
      <c r="J712">
        <v>11</v>
      </c>
    </row>
    <row r="713" spans="1:12" x14ac:dyDescent="0.2">
      <c r="A713">
        <v>5</v>
      </c>
      <c r="B713" t="s">
        <v>1325</v>
      </c>
      <c r="C713">
        <v>2023</v>
      </c>
      <c r="D713" t="s">
        <v>1507</v>
      </c>
      <c r="E713" t="str">
        <f>IFERROR(VLOOKUP([1]!Tabla_SERIEA_05_13[[#This Row],[IdEstablecimiento]],'[2]Establecimiento 2023'!$A$1:$E$183,5,FALSE),0)</f>
        <v>105100-Hospital La Serena</v>
      </c>
      <c r="F713" t="s">
        <v>1390</v>
      </c>
      <c r="G713" s="437">
        <v>45093.65388888889</v>
      </c>
      <c r="H713">
        <v>76</v>
      </c>
      <c r="I713">
        <v>0</v>
      </c>
      <c r="J713">
        <v>76</v>
      </c>
    </row>
    <row r="714" spans="1:12" x14ac:dyDescent="0.2">
      <c r="A714">
        <v>5</v>
      </c>
      <c r="B714" t="s">
        <v>1325</v>
      </c>
      <c r="C714">
        <v>2023</v>
      </c>
      <c r="D714" t="s">
        <v>1507</v>
      </c>
      <c r="E714" t="str">
        <f>IFERROR(VLOOKUP([1]!Tabla_SERIEA_05_13[[#This Row],[IdEstablecimiento]],'[2]Establecimiento 2023'!$A$1:$E$183,5,FALSE),0)</f>
        <v>105100-Hospital La Serena</v>
      </c>
      <c r="F714" t="s">
        <v>1256</v>
      </c>
      <c r="G714" s="437">
        <v>45093.65388888889</v>
      </c>
      <c r="H714">
        <v>1482</v>
      </c>
    </row>
    <row r="715" spans="1:12" x14ac:dyDescent="0.2">
      <c r="A715">
        <v>5</v>
      </c>
      <c r="B715" t="s">
        <v>1325</v>
      </c>
      <c r="C715">
        <v>2023</v>
      </c>
      <c r="D715" t="s">
        <v>1507</v>
      </c>
      <c r="E715" t="str">
        <f>IFERROR(VLOOKUP([1]!Tabla_SERIEA_05_13[[#This Row],[IdEstablecimiento]],'[2]Establecimiento 2023'!$A$1:$E$183,5,FALSE),0)</f>
        <v>105100-Hospital La Serena</v>
      </c>
      <c r="F715" t="s">
        <v>1259</v>
      </c>
      <c r="G715" s="437">
        <v>45093.65388888889</v>
      </c>
      <c r="H715">
        <v>26</v>
      </c>
      <c r="I715">
        <v>2</v>
      </c>
      <c r="J715">
        <v>24</v>
      </c>
    </row>
    <row r="716" spans="1:12" x14ac:dyDescent="0.2">
      <c r="A716">
        <v>5</v>
      </c>
      <c r="B716" t="s">
        <v>1325</v>
      </c>
      <c r="C716">
        <v>2023</v>
      </c>
      <c r="D716" t="s">
        <v>1507</v>
      </c>
      <c r="E716" t="str">
        <f>IFERROR(VLOOKUP([1]!Tabla_SERIEA_05_13[[#This Row],[IdEstablecimiento]],'[2]Establecimiento 2023'!$A$1:$E$183,5,FALSE),0)</f>
        <v>105100-Hospital La Serena</v>
      </c>
      <c r="F716" t="s">
        <v>1260</v>
      </c>
      <c r="G716" s="437">
        <v>45093.65388888889</v>
      </c>
      <c r="H716">
        <v>19</v>
      </c>
    </row>
    <row r="717" spans="1:12" x14ac:dyDescent="0.2">
      <c r="A717">
        <v>5</v>
      </c>
      <c r="B717" t="s">
        <v>1325</v>
      </c>
      <c r="C717">
        <v>2023</v>
      </c>
      <c r="D717" t="s">
        <v>1509</v>
      </c>
      <c r="E717" t="str">
        <f>IFERROR(VLOOKUP([1]!Tabla_SERIEA_05_13[[#This Row],[IdEstablecimiento]],'[2]Establecimiento 2023'!$A$1:$E$183,5,FALSE),0)</f>
        <v>105100-Hospital La Serena</v>
      </c>
      <c r="F717" t="s">
        <v>1475</v>
      </c>
      <c r="G717" s="437">
        <v>45093.658599537041</v>
      </c>
      <c r="H717">
        <v>3</v>
      </c>
      <c r="J717">
        <v>3</v>
      </c>
      <c r="K717">
        <v>3</v>
      </c>
    </row>
    <row r="718" spans="1:12" x14ac:dyDescent="0.2">
      <c r="A718">
        <v>5</v>
      </c>
      <c r="B718" t="s">
        <v>1325</v>
      </c>
      <c r="C718">
        <v>2023</v>
      </c>
      <c r="D718" t="s">
        <v>1509</v>
      </c>
      <c r="E718" t="str">
        <f>IFERROR(VLOOKUP([1]!Tabla_SERIEA_05_13[[#This Row],[IdEstablecimiento]],'[2]Establecimiento 2023'!$A$1:$E$183,5,FALSE),0)</f>
        <v>105100-Hospital La Serena</v>
      </c>
      <c r="F718" t="s">
        <v>1335</v>
      </c>
      <c r="G718" s="437">
        <v>45093.658599537041</v>
      </c>
      <c r="H718">
        <v>83</v>
      </c>
      <c r="J718">
        <v>83</v>
      </c>
      <c r="L718">
        <v>83</v>
      </c>
    </row>
    <row r="719" spans="1:12" x14ac:dyDescent="0.2">
      <c r="A719">
        <v>5</v>
      </c>
      <c r="B719" t="s">
        <v>1325</v>
      </c>
      <c r="C719">
        <v>2023</v>
      </c>
      <c r="D719" t="s">
        <v>1509</v>
      </c>
      <c r="E719" t="str">
        <f>IFERROR(VLOOKUP([1]!Tabla_SERIEA_05_13[[#This Row],[IdEstablecimiento]],'[2]Establecimiento 2023'!$A$1:$E$183,5,FALSE),0)</f>
        <v>105100-Hospital La Serena</v>
      </c>
      <c r="F719" t="s">
        <v>1477</v>
      </c>
      <c r="G719" s="437">
        <v>45093.658599537041</v>
      </c>
      <c r="H719">
        <v>35</v>
      </c>
      <c r="J719">
        <v>35</v>
      </c>
      <c r="L719">
        <v>35</v>
      </c>
    </row>
    <row r="720" spans="1:12" x14ac:dyDescent="0.2">
      <c r="A720">
        <v>5</v>
      </c>
      <c r="B720" t="s">
        <v>1325</v>
      </c>
      <c r="C720">
        <v>2023</v>
      </c>
      <c r="D720" t="s">
        <v>1509</v>
      </c>
      <c r="E720" t="str">
        <f>IFERROR(VLOOKUP([1]!Tabla_SERIEA_05_13[[#This Row],[IdEstablecimiento]],'[2]Establecimiento 2023'!$A$1:$E$183,5,FALSE),0)</f>
        <v>105100-Hospital La Serena</v>
      </c>
      <c r="F720" t="s">
        <v>1429</v>
      </c>
      <c r="G720" s="437">
        <v>45093.658599537041</v>
      </c>
      <c r="H720">
        <v>23</v>
      </c>
      <c r="J720">
        <v>23</v>
      </c>
      <c r="L720">
        <v>23</v>
      </c>
    </row>
    <row r="721" spans="1:13" x14ac:dyDescent="0.2">
      <c r="A721">
        <v>5</v>
      </c>
      <c r="B721" t="s">
        <v>1325</v>
      </c>
      <c r="C721">
        <v>2023</v>
      </c>
      <c r="D721" t="s">
        <v>1509</v>
      </c>
      <c r="E721" t="str">
        <f>IFERROR(VLOOKUP([1]!Tabla_SERIEA_05_13[[#This Row],[IdEstablecimiento]],'[2]Establecimiento 2023'!$A$1:$E$183,5,FALSE),0)</f>
        <v>105100-Hospital La Serena</v>
      </c>
      <c r="F721" t="s">
        <v>1380</v>
      </c>
      <c r="G721" s="437">
        <v>45093.658599537041</v>
      </c>
      <c r="H721">
        <v>2</v>
      </c>
      <c r="J721">
        <v>2</v>
      </c>
      <c r="L721">
        <v>2</v>
      </c>
    </row>
    <row r="722" spans="1:13" x14ac:dyDescent="0.2">
      <c r="A722">
        <v>5</v>
      </c>
      <c r="B722" t="s">
        <v>1325</v>
      </c>
      <c r="C722">
        <v>2023</v>
      </c>
      <c r="D722" t="s">
        <v>1509</v>
      </c>
      <c r="E722" t="str">
        <f>IFERROR(VLOOKUP([1]!Tabla_SERIEA_05_13[[#This Row],[IdEstablecimiento]],'[2]Establecimiento 2023'!$A$1:$E$183,5,FALSE),0)</f>
        <v>105100-Hospital La Serena</v>
      </c>
      <c r="F722" t="s">
        <v>1333</v>
      </c>
      <c r="G722" s="437">
        <v>45093.658599537041</v>
      </c>
      <c r="H722">
        <v>3</v>
      </c>
      <c r="J722">
        <v>3</v>
      </c>
      <c r="L722">
        <v>3</v>
      </c>
    </row>
    <row r="723" spans="1:13" x14ac:dyDescent="0.2">
      <c r="A723">
        <v>5</v>
      </c>
      <c r="B723" t="s">
        <v>1325</v>
      </c>
      <c r="C723">
        <v>2023</v>
      </c>
      <c r="D723" t="s">
        <v>1509</v>
      </c>
      <c r="E723" t="str">
        <f>IFERROR(VLOOKUP([1]!Tabla_SERIEA_05_13[[#This Row],[IdEstablecimiento]],'[2]Establecimiento 2023'!$A$1:$E$183,5,FALSE),0)</f>
        <v>105100-Hospital La Serena</v>
      </c>
      <c r="F723" t="s">
        <v>1327</v>
      </c>
      <c r="G723" s="437">
        <v>45093.658599537041</v>
      </c>
      <c r="H723">
        <v>46</v>
      </c>
      <c r="J723">
        <v>46</v>
      </c>
      <c r="L723">
        <v>46</v>
      </c>
    </row>
    <row r="724" spans="1:13" x14ac:dyDescent="0.2">
      <c r="A724">
        <v>5</v>
      </c>
      <c r="B724" t="s">
        <v>1325</v>
      </c>
      <c r="C724">
        <v>2023</v>
      </c>
      <c r="D724" t="s">
        <v>1509</v>
      </c>
      <c r="E724" t="str">
        <f>IFERROR(VLOOKUP([1]!Tabla_SERIEA_05_13[[#This Row],[IdEstablecimiento]],'[2]Establecimiento 2023'!$A$1:$E$183,5,FALSE),0)</f>
        <v>105100-Hospital La Serena</v>
      </c>
      <c r="F724" t="s">
        <v>1383</v>
      </c>
      <c r="G724" s="437">
        <v>45093.658599537041</v>
      </c>
      <c r="H724">
        <v>36</v>
      </c>
      <c r="J724">
        <v>36</v>
      </c>
      <c r="L724">
        <v>36</v>
      </c>
    </row>
    <row r="725" spans="1:13" x14ac:dyDescent="0.2">
      <c r="A725">
        <v>5</v>
      </c>
      <c r="B725" t="s">
        <v>1325</v>
      </c>
      <c r="C725">
        <v>2023</v>
      </c>
      <c r="D725" t="s">
        <v>1509</v>
      </c>
      <c r="E725" t="str">
        <f>IFERROR(VLOOKUP([1]!Tabla_SERIEA_05_13[[#This Row],[IdEstablecimiento]],'[2]Establecimiento 2023'!$A$1:$E$183,5,FALSE),0)</f>
        <v>105100-Hospital La Serena</v>
      </c>
      <c r="F725" t="s">
        <v>1506</v>
      </c>
      <c r="G725" s="437">
        <v>45093.658599537041</v>
      </c>
      <c r="H725">
        <v>4</v>
      </c>
      <c r="J725">
        <v>4</v>
      </c>
      <c r="L725">
        <v>4</v>
      </c>
    </row>
    <row r="726" spans="1:13" x14ac:dyDescent="0.2">
      <c r="A726">
        <v>5</v>
      </c>
      <c r="B726" t="s">
        <v>1325</v>
      </c>
      <c r="C726">
        <v>2023</v>
      </c>
      <c r="D726" t="s">
        <v>1509</v>
      </c>
      <c r="E726" t="str">
        <f>IFERROR(VLOOKUP([1]!Tabla_SERIEA_05_13[[#This Row],[IdEstablecimiento]],'[2]Establecimiento 2023'!$A$1:$E$183,5,FALSE),0)</f>
        <v>105100-Hospital La Serena</v>
      </c>
      <c r="F726" t="s">
        <v>1328</v>
      </c>
      <c r="G726" s="437">
        <v>45093.658599537041</v>
      </c>
      <c r="H726">
        <v>1</v>
      </c>
      <c r="J726">
        <v>1</v>
      </c>
      <c r="L726">
        <v>1</v>
      </c>
    </row>
    <row r="727" spans="1:13" x14ac:dyDescent="0.2">
      <c r="A727">
        <v>5</v>
      </c>
      <c r="B727" t="s">
        <v>1325</v>
      </c>
      <c r="C727">
        <v>2023</v>
      </c>
      <c r="D727" t="s">
        <v>1509</v>
      </c>
      <c r="E727" t="str">
        <f>IFERROR(VLOOKUP([1]!Tabla_SERIEA_05_13[[#This Row],[IdEstablecimiento]],'[2]Establecimiento 2023'!$A$1:$E$183,5,FALSE),0)</f>
        <v>105100-Hospital La Serena</v>
      </c>
      <c r="F727" t="s">
        <v>1435</v>
      </c>
      <c r="G727" s="437">
        <v>45093.658599537041</v>
      </c>
      <c r="H727">
        <v>8</v>
      </c>
      <c r="J727">
        <v>8</v>
      </c>
      <c r="L727">
        <v>8</v>
      </c>
    </row>
    <row r="728" spans="1:13" x14ac:dyDescent="0.2">
      <c r="A728">
        <v>5</v>
      </c>
      <c r="B728" t="s">
        <v>1325</v>
      </c>
      <c r="C728">
        <v>2023</v>
      </c>
      <c r="D728" t="s">
        <v>1509</v>
      </c>
      <c r="E728" t="str">
        <f>IFERROR(VLOOKUP([1]!Tabla_SERIEA_05_13[[#This Row],[IdEstablecimiento]],'[2]Establecimiento 2023'!$A$1:$E$183,5,FALSE),0)</f>
        <v>105100-Hospital La Serena</v>
      </c>
      <c r="F728" t="s">
        <v>1384</v>
      </c>
      <c r="G728" s="437">
        <v>45093.658599537041</v>
      </c>
      <c r="H728">
        <v>358</v>
      </c>
      <c r="J728">
        <v>358</v>
      </c>
      <c r="L728">
        <v>358</v>
      </c>
    </row>
    <row r="729" spans="1:13" x14ac:dyDescent="0.2">
      <c r="A729">
        <v>5</v>
      </c>
      <c r="B729" t="s">
        <v>1325</v>
      </c>
      <c r="C729">
        <v>2023</v>
      </c>
      <c r="D729" t="s">
        <v>1509</v>
      </c>
      <c r="E729" t="str">
        <f>IFERROR(VLOOKUP([1]!Tabla_SERIEA_05_13[[#This Row],[IdEstablecimiento]],'[2]Establecimiento 2023'!$A$1:$E$183,5,FALSE),0)</f>
        <v>105100-Hospital La Serena</v>
      </c>
      <c r="F729" t="s">
        <v>1338</v>
      </c>
      <c r="G729" s="437">
        <v>45093.658599537041</v>
      </c>
      <c r="H729">
        <v>72</v>
      </c>
      <c r="J729">
        <v>72</v>
      </c>
      <c r="L729">
        <v>72</v>
      </c>
    </row>
    <row r="730" spans="1:13" x14ac:dyDescent="0.2">
      <c r="A730">
        <v>5</v>
      </c>
      <c r="B730" t="s">
        <v>1325</v>
      </c>
      <c r="C730">
        <v>2023</v>
      </c>
      <c r="D730" t="s">
        <v>1509</v>
      </c>
      <c r="E730" t="str">
        <f>IFERROR(VLOOKUP([1]!Tabla_SERIEA_05_13[[#This Row],[IdEstablecimiento]],'[2]Establecimiento 2023'!$A$1:$E$183,5,FALSE),0)</f>
        <v>105100-Hospital La Serena</v>
      </c>
      <c r="F730" t="s">
        <v>1436</v>
      </c>
      <c r="G730" s="437">
        <v>45093.658599537041</v>
      </c>
      <c r="H730">
        <v>5</v>
      </c>
      <c r="J730">
        <v>5</v>
      </c>
      <c r="L730">
        <v>5</v>
      </c>
    </row>
    <row r="731" spans="1:13" x14ac:dyDescent="0.2">
      <c r="A731">
        <v>5</v>
      </c>
      <c r="B731" t="s">
        <v>1325</v>
      </c>
      <c r="C731">
        <v>2023</v>
      </c>
      <c r="D731" t="s">
        <v>1509</v>
      </c>
      <c r="E731" t="str">
        <f>IFERROR(VLOOKUP([1]!Tabla_SERIEA_05_13[[#This Row],[IdEstablecimiento]],'[2]Establecimiento 2023'!$A$1:$E$183,5,FALSE),0)</f>
        <v>105100-Hospital La Serena</v>
      </c>
      <c r="F731" t="s">
        <v>1330</v>
      </c>
      <c r="G731" s="437">
        <v>45093.658599537041</v>
      </c>
      <c r="H731">
        <v>2</v>
      </c>
      <c r="J731">
        <v>2</v>
      </c>
      <c r="L731">
        <v>2</v>
      </c>
    </row>
    <row r="732" spans="1:13" x14ac:dyDescent="0.2">
      <c r="A732">
        <v>5</v>
      </c>
      <c r="B732" t="s">
        <v>1325</v>
      </c>
      <c r="C732">
        <v>2023</v>
      </c>
      <c r="D732" t="s">
        <v>1509</v>
      </c>
      <c r="E732" t="str">
        <f>IFERROR(VLOOKUP([1]!Tabla_SERIEA_05_13[[#This Row],[IdEstablecimiento]],'[2]Establecimiento 2023'!$A$1:$E$183,5,FALSE),0)</f>
        <v>105100-Hospital La Serena</v>
      </c>
      <c r="F732" t="s">
        <v>1331</v>
      </c>
      <c r="G732" s="437">
        <v>45093.658599537041</v>
      </c>
      <c r="H732">
        <v>16</v>
      </c>
      <c r="J732">
        <v>16</v>
      </c>
      <c r="L732">
        <v>16</v>
      </c>
      <c r="M732">
        <v>16</v>
      </c>
    </row>
    <row r="733" spans="1:13" x14ac:dyDescent="0.2">
      <c r="A733">
        <v>5</v>
      </c>
      <c r="B733" t="s">
        <v>1325</v>
      </c>
      <c r="C733">
        <v>2023</v>
      </c>
      <c r="D733" t="s">
        <v>1509</v>
      </c>
      <c r="E733" t="str">
        <f>IFERROR(VLOOKUP([1]!Tabla_SERIEA_05_13[[#This Row],[IdEstablecimiento]],'[2]Establecimiento 2023'!$A$1:$E$183,5,FALSE),0)</f>
        <v>105100-Hospital La Serena</v>
      </c>
      <c r="F733" t="s">
        <v>1385</v>
      </c>
      <c r="G733" s="437">
        <v>45093.658599537041</v>
      </c>
      <c r="H733">
        <v>206</v>
      </c>
      <c r="J733">
        <v>206</v>
      </c>
    </row>
    <row r="734" spans="1:13" x14ac:dyDescent="0.2">
      <c r="A734">
        <v>5</v>
      </c>
      <c r="B734" t="s">
        <v>1325</v>
      </c>
      <c r="C734">
        <v>2023</v>
      </c>
      <c r="D734" t="s">
        <v>1509</v>
      </c>
      <c r="E734" t="str">
        <f>IFERROR(VLOOKUP([1]!Tabla_SERIEA_05_13[[#This Row],[IdEstablecimiento]],'[2]Establecimiento 2023'!$A$1:$E$183,5,FALSE),0)</f>
        <v>105100-Hospital La Serena</v>
      </c>
      <c r="F734" t="s">
        <v>1386</v>
      </c>
      <c r="G734" s="437">
        <v>45093.658599537041</v>
      </c>
      <c r="H734">
        <v>3</v>
      </c>
      <c r="J734">
        <v>3</v>
      </c>
    </row>
    <row r="735" spans="1:13" x14ac:dyDescent="0.2">
      <c r="A735">
        <v>5</v>
      </c>
      <c r="B735" t="s">
        <v>1325</v>
      </c>
      <c r="C735">
        <v>2023</v>
      </c>
      <c r="D735" t="s">
        <v>1509</v>
      </c>
      <c r="E735" t="str">
        <f>IFERROR(VLOOKUP([1]!Tabla_SERIEA_05_13[[#This Row],[IdEstablecimiento]],'[2]Establecimiento 2023'!$A$1:$E$183,5,FALSE),0)</f>
        <v>105100-Hospital La Serena</v>
      </c>
      <c r="F735" t="s">
        <v>1403</v>
      </c>
      <c r="G735" s="437">
        <v>45093.658599537041</v>
      </c>
      <c r="H735">
        <v>1</v>
      </c>
      <c r="J735">
        <v>1</v>
      </c>
      <c r="L735">
        <v>1</v>
      </c>
    </row>
    <row r="736" spans="1:13" x14ac:dyDescent="0.2">
      <c r="A736">
        <v>5</v>
      </c>
      <c r="B736" t="s">
        <v>1325</v>
      </c>
      <c r="C736">
        <v>2023</v>
      </c>
      <c r="D736" t="s">
        <v>1509</v>
      </c>
      <c r="E736" t="str">
        <f>IFERROR(VLOOKUP([1]!Tabla_SERIEA_05_13[[#This Row],[IdEstablecimiento]],'[2]Establecimiento 2023'!$A$1:$E$183,5,FALSE),0)</f>
        <v>105100-Hospital La Serena</v>
      </c>
      <c r="F736" t="s">
        <v>1332</v>
      </c>
      <c r="G736" s="437">
        <v>45093.658599537041</v>
      </c>
      <c r="H736">
        <v>77</v>
      </c>
      <c r="J736">
        <v>77</v>
      </c>
      <c r="L736">
        <v>77</v>
      </c>
    </row>
    <row r="737" spans="1:13" x14ac:dyDescent="0.2">
      <c r="A737">
        <v>5</v>
      </c>
      <c r="B737" t="s">
        <v>1325</v>
      </c>
      <c r="C737">
        <v>2023</v>
      </c>
      <c r="D737" t="s">
        <v>1509</v>
      </c>
      <c r="E737" t="str">
        <f>IFERROR(VLOOKUP([1]!Tabla_SERIEA_05_13[[#This Row],[IdEstablecimiento]],'[2]Establecimiento 2023'!$A$1:$E$183,5,FALSE),0)</f>
        <v>105100-Hospital La Serena</v>
      </c>
      <c r="F737" t="s">
        <v>1465</v>
      </c>
      <c r="G737" s="437">
        <v>45093.658599537041</v>
      </c>
      <c r="H737">
        <v>3</v>
      </c>
      <c r="J737">
        <v>3</v>
      </c>
      <c r="M737">
        <v>3</v>
      </c>
    </row>
    <row r="738" spans="1:13" x14ac:dyDescent="0.2">
      <c r="A738">
        <v>5</v>
      </c>
      <c r="B738" t="s">
        <v>1325</v>
      </c>
      <c r="C738">
        <v>2023</v>
      </c>
      <c r="D738" t="s">
        <v>1509</v>
      </c>
      <c r="E738" t="str">
        <f>IFERROR(VLOOKUP([1]!Tabla_SERIEA_05_13[[#This Row],[IdEstablecimiento]],'[2]Establecimiento 2023'!$A$1:$E$183,5,FALSE),0)</f>
        <v>105100-Hospital La Serena</v>
      </c>
      <c r="F738" t="s">
        <v>1479</v>
      </c>
      <c r="G738" s="437">
        <v>45093.658599537041</v>
      </c>
      <c r="H738">
        <v>3</v>
      </c>
      <c r="I738">
        <v>0</v>
      </c>
      <c r="J738">
        <v>3</v>
      </c>
    </row>
    <row r="739" spans="1:13" x14ac:dyDescent="0.2">
      <c r="A739">
        <v>5</v>
      </c>
      <c r="B739" t="s">
        <v>1325</v>
      </c>
      <c r="C739">
        <v>2023</v>
      </c>
      <c r="D739" t="s">
        <v>1509</v>
      </c>
      <c r="E739" t="str">
        <f>IFERROR(VLOOKUP([1]!Tabla_SERIEA_05_13[[#This Row],[IdEstablecimiento]],'[2]Establecimiento 2023'!$A$1:$E$183,5,FALSE),0)</f>
        <v>105100-Hospital La Serena</v>
      </c>
      <c r="F739" t="s">
        <v>1242</v>
      </c>
      <c r="G739" s="437">
        <v>45093.658599537041</v>
      </c>
      <c r="H739">
        <v>23</v>
      </c>
      <c r="I739">
        <v>0</v>
      </c>
      <c r="J739">
        <v>23</v>
      </c>
    </row>
    <row r="740" spans="1:13" x14ac:dyDescent="0.2">
      <c r="A740">
        <v>5</v>
      </c>
      <c r="B740" t="s">
        <v>1325</v>
      </c>
      <c r="C740">
        <v>2023</v>
      </c>
      <c r="D740" t="s">
        <v>1509</v>
      </c>
      <c r="E740" t="str">
        <f>IFERROR(VLOOKUP([1]!Tabla_SERIEA_05_13[[#This Row],[IdEstablecimiento]],'[2]Establecimiento 2023'!$A$1:$E$183,5,FALSE),0)</f>
        <v>105100-Hospital La Serena</v>
      </c>
      <c r="F740" t="s">
        <v>1244</v>
      </c>
      <c r="G740" s="437">
        <v>45093.658599537041</v>
      </c>
      <c r="H740">
        <v>118</v>
      </c>
      <c r="I740">
        <v>0</v>
      </c>
      <c r="J740">
        <v>118</v>
      </c>
    </row>
    <row r="741" spans="1:13" x14ac:dyDescent="0.2">
      <c r="A741">
        <v>5</v>
      </c>
      <c r="B741" t="s">
        <v>1325</v>
      </c>
      <c r="C741">
        <v>2023</v>
      </c>
      <c r="D741" t="s">
        <v>1509</v>
      </c>
      <c r="E741" t="str">
        <f>IFERROR(VLOOKUP([1]!Tabla_SERIEA_05_13[[#This Row],[IdEstablecimiento]],'[2]Establecimiento 2023'!$A$1:$E$183,5,FALSE),0)</f>
        <v>105100-Hospital La Serena</v>
      </c>
      <c r="F741" t="s">
        <v>1248</v>
      </c>
      <c r="G741" s="437">
        <v>45093.658599537041</v>
      </c>
      <c r="H741">
        <v>2</v>
      </c>
      <c r="I741">
        <v>0</v>
      </c>
      <c r="J741">
        <v>2</v>
      </c>
    </row>
    <row r="742" spans="1:13" x14ac:dyDescent="0.2">
      <c r="A742">
        <v>5</v>
      </c>
      <c r="B742" t="s">
        <v>1325</v>
      </c>
      <c r="C742">
        <v>2023</v>
      </c>
      <c r="D742" t="s">
        <v>1509</v>
      </c>
      <c r="E742" t="str">
        <f>IFERROR(VLOOKUP([1]!Tabla_SERIEA_05_13[[#This Row],[IdEstablecimiento]],'[2]Establecimiento 2023'!$A$1:$E$183,5,FALSE),0)</f>
        <v>105100-Hospital La Serena</v>
      </c>
      <c r="F742" t="s">
        <v>1249</v>
      </c>
      <c r="G742" s="437">
        <v>45093.658599537041</v>
      </c>
      <c r="H742">
        <v>3</v>
      </c>
      <c r="I742">
        <v>0</v>
      </c>
      <c r="J742">
        <v>3</v>
      </c>
    </row>
    <row r="743" spans="1:13" x14ac:dyDescent="0.2">
      <c r="A743">
        <v>5</v>
      </c>
      <c r="B743" t="s">
        <v>1325</v>
      </c>
      <c r="C743">
        <v>2023</v>
      </c>
      <c r="D743" t="s">
        <v>1509</v>
      </c>
      <c r="E743" t="str">
        <f>IFERROR(VLOOKUP([1]!Tabla_SERIEA_05_13[[#This Row],[IdEstablecimiento]],'[2]Establecimiento 2023'!$A$1:$E$183,5,FALSE),0)</f>
        <v>105100-Hospital La Serena</v>
      </c>
      <c r="F743" t="s">
        <v>1251</v>
      </c>
      <c r="G743" s="437">
        <v>45093.658599537041</v>
      </c>
      <c r="H743">
        <v>3</v>
      </c>
      <c r="J743">
        <v>3</v>
      </c>
    </row>
    <row r="744" spans="1:13" x14ac:dyDescent="0.2">
      <c r="A744">
        <v>5</v>
      </c>
      <c r="B744" t="s">
        <v>1325</v>
      </c>
      <c r="C744">
        <v>2023</v>
      </c>
      <c r="D744" t="s">
        <v>1509</v>
      </c>
      <c r="E744" t="str">
        <f>IFERROR(VLOOKUP([1]!Tabla_SERIEA_05_13[[#This Row],[IdEstablecimiento]],'[2]Establecimiento 2023'!$A$1:$E$183,5,FALSE),0)</f>
        <v>105100-Hospital La Serena</v>
      </c>
      <c r="F744" t="s">
        <v>1252</v>
      </c>
      <c r="G744" s="437">
        <v>45093.658599537041</v>
      </c>
      <c r="H744">
        <v>16</v>
      </c>
      <c r="I744">
        <v>0</v>
      </c>
      <c r="J744">
        <v>16</v>
      </c>
    </row>
    <row r="745" spans="1:13" x14ac:dyDescent="0.2">
      <c r="A745">
        <v>5</v>
      </c>
      <c r="B745" t="s">
        <v>1325</v>
      </c>
      <c r="C745">
        <v>2023</v>
      </c>
      <c r="D745" t="s">
        <v>1509</v>
      </c>
      <c r="E745" t="str">
        <f>IFERROR(VLOOKUP([1]!Tabla_SERIEA_05_13[[#This Row],[IdEstablecimiento]],'[2]Establecimiento 2023'!$A$1:$E$183,5,FALSE),0)</f>
        <v>105100-Hospital La Serena</v>
      </c>
      <c r="F745" t="s">
        <v>1253</v>
      </c>
      <c r="G745" s="437">
        <v>45093.658599537041</v>
      </c>
      <c r="H745">
        <v>46</v>
      </c>
      <c r="I745">
        <v>0</v>
      </c>
      <c r="J745">
        <v>46</v>
      </c>
    </row>
    <row r="746" spans="1:13" x14ac:dyDescent="0.2">
      <c r="A746">
        <v>5</v>
      </c>
      <c r="B746" t="s">
        <v>1325</v>
      </c>
      <c r="C746">
        <v>2023</v>
      </c>
      <c r="D746" t="s">
        <v>1509</v>
      </c>
      <c r="E746" t="str">
        <f>IFERROR(VLOOKUP([1]!Tabla_SERIEA_05_13[[#This Row],[IdEstablecimiento]],'[2]Establecimiento 2023'!$A$1:$E$183,5,FALSE),0)</f>
        <v>105100-Hospital La Serena</v>
      </c>
      <c r="F746" t="s">
        <v>1390</v>
      </c>
      <c r="G746" s="437">
        <v>45093.658599537041</v>
      </c>
      <c r="H746">
        <v>36</v>
      </c>
      <c r="I746">
        <v>0</v>
      </c>
      <c r="J746">
        <v>36</v>
      </c>
    </row>
    <row r="747" spans="1:13" x14ac:dyDescent="0.2">
      <c r="A747">
        <v>5</v>
      </c>
      <c r="B747" t="s">
        <v>1325</v>
      </c>
      <c r="C747">
        <v>2023</v>
      </c>
      <c r="D747" t="s">
        <v>1509</v>
      </c>
      <c r="E747" t="str">
        <f>IFERROR(VLOOKUP([1]!Tabla_SERIEA_05_13[[#This Row],[IdEstablecimiento]],'[2]Establecimiento 2023'!$A$1:$E$183,5,FALSE),0)</f>
        <v>105100-Hospital La Serena</v>
      </c>
      <c r="F747" t="s">
        <v>1259</v>
      </c>
      <c r="G747" s="437">
        <v>45093.658599537041</v>
      </c>
      <c r="H747">
        <v>16</v>
      </c>
      <c r="I747">
        <v>2</v>
      </c>
      <c r="J747">
        <v>14</v>
      </c>
    </row>
    <row r="748" spans="1:13" x14ac:dyDescent="0.2">
      <c r="A748">
        <v>5</v>
      </c>
      <c r="B748" t="s">
        <v>1325</v>
      </c>
      <c r="C748">
        <v>2023</v>
      </c>
      <c r="D748" t="s">
        <v>1509</v>
      </c>
      <c r="E748" t="str">
        <f>IFERROR(VLOOKUP([1]!Tabla_SERIEA_05_13[[#This Row],[IdEstablecimiento]],'[2]Establecimiento 2023'!$A$1:$E$183,5,FALSE),0)</f>
        <v>105100-Hospital La Serena</v>
      </c>
      <c r="F748" t="s">
        <v>1260</v>
      </c>
      <c r="G748" s="437">
        <v>45093.658599537041</v>
      </c>
      <c r="H748">
        <v>48</v>
      </c>
    </row>
    <row r="749" spans="1:13" x14ac:dyDescent="0.2">
      <c r="A749">
        <v>5</v>
      </c>
      <c r="B749" t="s">
        <v>1325</v>
      </c>
      <c r="C749">
        <v>2023</v>
      </c>
      <c r="D749" t="s">
        <v>1509</v>
      </c>
      <c r="E749" t="str">
        <f>IFERROR(VLOOKUP([1]!Tabla_SERIEA_05_13[[#This Row],[IdEstablecimiento]],'[2]Establecimiento 2023'!$A$1:$E$183,5,FALSE),0)</f>
        <v>105100-Hospital La Serena</v>
      </c>
      <c r="F749" t="s">
        <v>1336</v>
      </c>
      <c r="G749" s="437">
        <v>45093.658599537041</v>
      </c>
      <c r="H749">
        <v>1</v>
      </c>
      <c r="J749">
        <v>1</v>
      </c>
    </row>
    <row r="750" spans="1:13" x14ac:dyDescent="0.2">
      <c r="A750">
        <v>5</v>
      </c>
      <c r="B750" t="s">
        <v>1325</v>
      </c>
      <c r="C750">
        <v>2023</v>
      </c>
      <c r="D750" t="s">
        <v>1510</v>
      </c>
      <c r="E750" t="str">
        <f>IFERROR(VLOOKUP([1]!Tabla_SERIEA_05_13[[#This Row],[IdEstablecimiento]],'[2]Establecimiento 2023'!$A$1:$E$183,5,FALSE),0)</f>
        <v>105100-Hospital La Serena</v>
      </c>
      <c r="F750" t="s">
        <v>1340</v>
      </c>
      <c r="G750" s="437">
        <v>45093.658634259256</v>
      </c>
      <c r="H750">
        <v>0</v>
      </c>
      <c r="K750">
        <v>22</v>
      </c>
    </row>
    <row r="751" spans="1:13" x14ac:dyDescent="0.2">
      <c r="A751">
        <v>5</v>
      </c>
      <c r="B751" t="s">
        <v>1325</v>
      </c>
      <c r="C751">
        <v>2023</v>
      </c>
      <c r="D751" t="s">
        <v>1510</v>
      </c>
      <c r="E751" t="str">
        <f>IFERROR(VLOOKUP([1]!Tabla_SERIEA_05_13[[#This Row],[IdEstablecimiento]],'[2]Establecimiento 2023'!$A$1:$E$183,5,FALSE),0)</f>
        <v>105100-Hospital La Serena</v>
      </c>
      <c r="F751" t="s">
        <v>1341</v>
      </c>
      <c r="G751" s="437">
        <v>45093.658634259256</v>
      </c>
      <c r="H751">
        <v>0</v>
      </c>
      <c r="K751">
        <v>306</v>
      </c>
    </row>
    <row r="752" spans="1:13" x14ac:dyDescent="0.2">
      <c r="A752">
        <v>5</v>
      </c>
      <c r="B752" t="s">
        <v>1325</v>
      </c>
      <c r="C752">
        <v>2023</v>
      </c>
      <c r="D752" t="s">
        <v>1510</v>
      </c>
      <c r="E752" t="str">
        <f>IFERROR(VLOOKUP([1]!Tabla_SERIEA_05_13[[#This Row],[IdEstablecimiento]],'[2]Establecimiento 2023'!$A$1:$E$183,5,FALSE),0)</f>
        <v>105100-Hospital La Serena</v>
      </c>
      <c r="F752" t="s">
        <v>1342</v>
      </c>
      <c r="G752" s="437">
        <v>45093.658634259256</v>
      </c>
      <c r="H752">
        <v>0</v>
      </c>
      <c r="K752">
        <v>304</v>
      </c>
    </row>
    <row r="753" spans="1:11" x14ac:dyDescent="0.2">
      <c r="A753">
        <v>5</v>
      </c>
      <c r="B753" t="s">
        <v>1325</v>
      </c>
      <c r="C753">
        <v>2023</v>
      </c>
      <c r="D753" t="s">
        <v>1510</v>
      </c>
      <c r="E753" t="str">
        <f>IFERROR(VLOOKUP([1]!Tabla_SERIEA_05_13[[#This Row],[IdEstablecimiento]],'[2]Establecimiento 2023'!$A$1:$E$183,5,FALSE),0)</f>
        <v>105100-Hospital La Serena</v>
      </c>
      <c r="F753" t="s">
        <v>1343</v>
      </c>
      <c r="G753" s="437">
        <v>45093.658634259256</v>
      </c>
      <c r="H753">
        <v>0</v>
      </c>
      <c r="K753">
        <v>230</v>
      </c>
    </row>
    <row r="754" spans="1:11" x14ac:dyDescent="0.2">
      <c r="A754">
        <v>5</v>
      </c>
      <c r="B754" t="s">
        <v>1325</v>
      </c>
      <c r="C754">
        <v>2023</v>
      </c>
      <c r="D754" t="s">
        <v>1510</v>
      </c>
      <c r="E754" t="str">
        <f>IFERROR(VLOOKUP([1]!Tabla_SERIEA_05_13[[#This Row],[IdEstablecimiento]],'[2]Establecimiento 2023'!$A$1:$E$183,5,FALSE),0)</f>
        <v>105100-Hospital La Serena</v>
      </c>
      <c r="F754" t="s">
        <v>1344</v>
      </c>
      <c r="G754" s="437">
        <v>45093.658634259256</v>
      </c>
      <c r="H754">
        <v>0</v>
      </c>
      <c r="K754">
        <v>347</v>
      </c>
    </row>
    <row r="755" spans="1:11" x14ac:dyDescent="0.2">
      <c r="A755">
        <v>5</v>
      </c>
      <c r="B755" t="s">
        <v>1325</v>
      </c>
      <c r="C755">
        <v>2023</v>
      </c>
      <c r="D755" t="s">
        <v>1510</v>
      </c>
      <c r="E755" t="str">
        <f>IFERROR(VLOOKUP([1]!Tabla_SERIEA_05_13[[#This Row],[IdEstablecimiento]],'[2]Establecimiento 2023'!$A$1:$E$183,5,FALSE),0)</f>
        <v>105100-Hospital La Serena</v>
      </c>
      <c r="F755" t="s">
        <v>1392</v>
      </c>
      <c r="G755" s="437">
        <v>45093.658634259256</v>
      </c>
      <c r="H755">
        <v>0</v>
      </c>
      <c r="K755">
        <v>4</v>
      </c>
    </row>
    <row r="756" spans="1:11" x14ac:dyDescent="0.2">
      <c r="A756">
        <v>5</v>
      </c>
      <c r="B756" t="s">
        <v>1325</v>
      </c>
      <c r="C756">
        <v>2023</v>
      </c>
      <c r="D756" t="s">
        <v>1510</v>
      </c>
      <c r="E756" t="str">
        <f>IFERROR(VLOOKUP([1]!Tabla_SERIEA_05_13[[#This Row],[IdEstablecimiento]],'[2]Establecimiento 2023'!$A$1:$E$183,5,FALSE),0)</f>
        <v>105100-Hospital La Serena</v>
      </c>
      <c r="F756" t="s">
        <v>1345</v>
      </c>
      <c r="G756" s="437">
        <v>45093.658634259256</v>
      </c>
      <c r="H756">
        <v>0</v>
      </c>
      <c r="K756">
        <v>695</v>
      </c>
    </row>
    <row r="757" spans="1:11" x14ac:dyDescent="0.2">
      <c r="A757">
        <v>5</v>
      </c>
      <c r="B757" t="s">
        <v>1325</v>
      </c>
      <c r="C757">
        <v>2023</v>
      </c>
      <c r="D757" t="s">
        <v>1510</v>
      </c>
      <c r="E757" t="str">
        <f>IFERROR(VLOOKUP([1]!Tabla_SERIEA_05_13[[#This Row],[IdEstablecimiento]],'[2]Establecimiento 2023'!$A$1:$E$183,5,FALSE),0)</f>
        <v>105100-Hospital La Serena</v>
      </c>
      <c r="F757" t="s">
        <v>1346</v>
      </c>
      <c r="G757" s="437">
        <v>45093.658634259256</v>
      </c>
      <c r="H757">
        <v>0</v>
      </c>
      <c r="K757">
        <v>140</v>
      </c>
    </row>
    <row r="758" spans="1:11" x14ac:dyDescent="0.2">
      <c r="A758">
        <v>5</v>
      </c>
      <c r="B758" t="s">
        <v>1325</v>
      </c>
      <c r="C758">
        <v>2023</v>
      </c>
      <c r="D758" t="s">
        <v>1510</v>
      </c>
      <c r="E758" t="str">
        <f>IFERROR(VLOOKUP([1]!Tabla_SERIEA_05_13[[#This Row],[IdEstablecimiento]],'[2]Establecimiento 2023'!$A$1:$E$183,5,FALSE),0)</f>
        <v>105102-Hospital Ovalle</v>
      </c>
      <c r="F758" t="s">
        <v>1347</v>
      </c>
      <c r="G758" s="437">
        <v>45093.658634259256</v>
      </c>
      <c r="H758">
        <v>0</v>
      </c>
      <c r="K758">
        <v>594</v>
      </c>
    </row>
    <row r="759" spans="1:11" x14ac:dyDescent="0.2">
      <c r="A759">
        <v>5</v>
      </c>
      <c r="B759" t="s">
        <v>1325</v>
      </c>
      <c r="C759">
        <v>2023</v>
      </c>
      <c r="D759" t="s">
        <v>1510</v>
      </c>
      <c r="E759" t="str">
        <f>IFERROR(VLOOKUP([1]!Tabla_SERIEA_05_13[[#This Row],[IdEstablecimiento]],'[2]Establecimiento 2023'!$A$1:$E$183,5,FALSE),0)</f>
        <v>105102-Hospital Ovalle</v>
      </c>
      <c r="F759" t="s">
        <v>1440</v>
      </c>
      <c r="G759" s="437">
        <v>45093.658634259256</v>
      </c>
      <c r="H759">
        <v>0</v>
      </c>
      <c r="K759">
        <v>15</v>
      </c>
    </row>
    <row r="760" spans="1:11" x14ac:dyDescent="0.2">
      <c r="A760">
        <v>5</v>
      </c>
      <c r="B760" t="s">
        <v>1325</v>
      </c>
      <c r="C760">
        <v>2023</v>
      </c>
      <c r="D760" t="s">
        <v>1510</v>
      </c>
      <c r="E760" t="str">
        <f>IFERROR(VLOOKUP([1]!Tabla_SERIEA_05_13[[#This Row],[IdEstablecimiento]],'[2]Establecimiento 2023'!$A$1:$E$183,5,FALSE),0)</f>
        <v>105102-Hospital Ovalle</v>
      </c>
      <c r="F760" t="s">
        <v>1348</v>
      </c>
      <c r="G760" s="437">
        <v>45093.658634259256</v>
      </c>
      <c r="H760">
        <v>0</v>
      </c>
      <c r="K760">
        <v>28</v>
      </c>
    </row>
    <row r="761" spans="1:11" x14ac:dyDescent="0.2">
      <c r="A761">
        <v>5</v>
      </c>
      <c r="B761" t="s">
        <v>1325</v>
      </c>
      <c r="C761">
        <v>2023</v>
      </c>
      <c r="D761" t="s">
        <v>1510</v>
      </c>
      <c r="E761" t="str">
        <f>IFERROR(VLOOKUP([1]!Tabla_SERIEA_05_13[[#This Row],[IdEstablecimiento]],'[2]Establecimiento 2023'!$A$1:$E$183,5,FALSE),0)</f>
        <v>105102-Hospital Ovalle</v>
      </c>
      <c r="F761" t="s">
        <v>1349</v>
      </c>
      <c r="G761" s="437">
        <v>45093.658634259256</v>
      </c>
      <c r="H761">
        <v>0</v>
      </c>
      <c r="K761">
        <v>175</v>
      </c>
    </row>
    <row r="762" spans="1:11" x14ac:dyDescent="0.2">
      <c r="A762">
        <v>5</v>
      </c>
      <c r="B762" t="s">
        <v>1325</v>
      </c>
      <c r="C762">
        <v>2023</v>
      </c>
      <c r="D762" t="s">
        <v>1510</v>
      </c>
      <c r="E762" t="str">
        <f>IFERROR(VLOOKUP([1]!Tabla_SERIEA_05_13[[#This Row],[IdEstablecimiento]],'[2]Establecimiento 2023'!$A$1:$E$183,5,FALSE),0)</f>
        <v>105102-Hospital Ovalle</v>
      </c>
      <c r="F762" t="s">
        <v>1350</v>
      </c>
      <c r="G762" s="437">
        <v>45093.658634259256</v>
      </c>
      <c r="H762">
        <v>0</v>
      </c>
      <c r="K762">
        <v>161</v>
      </c>
    </row>
    <row r="763" spans="1:11" x14ac:dyDescent="0.2">
      <c r="A763">
        <v>5</v>
      </c>
      <c r="B763" t="s">
        <v>1325</v>
      </c>
      <c r="C763">
        <v>2023</v>
      </c>
      <c r="D763" t="s">
        <v>1510</v>
      </c>
      <c r="E763" t="str">
        <f>IFERROR(VLOOKUP([1]!Tabla_SERIEA_05_13[[#This Row],[IdEstablecimiento]],'[2]Establecimiento 2023'!$A$1:$E$183,5,FALSE),0)</f>
        <v>105102-Hospital Ovalle</v>
      </c>
      <c r="F763" t="s">
        <v>1351</v>
      </c>
      <c r="G763" s="437">
        <v>45093.658634259256</v>
      </c>
      <c r="H763">
        <v>0</v>
      </c>
      <c r="K763">
        <v>708</v>
      </c>
    </row>
    <row r="764" spans="1:11" x14ac:dyDescent="0.2">
      <c r="A764">
        <v>5</v>
      </c>
      <c r="B764" t="s">
        <v>1325</v>
      </c>
      <c r="C764">
        <v>2023</v>
      </c>
      <c r="D764" t="s">
        <v>1510</v>
      </c>
      <c r="E764" t="str">
        <f>IFERROR(VLOOKUP([1]!Tabla_SERIEA_05_13[[#This Row],[IdEstablecimiento]],'[2]Establecimiento 2023'!$A$1:$E$183,5,FALSE),0)</f>
        <v>105102-Hospital Ovalle</v>
      </c>
      <c r="F764" t="s">
        <v>1352</v>
      </c>
      <c r="G764" s="437">
        <v>45093.658634259256</v>
      </c>
      <c r="H764">
        <v>0</v>
      </c>
      <c r="K764">
        <v>707</v>
      </c>
    </row>
    <row r="765" spans="1:11" x14ac:dyDescent="0.2">
      <c r="A765">
        <v>5</v>
      </c>
      <c r="B765" t="s">
        <v>1325</v>
      </c>
      <c r="C765">
        <v>2023</v>
      </c>
      <c r="D765" t="s">
        <v>1510</v>
      </c>
      <c r="E765" t="str">
        <f>IFERROR(VLOOKUP([1]!Tabla_SERIEA_05_13[[#This Row],[IdEstablecimiento]],'[2]Establecimiento 2023'!$A$1:$E$183,5,FALSE),0)</f>
        <v>105102-Hospital Ovalle</v>
      </c>
      <c r="F765" t="s">
        <v>1353</v>
      </c>
      <c r="G765" s="437">
        <v>45093.658634259256</v>
      </c>
      <c r="H765">
        <v>0</v>
      </c>
      <c r="K765">
        <v>564</v>
      </c>
    </row>
    <row r="766" spans="1:11" x14ac:dyDescent="0.2">
      <c r="A766">
        <v>5</v>
      </c>
      <c r="B766" t="s">
        <v>1325</v>
      </c>
      <c r="C766">
        <v>2023</v>
      </c>
      <c r="D766" t="s">
        <v>1510</v>
      </c>
      <c r="E766" t="str">
        <f>IFERROR(VLOOKUP([1]!Tabla_SERIEA_05_13[[#This Row],[IdEstablecimiento]],'[2]Establecimiento 2023'!$A$1:$E$183,5,FALSE),0)</f>
        <v>105102-Hospital Ovalle</v>
      </c>
      <c r="F766" t="s">
        <v>1511</v>
      </c>
      <c r="G766" s="437">
        <v>45093.658634259256</v>
      </c>
      <c r="H766">
        <v>0</v>
      </c>
      <c r="K766">
        <v>899</v>
      </c>
    </row>
    <row r="767" spans="1:11" x14ac:dyDescent="0.2">
      <c r="A767">
        <v>5</v>
      </c>
      <c r="B767" t="s">
        <v>1325</v>
      </c>
      <c r="C767">
        <v>2023</v>
      </c>
      <c r="D767" t="s">
        <v>1510</v>
      </c>
      <c r="E767" t="str">
        <f>IFERROR(VLOOKUP([1]!Tabla_SERIEA_05_13[[#This Row],[IdEstablecimiento]],'[2]Establecimiento 2023'!$A$1:$E$183,5,FALSE),0)</f>
        <v>105102-Hospital Ovalle</v>
      </c>
      <c r="F767" t="s">
        <v>1355</v>
      </c>
      <c r="G767" s="437">
        <v>45093.658634259256</v>
      </c>
      <c r="H767">
        <v>0</v>
      </c>
      <c r="K767">
        <v>126</v>
      </c>
    </row>
    <row r="768" spans="1:11" x14ac:dyDescent="0.2">
      <c r="A768">
        <v>5</v>
      </c>
      <c r="B768" t="s">
        <v>1325</v>
      </c>
      <c r="C768">
        <v>2023</v>
      </c>
      <c r="D768" t="s">
        <v>1510</v>
      </c>
      <c r="E768" t="str">
        <f>IFERROR(VLOOKUP([1]!Tabla_SERIEA_05_13[[#This Row],[IdEstablecimiento]],'[2]Establecimiento 2023'!$A$1:$E$183,5,FALSE),0)</f>
        <v>105102-Hospital Ovalle</v>
      </c>
      <c r="F768" t="s">
        <v>1356</v>
      </c>
      <c r="G768" s="437">
        <v>45093.658634259256</v>
      </c>
      <c r="H768">
        <v>0</v>
      </c>
      <c r="K768">
        <v>700</v>
      </c>
    </row>
    <row r="769" spans="1:11" x14ac:dyDescent="0.2">
      <c r="A769">
        <v>5</v>
      </c>
      <c r="B769" t="s">
        <v>1325</v>
      </c>
      <c r="C769">
        <v>2023</v>
      </c>
      <c r="D769" t="s">
        <v>1510</v>
      </c>
      <c r="E769" t="str">
        <f>IFERROR(VLOOKUP([1]!Tabla_SERIEA_05_13[[#This Row],[IdEstablecimiento]],'[2]Establecimiento 2023'!$A$1:$E$183,5,FALSE),0)</f>
        <v>105102-Hospital Ovalle</v>
      </c>
      <c r="F769" t="s">
        <v>1357</v>
      </c>
      <c r="G769" s="437">
        <v>45093.658634259256</v>
      </c>
      <c r="H769">
        <v>0</v>
      </c>
      <c r="K769">
        <v>92</v>
      </c>
    </row>
    <row r="770" spans="1:11" x14ac:dyDescent="0.2">
      <c r="A770">
        <v>5</v>
      </c>
      <c r="B770" t="s">
        <v>1325</v>
      </c>
      <c r="C770">
        <v>2023</v>
      </c>
      <c r="D770" t="s">
        <v>1510</v>
      </c>
      <c r="E770" t="str">
        <f>IFERROR(VLOOKUP([1]!Tabla_SERIEA_05_13[[#This Row],[IdEstablecimiento]],'[2]Establecimiento 2023'!$A$1:$E$183,5,FALSE),0)</f>
        <v>105102-Hospital Ovalle</v>
      </c>
      <c r="F770" t="s">
        <v>1358</v>
      </c>
      <c r="G770" s="437">
        <v>45093.658634259256</v>
      </c>
      <c r="H770">
        <v>0</v>
      </c>
      <c r="K770">
        <v>2</v>
      </c>
    </row>
    <row r="771" spans="1:11" x14ac:dyDescent="0.2">
      <c r="A771">
        <v>5</v>
      </c>
      <c r="B771" t="s">
        <v>1325</v>
      </c>
      <c r="C771">
        <v>2023</v>
      </c>
      <c r="D771" t="s">
        <v>1510</v>
      </c>
      <c r="E771" t="str">
        <f>IFERROR(VLOOKUP([1]!Tabla_SERIEA_05_13[[#This Row],[IdEstablecimiento]],'[2]Establecimiento 2023'!$A$1:$E$183,5,FALSE),0)</f>
        <v>105102-Hospital Ovalle</v>
      </c>
      <c r="F771" t="s">
        <v>1359</v>
      </c>
      <c r="G771" s="437">
        <v>45093.658634259256</v>
      </c>
      <c r="H771">
        <v>0</v>
      </c>
      <c r="K771">
        <v>12</v>
      </c>
    </row>
    <row r="772" spans="1:11" x14ac:dyDescent="0.2">
      <c r="A772">
        <v>5</v>
      </c>
      <c r="B772" t="s">
        <v>1325</v>
      </c>
      <c r="C772">
        <v>2023</v>
      </c>
      <c r="D772" t="s">
        <v>1510</v>
      </c>
      <c r="E772" t="str">
        <f>IFERROR(VLOOKUP([1]!Tabla_SERIEA_05_13[[#This Row],[IdEstablecimiento]],'[2]Establecimiento 2023'!$A$1:$E$183,5,FALSE),0)</f>
        <v>105102-Hospital Ovalle</v>
      </c>
      <c r="F772" t="s">
        <v>1396</v>
      </c>
      <c r="G772" s="437">
        <v>45093.658634259256</v>
      </c>
      <c r="H772">
        <v>0</v>
      </c>
      <c r="K772">
        <v>460</v>
      </c>
    </row>
    <row r="773" spans="1:11" x14ac:dyDescent="0.2">
      <c r="A773">
        <v>5</v>
      </c>
      <c r="B773" t="s">
        <v>1325</v>
      </c>
      <c r="C773">
        <v>2023</v>
      </c>
      <c r="D773" t="s">
        <v>1510</v>
      </c>
      <c r="E773" t="str">
        <f>IFERROR(VLOOKUP([1]!Tabla_SERIEA_05_13[[#This Row],[IdEstablecimiento]],'[2]Establecimiento 2023'!$A$1:$E$183,5,FALSE),0)</f>
        <v>105102-Hospital Ovalle</v>
      </c>
      <c r="F773" t="s">
        <v>1360</v>
      </c>
      <c r="G773" s="437">
        <v>45093.658634259256</v>
      </c>
      <c r="H773">
        <v>0</v>
      </c>
      <c r="K773">
        <v>704</v>
      </c>
    </row>
    <row r="774" spans="1:11" x14ac:dyDescent="0.2">
      <c r="A774">
        <v>5</v>
      </c>
      <c r="B774" t="s">
        <v>1325</v>
      </c>
      <c r="C774">
        <v>2023</v>
      </c>
      <c r="D774" t="s">
        <v>1510</v>
      </c>
      <c r="E774" t="str">
        <f>IFERROR(VLOOKUP([1]!Tabla_SERIEA_05_13[[#This Row],[IdEstablecimiento]],'[2]Establecimiento 2023'!$A$1:$E$183,5,FALSE),0)</f>
        <v>105102-Hospital Ovalle</v>
      </c>
      <c r="F774" t="s">
        <v>1361</v>
      </c>
      <c r="G774" s="437">
        <v>45093.658634259256</v>
      </c>
      <c r="H774">
        <v>0</v>
      </c>
      <c r="K774">
        <v>439</v>
      </c>
    </row>
    <row r="775" spans="1:11" x14ac:dyDescent="0.2">
      <c r="A775">
        <v>5</v>
      </c>
      <c r="B775" t="s">
        <v>1325</v>
      </c>
      <c r="C775">
        <v>2023</v>
      </c>
      <c r="D775" t="s">
        <v>1510</v>
      </c>
      <c r="E775" t="str">
        <f>IFERROR(VLOOKUP([1]!Tabla_SERIEA_05_13[[#This Row],[IdEstablecimiento]],'[2]Establecimiento 2023'!$A$1:$E$183,5,FALSE),0)</f>
        <v>105102-Hospital Ovalle</v>
      </c>
      <c r="F775" t="s">
        <v>1362</v>
      </c>
      <c r="G775" s="437">
        <v>45093.658634259256</v>
      </c>
      <c r="H775">
        <v>0</v>
      </c>
      <c r="K775">
        <v>50</v>
      </c>
    </row>
    <row r="776" spans="1:11" x14ac:dyDescent="0.2">
      <c r="A776">
        <v>5</v>
      </c>
      <c r="B776" t="s">
        <v>1325</v>
      </c>
      <c r="C776">
        <v>2023</v>
      </c>
      <c r="D776" t="s">
        <v>1510</v>
      </c>
      <c r="E776" t="str">
        <f>IFERROR(VLOOKUP([1]!Tabla_SERIEA_05_13[[#This Row],[IdEstablecimiento]],'[2]Establecimiento 2023'!$A$1:$E$183,5,FALSE),0)</f>
        <v>105102-Hospital Ovalle</v>
      </c>
      <c r="F776" t="s">
        <v>1363</v>
      </c>
      <c r="G776" s="437">
        <v>45093.658634259256</v>
      </c>
      <c r="H776">
        <v>0</v>
      </c>
      <c r="K776">
        <v>19</v>
      </c>
    </row>
    <row r="777" spans="1:11" x14ac:dyDescent="0.2">
      <c r="A777">
        <v>5</v>
      </c>
      <c r="B777" t="s">
        <v>1325</v>
      </c>
      <c r="C777">
        <v>2023</v>
      </c>
      <c r="D777" t="s">
        <v>1510</v>
      </c>
      <c r="E777" t="str">
        <f>IFERROR(VLOOKUP([1]!Tabla_SERIEA_05_13[[#This Row],[IdEstablecimiento]],'[2]Establecimiento 2023'!$A$1:$E$183,5,FALSE),0)</f>
        <v>105102-Hospital Ovalle</v>
      </c>
      <c r="F777" t="s">
        <v>1427</v>
      </c>
      <c r="G777" s="437">
        <v>45093.658634259256</v>
      </c>
      <c r="H777">
        <v>0</v>
      </c>
      <c r="K777">
        <v>6</v>
      </c>
    </row>
    <row r="778" spans="1:11" x14ac:dyDescent="0.2">
      <c r="A778">
        <v>5</v>
      </c>
      <c r="B778" t="s">
        <v>1325</v>
      </c>
      <c r="C778">
        <v>2023</v>
      </c>
      <c r="D778" t="s">
        <v>1510</v>
      </c>
      <c r="E778" t="str">
        <f>IFERROR(VLOOKUP([1]!Tabla_SERIEA_05_13[[#This Row],[IdEstablecimiento]],'[2]Establecimiento 2023'!$A$1:$E$183,5,FALSE),0)</f>
        <v>105102-Hospital Ovalle</v>
      </c>
      <c r="F778" t="s">
        <v>1366</v>
      </c>
      <c r="G778" s="437">
        <v>45093.658634259256</v>
      </c>
      <c r="H778">
        <v>0</v>
      </c>
      <c r="K778">
        <v>27</v>
      </c>
    </row>
    <row r="779" spans="1:11" x14ac:dyDescent="0.2">
      <c r="A779">
        <v>5</v>
      </c>
      <c r="B779" t="s">
        <v>1325</v>
      </c>
      <c r="C779">
        <v>2023</v>
      </c>
      <c r="D779" t="s">
        <v>1510</v>
      </c>
      <c r="E779" t="str">
        <f>IFERROR(VLOOKUP([1]!Tabla_SERIEA_05_13[[#This Row],[IdEstablecimiento]],'[2]Establecimiento 2023'!$A$1:$E$183,5,FALSE),0)</f>
        <v>105102-Hospital Ovalle</v>
      </c>
      <c r="F779" t="s">
        <v>1367</v>
      </c>
      <c r="G779" s="437">
        <v>45093.658634259256</v>
      </c>
      <c r="H779">
        <v>0</v>
      </c>
      <c r="K779">
        <v>56</v>
      </c>
    </row>
    <row r="780" spans="1:11" x14ac:dyDescent="0.2">
      <c r="A780">
        <v>5</v>
      </c>
      <c r="B780" t="s">
        <v>1325</v>
      </c>
      <c r="C780">
        <v>2023</v>
      </c>
      <c r="D780" t="s">
        <v>1510</v>
      </c>
      <c r="E780" t="str">
        <f>IFERROR(VLOOKUP([1]!Tabla_SERIEA_05_13[[#This Row],[IdEstablecimiento]],'[2]Establecimiento 2023'!$A$1:$E$183,5,FALSE),0)</f>
        <v>105102-Hospital Ovalle</v>
      </c>
      <c r="F780" t="s">
        <v>1368</v>
      </c>
      <c r="G780" s="437">
        <v>45093.658634259256</v>
      </c>
      <c r="H780">
        <v>0</v>
      </c>
      <c r="K780">
        <v>67</v>
      </c>
    </row>
    <row r="781" spans="1:11" x14ac:dyDescent="0.2">
      <c r="A781">
        <v>5</v>
      </c>
      <c r="B781" t="s">
        <v>1325</v>
      </c>
      <c r="C781">
        <v>2023</v>
      </c>
      <c r="D781" t="s">
        <v>1510</v>
      </c>
      <c r="E781" t="str">
        <f>IFERROR(VLOOKUP([1]!Tabla_SERIEA_05_13[[#This Row],[IdEstablecimiento]],'[2]Establecimiento 2023'!$A$1:$E$183,5,FALSE),0)</f>
        <v>105102-Hospital Ovalle</v>
      </c>
      <c r="F781" t="s">
        <v>1369</v>
      </c>
      <c r="G781" s="437">
        <v>45093.658634259256</v>
      </c>
      <c r="H781">
        <v>0</v>
      </c>
      <c r="K781">
        <v>2</v>
      </c>
    </row>
    <row r="782" spans="1:11" x14ac:dyDescent="0.2">
      <c r="A782">
        <v>5</v>
      </c>
      <c r="B782" t="s">
        <v>1325</v>
      </c>
      <c r="C782">
        <v>2023</v>
      </c>
      <c r="D782" t="s">
        <v>1510</v>
      </c>
      <c r="E782" t="str">
        <f>IFERROR(VLOOKUP([1]!Tabla_SERIEA_05_13[[#This Row],[IdEstablecimiento]],'[2]Establecimiento 2023'!$A$1:$E$183,5,FALSE),0)</f>
        <v>105102-Hospital Ovalle</v>
      </c>
      <c r="F782" t="s">
        <v>1371</v>
      </c>
      <c r="G782" s="437">
        <v>45093.658634259256</v>
      </c>
      <c r="H782">
        <v>0</v>
      </c>
      <c r="K782">
        <v>26</v>
      </c>
    </row>
    <row r="783" spans="1:11" x14ac:dyDescent="0.2">
      <c r="A783">
        <v>5</v>
      </c>
      <c r="B783" t="s">
        <v>1325</v>
      </c>
      <c r="C783">
        <v>2023</v>
      </c>
      <c r="D783" t="s">
        <v>1510</v>
      </c>
      <c r="E783" t="str">
        <f>IFERROR(VLOOKUP([1]!Tabla_SERIEA_05_13[[#This Row],[IdEstablecimiento]],'[2]Establecimiento 2023'!$A$1:$E$183,5,FALSE),0)</f>
        <v>105102-Hospital Ovalle</v>
      </c>
      <c r="F783" t="s">
        <v>1374</v>
      </c>
      <c r="G783" s="437">
        <v>45093.658634259256</v>
      </c>
      <c r="H783">
        <v>0</v>
      </c>
      <c r="K783">
        <v>3</v>
      </c>
    </row>
    <row r="784" spans="1:11" x14ac:dyDescent="0.2">
      <c r="A784">
        <v>5</v>
      </c>
      <c r="B784" t="s">
        <v>1325</v>
      </c>
      <c r="C784">
        <v>2023</v>
      </c>
      <c r="D784" t="s">
        <v>1510</v>
      </c>
      <c r="E784" t="str">
        <f>IFERROR(VLOOKUP([1]!Tabla_SERIEA_05_13[[#This Row],[IdEstablecimiento]],'[2]Establecimiento 2023'!$A$1:$E$183,5,FALSE),0)</f>
        <v>105102-Hospital Ovalle</v>
      </c>
      <c r="F784" t="s">
        <v>1375</v>
      </c>
      <c r="G784" s="437">
        <v>45093.658634259256</v>
      </c>
      <c r="H784">
        <v>0</v>
      </c>
      <c r="K784">
        <v>16</v>
      </c>
    </row>
    <row r="785" spans="1:12" x14ac:dyDescent="0.2">
      <c r="A785">
        <v>5</v>
      </c>
      <c r="B785" t="s">
        <v>1325</v>
      </c>
      <c r="C785">
        <v>2023</v>
      </c>
      <c r="D785" t="s">
        <v>1510</v>
      </c>
      <c r="E785" t="str">
        <f>IFERROR(VLOOKUP([1]!Tabla_SERIEA_05_13[[#This Row],[IdEstablecimiento]],'[2]Establecimiento 2023'!$A$1:$E$183,5,FALSE),0)</f>
        <v>105102-Hospital Ovalle</v>
      </c>
      <c r="F785" t="s">
        <v>1376</v>
      </c>
      <c r="G785" s="437">
        <v>45093.658634259256</v>
      </c>
      <c r="H785">
        <v>0</v>
      </c>
      <c r="K785">
        <v>14</v>
      </c>
    </row>
    <row r="786" spans="1:12" x14ac:dyDescent="0.2">
      <c r="A786">
        <v>5</v>
      </c>
      <c r="B786" t="s">
        <v>1325</v>
      </c>
      <c r="C786">
        <v>2023</v>
      </c>
      <c r="D786" t="s">
        <v>1510</v>
      </c>
      <c r="E786" t="str">
        <f>IFERROR(VLOOKUP([1]!Tabla_SERIEA_05_13[[#This Row],[IdEstablecimiento]],'[2]Establecimiento 2023'!$A$1:$E$183,5,FALSE),0)</f>
        <v>105102-Hospital Ovalle</v>
      </c>
      <c r="F786" t="s">
        <v>1377</v>
      </c>
      <c r="G786" s="437">
        <v>45093.658634259256</v>
      </c>
      <c r="H786">
        <v>0</v>
      </c>
      <c r="K786">
        <v>31</v>
      </c>
    </row>
    <row r="787" spans="1:12" x14ac:dyDescent="0.2">
      <c r="A787">
        <v>5</v>
      </c>
      <c r="B787" t="s">
        <v>1325</v>
      </c>
      <c r="C787">
        <v>2023</v>
      </c>
      <c r="D787" t="s">
        <v>1510</v>
      </c>
      <c r="E787" t="str">
        <f>IFERROR(VLOOKUP([1]!Tabla_SERIEA_05_13[[#This Row],[IdEstablecimiento]],'[2]Establecimiento 2023'!$A$1:$E$183,5,FALSE),0)</f>
        <v>105102-Hospital Ovalle</v>
      </c>
      <c r="F787" t="s">
        <v>1378</v>
      </c>
      <c r="G787" s="437">
        <v>45093.658634259256</v>
      </c>
      <c r="H787">
        <v>0</v>
      </c>
      <c r="K787">
        <v>5</v>
      </c>
    </row>
    <row r="788" spans="1:12" x14ac:dyDescent="0.2">
      <c r="A788">
        <v>5</v>
      </c>
      <c r="B788" t="s">
        <v>1325</v>
      </c>
      <c r="C788">
        <v>2023</v>
      </c>
      <c r="D788" t="s">
        <v>1510</v>
      </c>
      <c r="E788" t="str">
        <f>IFERROR(VLOOKUP([1]!Tabla_SERIEA_05_13[[#This Row],[IdEstablecimiento]],'[2]Establecimiento 2023'!$A$1:$E$183,5,FALSE),0)</f>
        <v>105102-Hospital Ovalle</v>
      </c>
      <c r="F788" t="s">
        <v>1335</v>
      </c>
      <c r="G788" s="437">
        <v>45093.658634259256</v>
      </c>
      <c r="H788">
        <v>104</v>
      </c>
      <c r="J788">
        <v>104</v>
      </c>
      <c r="L788">
        <v>104</v>
      </c>
    </row>
    <row r="789" spans="1:12" x14ac:dyDescent="0.2">
      <c r="A789">
        <v>5</v>
      </c>
      <c r="B789" t="s">
        <v>1325</v>
      </c>
      <c r="C789">
        <v>2023</v>
      </c>
      <c r="D789" t="s">
        <v>1510</v>
      </c>
      <c r="E789" t="str">
        <f>IFERROR(VLOOKUP([1]!Tabla_SERIEA_05_13[[#This Row],[IdEstablecimiento]],'[2]Establecimiento 2023'!$A$1:$E$183,5,FALSE),0)</f>
        <v>105102-Hospital Ovalle</v>
      </c>
      <c r="F789" t="s">
        <v>1380</v>
      </c>
      <c r="G789" s="437">
        <v>45093.658634259256</v>
      </c>
      <c r="H789">
        <v>3</v>
      </c>
      <c r="J789">
        <v>3</v>
      </c>
      <c r="L789">
        <v>3</v>
      </c>
    </row>
    <row r="790" spans="1:12" x14ac:dyDescent="0.2">
      <c r="A790">
        <v>5</v>
      </c>
      <c r="B790" t="s">
        <v>1325</v>
      </c>
      <c r="C790">
        <v>2023</v>
      </c>
      <c r="D790" t="s">
        <v>1510</v>
      </c>
      <c r="E790" t="str">
        <f>IFERROR(VLOOKUP([1]!Tabla_SERIEA_05_13[[#This Row],[IdEstablecimiento]],'[2]Establecimiento 2023'!$A$1:$E$183,5,FALSE),0)</f>
        <v>105102-Hospital Ovalle</v>
      </c>
      <c r="F790" t="s">
        <v>1327</v>
      </c>
      <c r="G790" s="437">
        <v>45093.658634259256</v>
      </c>
      <c r="H790">
        <v>273</v>
      </c>
      <c r="J790">
        <v>273</v>
      </c>
      <c r="L790">
        <v>273</v>
      </c>
    </row>
    <row r="791" spans="1:12" x14ac:dyDescent="0.2">
      <c r="A791">
        <v>5</v>
      </c>
      <c r="B791" t="s">
        <v>1325</v>
      </c>
      <c r="C791">
        <v>2023</v>
      </c>
      <c r="D791" t="s">
        <v>1510</v>
      </c>
      <c r="E791" t="str">
        <f>IFERROR(VLOOKUP([1]!Tabla_SERIEA_05_13[[#This Row],[IdEstablecimiento]],'[2]Establecimiento 2023'!$A$1:$E$183,5,FALSE),0)</f>
        <v>105102-Hospital Ovalle</v>
      </c>
      <c r="F791" t="s">
        <v>1383</v>
      </c>
      <c r="G791" s="437">
        <v>45093.658634259256</v>
      </c>
      <c r="H791">
        <v>56</v>
      </c>
      <c r="J791">
        <v>56</v>
      </c>
      <c r="L791">
        <v>56</v>
      </c>
    </row>
    <row r="792" spans="1:12" x14ac:dyDescent="0.2">
      <c r="A792">
        <v>5</v>
      </c>
      <c r="B792" t="s">
        <v>1325</v>
      </c>
      <c r="C792">
        <v>2023</v>
      </c>
      <c r="D792" t="s">
        <v>1510</v>
      </c>
      <c r="E792" t="str">
        <f>IFERROR(VLOOKUP([1]!Tabla_SERIEA_05_13[[#This Row],[IdEstablecimiento]],'[2]Establecimiento 2023'!$A$1:$E$183,5,FALSE),0)</f>
        <v>105102-Hospital Ovalle</v>
      </c>
      <c r="F792" t="s">
        <v>1384</v>
      </c>
      <c r="G792" s="437">
        <v>45093.658634259256</v>
      </c>
      <c r="H792">
        <v>239</v>
      </c>
      <c r="J792">
        <v>239</v>
      </c>
      <c r="L792">
        <v>239</v>
      </c>
    </row>
    <row r="793" spans="1:12" x14ac:dyDescent="0.2">
      <c r="A793">
        <v>5</v>
      </c>
      <c r="B793" t="s">
        <v>1325</v>
      </c>
      <c r="C793">
        <v>2023</v>
      </c>
      <c r="D793" t="s">
        <v>1510</v>
      </c>
      <c r="E793" t="str">
        <f>IFERROR(VLOOKUP([1]!Tabla_SERIEA_05_13[[#This Row],[IdEstablecimiento]],'[2]Establecimiento 2023'!$A$1:$E$183,5,FALSE),0)</f>
        <v>105102-Hospital Ovalle</v>
      </c>
      <c r="F793" t="s">
        <v>1330</v>
      </c>
      <c r="G793" s="437">
        <v>45093.658634259256</v>
      </c>
      <c r="H793">
        <v>3</v>
      </c>
      <c r="J793">
        <v>3</v>
      </c>
      <c r="L793">
        <v>3</v>
      </c>
    </row>
    <row r="794" spans="1:12" x14ac:dyDescent="0.2">
      <c r="A794">
        <v>5</v>
      </c>
      <c r="B794" t="s">
        <v>1325</v>
      </c>
      <c r="C794">
        <v>2023</v>
      </c>
      <c r="D794" t="s">
        <v>1510</v>
      </c>
      <c r="E794" t="str">
        <f>IFERROR(VLOOKUP([1]!Tabla_SERIEA_05_13[[#This Row],[IdEstablecimiento]],'[2]Establecimiento 2023'!$A$1:$E$183,5,FALSE),0)</f>
        <v>105102-Hospital Ovalle</v>
      </c>
      <c r="F794" t="s">
        <v>1331</v>
      </c>
      <c r="G794" s="437">
        <v>45093.658634259256</v>
      </c>
      <c r="H794">
        <v>116</v>
      </c>
      <c r="J794">
        <v>116</v>
      </c>
      <c r="L794">
        <v>116</v>
      </c>
    </row>
    <row r="795" spans="1:12" x14ac:dyDescent="0.2">
      <c r="A795">
        <v>5</v>
      </c>
      <c r="B795" t="s">
        <v>1325</v>
      </c>
      <c r="C795">
        <v>2023</v>
      </c>
      <c r="D795" t="s">
        <v>1510</v>
      </c>
      <c r="E795" t="str">
        <f>IFERROR(VLOOKUP([1]!Tabla_SERIEA_05_13[[#This Row],[IdEstablecimiento]],'[2]Establecimiento 2023'!$A$1:$E$183,5,FALSE),0)</f>
        <v>105102-Hospital Ovalle</v>
      </c>
      <c r="F795" t="s">
        <v>1385</v>
      </c>
      <c r="G795" s="437">
        <v>45093.658634259256</v>
      </c>
      <c r="H795">
        <v>8422</v>
      </c>
      <c r="J795">
        <v>8422</v>
      </c>
    </row>
    <row r="796" spans="1:12" x14ac:dyDescent="0.2">
      <c r="A796">
        <v>5</v>
      </c>
      <c r="B796" t="s">
        <v>1325</v>
      </c>
      <c r="C796">
        <v>2023</v>
      </c>
      <c r="D796" t="s">
        <v>1510</v>
      </c>
      <c r="E796" t="str">
        <f>IFERROR(VLOOKUP([1]!Tabla_SERIEA_05_13[[#This Row],[IdEstablecimiento]],'[2]Establecimiento 2023'!$A$1:$E$183,5,FALSE),0)</f>
        <v>105102-Hospital Ovalle</v>
      </c>
      <c r="F796" t="s">
        <v>1386</v>
      </c>
      <c r="G796" s="437">
        <v>45093.658634259256</v>
      </c>
      <c r="H796">
        <v>187</v>
      </c>
      <c r="J796">
        <v>187</v>
      </c>
    </row>
    <row r="797" spans="1:12" x14ac:dyDescent="0.2">
      <c r="A797">
        <v>5</v>
      </c>
      <c r="B797" t="s">
        <v>1325</v>
      </c>
      <c r="C797">
        <v>2023</v>
      </c>
      <c r="D797" t="s">
        <v>1510</v>
      </c>
      <c r="E797" t="str">
        <f>IFERROR(VLOOKUP([1]!Tabla_SERIEA_05_13[[#This Row],[IdEstablecimiento]],'[2]Establecimiento 2023'!$A$1:$E$183,5,FALSE),0)</f>
        <v>105102-Hospital Ovalle</v>
      </c>
      <c r="F797" t="s">
        <v>1403</v>
      </c>
      <c r="G797" s="437">
        <v>45093.658634259256</v>
      </c>
      <c r="H797">
        <v>24</v>
      </c>
      <c r="J797">
        <v>24</v>
      </c>
      <c r="L797">
        <v>24</v>
      </c>
    </row>
    <row r="798" spans="1:12" x14ac:dyDescent="0.2">
      <c r="A798">
        <v>5</v>
      </c>
      <c r="B798" t="s">
        <v>1325</v>
      </c>
      <c r="C798">
        <v>2023</v>
      </c>
      <c r="D798" t="s">
        <v>1510</v>
      </c>
      <c r="E798" t="str">
        <f>IFERROR(VLOOKUP([1]!Tabla_SERIEA_05_13[[#This Row],[IdEstablecimiento]],'[2]Establecimiento 2023'!$A$1:$E$183,5,FALSE),0)</f>
        <v>105102-Hospital Ovalle</v>
      </c>
      <c r="F798" t="s">
        <v>1404</v>
      </c>
      <c r="G798" s="437">
        <v>45093.658634259256</v>
      </c>
      <c r="H798">
        <v>14</v>
      </c>
      <c r="J798">
        <v>14</v>
      </c>
      <c r="L798">
        <v>14</v>
      </c>
    </row>
    <row r="799" spans="1:12" x14ac:dyDescent="0.2">
      <c r="A799">
        <v>5</v>
      </c>
      <c r="B799" t="s">
        <v>1325</v>
      </c>
      <c r="C799">
        <v>2023</v>
      </c>
      <c r="D799" t="s">
        <v>1510</v>
      </c>
      <c r="E799" t="str">
        <f>IFERROR(VLOOKUP([1]!Tabla_SERIEA_05_13[[#This Row],[IdEstablecimiento]],'[2]Establecimiento 2023'!$A$1:$E$183,5,FALSE),0)</f>
        <v>105102-Hospital Ovalle</v>
      </c>
      <c r="F799" t="s">
        <v>1332</v>
      </c>
      <c r="G799" s="437">
        <v>45093.658634259256</v>
      </c>
      <c r="H799">
        <v>55</v>
      </c>
      <c r="J799">
        <v>55</v>
      </c>
      <c r="L799">
        <v>55</v>
      </c>
    </row>
    <row r="800" spans="1:12" x14ac:dyDescent="0.2">
      <c r="A800">
        <v>5</v>
      </c>
      <c r="B800" t="s">
        <v>1325</v>
      </c>
      <c r="C800">
        <v>2023</v>
      </c>
      <c r="D800" t="s">
        <v>1510</v>
      </c>
      <c r="E800" t="str">
        <f>IFERROR(VLOOKUP([1]!Tabla_SERIEA_05_13[[#This Row],[IdEstablecimiento]],'[2]Establecimiento 2023'!$A$1:$E$183,5,FALSE),0)</f>
        <v>105102-Hospital Ovalle</v>
      </c>
      <c r="F800" t="s">
        <v>1512</v>
      </c>
      <c r="G800" s="437">
        <v>45093.658634259256</v>
      </c>
      <c r="H800">
        <v>4</v>
      </c>
      <c r="J800">
        <v>4</v>
      </c>
    </row>
    <row r="801" spans="1:11" x14ac:dyDescent="0.2">
      <c r="A801">
        <v>5</v>
      </c>
      <c r="B801" t="s">
        <v>1325</v>
      </c>
      <c r="C801">
        <v>2023</v>
      </c>
      <c r="D801" t="s">
        <v>1510</v>
      </c>
      <c r="E801" t="str">
        <f>IFERROR(VLOOKUP([1]!Tabla_SERIEA_05_13[[#This Row],[IdEstablecimiento]],'[2]Establecimiento 2023'!$A$1:$E$183,5,FALSE),0)</f>
        <v>105102-Hospital Ovalle</v>
      </c>
      <c r="F801" t="s">
        <v>1513</v>
      </c>
      <c r="G801" s="437">
        <v>45093.658634259256</v>
      </c>
      <c r="H801">
        <v>18</v>
      </c>
      <c r="J801">
        <v>18</v>
      </c>
    </row>
    <row r="802" spans="1:11" x14ac:dyDescent="0.2">
      <c r="A802">
        <v>5</v>
      </c>
      <c r="B802" t="s">
        <v>1325</v>
      </c>
      <c r="C802">
        <v>2023</v>
      </c>
      <c r="D802" t="s">
        <v>1510</v>
      </c>
      <c r="E802" t="str">
        <f>IFERROR(VLOOKUP([1]!Tabla_SERIEA_05_13[[#This Row],[IdEstablecimiento]],'[2]Establecimiento 2023'!$A$1:$E$183,5,FALSE),0)</f>
        <v>105102-Hospital Ovalle</v>
      </c>
      <c r="F802" t="s">
        <v>1514</v>
      </c>
      <c r="G802" s="437">
        <v>45093.658634259256</v>
      </c>
      <c r="H802">
        <v>9</v>
      </c>
      <c r="J802">
        <v>9</v>
      </c>
    </row>
    <row r="803" spans="1:11" x14ac:dyDescent="0.2">
      <c r="A803">
        <v>5</v>
      </c>
      <c r="B803" t="s">
        <v>1325</v>
      </c>
      <c r="C803">
        <v>2023</v>
      </c>
      <c r="D803" t="s">
        <v>1510</v>
      </c>
      <c r="E803" t="str">
        <f>IFERROR(VLOOKUP([1]!Tabla_SERIEA_05_13[[#This Row],[IdEstablecimiento]],'[2]Establecimiento 2023'!$A$1:$E$183,5,FALSE),0)</f>
        <v>105102-Hospital Ovalle</v>
      </c>
      <c r="F803" t="s">
        <v>1515</v>
      </c>
      <c r="G803" s="437">
        <v>45093.658634259256</v>
      </c>
      <c r="H803">
        <v>5</v>
      </c>
      <c r="J803">
        <v>5</v>
      </c>
    </row>
    <row r="804" spans="1:11" x14ac:dyDescent="0.2">
      <c r="A804">
        <v>5</v>
      </c>
      <c r="B804" t="s">
        <v>1325</v>
      </c>
      <c r="C804">
        <v>2023</v>
      </c>
      <c r="D804" t="s">
        <v>1510</v>
      </c>
      <c r="E804" t="str">
        <f>IFERROR(VLOOKUP([1]!Tabla_SERIEA_05_13[[#This Row],[IdEstablecimiento]],'[2]Establecimiento 2023'!$A$1:$E$183,5,FALSE),0)</f>
        <v>105102-Hospital Ovalle</v>
      </c>
      <c r="F804" t="s">
        <v>1244</v>
      </c>
      <c r="G804" s="437">
        <v>45093.658634259256</v>
      </c>
      <c r="H804">
        <v>104</v>
      </c>
      <c r="I804">
        <v>0</v>
      </c>
      <c r="J804">
        <v>104</v>
      </c>
    </row>
    <row r="805" spans="1:11" x14ac:dyDescent="0.2">
      <c r="A805">
        <v>5</v>
      </c>
      <c r="B805" t="s">
        <v>1325</v>
      </c>
      <c r="C805">
        <v>2023</v>
      </c>
      <c r="D805" t="s">
        <v>1510</v>
      </c>
      <c r="E805" t="str">
        <f>IFERROR(VLOOKUP([1]!Tabla_SERIEA_05_13[[#This Row],[IdEstablecimiento]],'[2]Establecimiento 2023'!$A$1:$E$183,5,FALSE),0)</f>
        <v>105102-Hospital Ovalle</v>
      </c>
      <c r="F805" t="s">
        <v>1248</v>
      </c>
      <c r="G805" s="437">
        <v>45093.658634259256</v>
      </c>
      <c r="H805">
        <v>3</v>
      </c>
      <c r="I805">
        <v>0</v>
      </c>
      <c r="J805">
        <v>3</v>
      </c>
    </row>
    <row r="806" spans="1:11" x14ac:dyDescent="0.2">
      <c r="A806">
        <v>5</v>
      </c>
      <c r="B806" t="s">
        <v>1325</v>
      </c>
      <c r="C806">
        <v>2023</v>
      </c>
      <c r="D806" t="s">
        <v>1510</v>
      </c>
      <c r="E806" t="str">
        <f>IFERROR(VLOOKUP([1]!Tabla_SERIEA_05_13[[#This Row],[IdEstablecimiento]],'[2]Establecimiento 2023'!$A$1:$E$183,5,FALSE),0)</f>
        <v>105102-Hospital Ovalle</v>
      </c>
      <c r="F806" t="s">
        <v>1252</v>
      </c>
      <c r="G806" s="437">
        <v>45093.658634259256</v>
      </c>
      <c r="H806">
        <v>116</v>
      </c>
      <c r="I806">
        <v>0</v>
      </c>
      <c r="J806">
        <v>116</v>
      </c>
    </row>
    <row r="807" spans="1:11" x14ac:dyDescent="0.2">
      <c r="A807">
        <v>5</v>
      </c>
      <c r="B807" t="s">
        <v>1325</v>
      </c>
      <c r="C807">
        <v>2023</v>
      </c>
      <c r="D807" t="s">
        <v>1510</v>
      </c>
      <c r="E807" t="str">
        <f>IFERROR(VLOOKUP([1]!Tabla_SERIEA_05_13[[#This Row],[IdEstablecimiento]],'[2]Establecimiento 2023'!$A$1:$E$183,5,FALSE),0)</f>
        <v>105102-Hospital Ovalle</v>
      </c>
      <c r="F807" t="s">
        <v>1253</v>
      </c>
      <c r="G807" s="437">
        <v>45093.658634259256</v>
      </c>
      <c r="H807">
        <v>273</v>
      </c>
      <c r="I807">
        <v>0</v>
      </c>
      <c r="J807">
        <v>273</v>
      </c>
    </row>
    <row r="808" spans="1:11" x14ac:dyDescent="0.2">
      <c r="A808">
        <v>5</v>
      </c>
      <c r="B808" t="s">
        <v>1325</v>
      </c>
      <c r="C808">
        <v>2023</v>
      </c>
      <c r="D808" t="s">
        <v>1510</v>
      </c>
      <c r="E808" t="str">
        <f>IFERROR(VLOOKUP([1]!Tabla_SERIEA_05_13[[#This Row],[IdEstablecimiento]],'[2]Establecimiento 2023'!$A$1:$E$183,5,FALSE),0)</f>
        <v>105102-Hospital Ovalle</v>
      </c>
      <c r="F808" t="s">
        <v>1390</v>
      </c>
      <c r="G808" s="437">
        <v>45093.658634259256</v>
      </c>
      <c r="H808">
        <v>56</v>
      </c>
      <c r="I808">
        <v>0</v>
      </c>
      <c r="J808">
        <v>56</v>
      </c>
    </row>
    <row r="809" spans="1:11" x14ac:dyDescent="0.2">
      <c r="A809">
        <v>5</v>
      </c>
      <c r="B809" t="s">
        <v>1325</v>
      </c>
      <c r="C809">
        <v>2023</v>
      </c>
      <c r="D809" t="s">
        <v>1510</v>
      </c>
      <c r="E809" t="str">
        <f>IFERROR(VLOOKUP([1]!Tabla_SERIEA_05_13[[#This Row],[IdEstablecimiento]],'[2]Establecimiento 2023'!$A$1:$E$183,5,FALSE),0)</f>
        <v>04101-La Serena</v>
      </c>
      <c r="F809" t="s">
        <v>1260</v>
      </c>
      <c r="G809" s="437">
        <v>45093.658634259256</v>
      </c>
      <c r="H809">
        <v>27</v>
      </c>
    </row>
    <row r="810" spans="1:11" x14ac:dyDescent="0.2">
      <c r="A810">
        <v>5</v>
      </c>
      <c r="B810" t="s">
        <v>1325</v>
      </c>
      <c r="C810">
        <v>2023</v>
      </c>
      <c r="D810" t="s">
        <v>1516</v>
      </c>
      <c r="E810" t="str">
        <f>IFERROR(VLOOKUP([1]!Tabla_SERIEA_05_13[[#This Row],[IdEstablecimiento]],'[2]Establecimiento 2023'!$A$1:$E$183,5,FALSE),0)</f>
        <v>04101-La Serena</v>
      </c>
      <c r="F810" t="s">
        <v>1341</v>
      </c>
      <c r="G810" s="437">
        <v>45093.663043981483</v>
      </c>
      <c r="H810">
        <v>0</v>
      </c>
      <c r="K810">
        <v>85</v>
      </c>
    </row>
    <row r="811" spans="1:11" x14ac:dyDescent="0.2">
      <c r="A811">
        <v>5</v>
      </c>
      <c r="B811" t="s">
        <v>1325</v>
      </c>
      <c r="C811">
        <v>2023</v>
      </c>
      <c r="D811" t="s">
        <v>1516</v>
      </c>
      <c r="E811" t="str">
        <f>IFERROR(VLOOKUP([1]!Tabla_SERIEA_05_13[[#This Row],[IdEstablecimiento]],'[2]Establecimiento 2023'!$A$1:$E$183,5,FALSE),0)</f>
        <v>04101-La Serena</v>
      </c>
      <c r="F811" t="s">
        <v>1342</v>
      </c>
      <c r="G811" s="437">
        <v>45093.663043981483</v>
      </c>
      <c r="H811">
        <v>0</v>
      </c>
      <c r="K811">
        <v>84</v>
      </c>
    </row>
    <row r="812" spans="1:11" x14ac:dyDescent="0.2">
      <c r="A812">
        <v>5</v>
      </c>
      <c r="B812" t="s">
        <v>1325</v>
      </c>
      <c r="C812">
        <v>2023</v>
      </c>
      <c r="D812" t="s">
        <v>1516</v>
      </c>
      <c r="E812" t="str">
        <f>IFERROR(VLOOKUP([1]!Tabla_SERIEA_05_13[[#This Row],[IdEstablecimiento]],'[2]Establecimiento 2023'!$A$1:$E$183,5,FALSE),0)</f>
        <v>04101-La Serena</v>
      </c>
      <c r="F812" t="s">
        <v>1343</v>
      </c>
      <c r="G812" s="437">
        <v>45093.663043981483</v>
      </c>
      <c r="H812">
        <v>0</v>
      </c>
      <c r="K812">
        <v>80</v>
      </c>
    </row>
    <row r="813" spans="1:11" x14ac:dyDescent="0.2">
      <c r="A813">
        <v>5</v>
      </c>
      <c r="B813" t="s">
        <v>1325</v>
      </c>
      <c r="C813">
        <v>2023</v>
      </c>
      <c r="D813" t="s">
        <v>1516</v>
      </c>
      <c r="E813" t="str">
        <f>IFERROR(VLOOKUP([1]!Tabla_SERIEA_05_13[[#This Row],[IdEstablecimiento]],'[2]Establecimiento 2023'!$A$1:$E$183,5,FALSE),0)</f>
        <v>04101-La Serena</v>
      </c>
      <c r="F813" t="s">
        <v>1344</v>
      </c>
      <c r="G813" s="437">
        <v>45093.663043981483</v>
      </c>
      <c r="H813">
        <v>0</v>
      </c>
      <c r="K813">
        <v>76</v>
      </c>
    </row>
    <row r="814" spans="1:11" x14ac:dyDescent="0.2">
      <c r="A814">
        <v>5</v>
      </c>
      <c r="B814" t="s">
        <v>1325</v>
      </c>
      <c r="C814">
        <v>2023</v>
      </c>
      <c r="D814" t="s">
        <v>1516</v>
      </c>
      <c r="E814" t="str">
        <f>IFERROR(VLOOKUP([1]!Tabla_SERIEA_05_13[[#This Row],[IdEstablecimiento]],'[2]Establecimiento 2023'!$A$1:$E$183,5,FALSE),0)</f>
        <v>04101-La Serena</v>
      </c>
      <c r="F814" t="s">
        <v>1392</v>
      </c>
      <c r="G814" s="437">
        <v>45093.663043981483</v>
      </c>
      <c r="H814">
        <v>0</v>
      </c>
      <c r="K814">
        <v>14</v>
      </c>
    </row>
    <row r="815" spans="1:11" x14ac:dyDescent="0.2">
      <c r="A815">
        <v>5</v>
      </c>
      <c r="B815" t="s">
        <v>1325</v>
      </c>
      <c r="C815">
        <v>2023</v>
      </c>
      <c r="D815" t="s">
        <v>1516</v>
      </c>
      <c r="E815" t="str">
        <f>IFERROR(VLOOKUP([1]!Tabla_SERIEA_05_13[[#This Row],[IdEstablecimiento]],'[2]Establecimiento 2023'!$A$1:$E$183,5,FALSE),0)</f>
        <v>04101-La Serena</v>
      </c>
      <c r="F815" t="s">
        <v>1517</v>
      </c>
      <c r="G815" s="437">
        <v>45093.663043981483</v>
      </c>
      <c r="H815">
        <v>0</v>
      </c>
      <c r="K815">
        <v>1</v>
      </c>
    </row>
    <row r="816" spans="1:11" x14ac:dyDescent="0.2">
      <c r="A816">
        <v>5</v>
      </c>
      <c r="B816" t="s">
        <v>1325</v>
      </c>
      <c r="C816">
        <v>2023</v>
      </c>
      <c r="D816" t="s">
        <v>1516</v>
      </c>
      <c r="E816" t="str">
        <f>IFERROR(VLOOKUP([1]!Tabla_SERIEA_05_13[[#This Row],[IdEstablecimiento]],'[2]Establecimiento 2023'!$A$1:$E$183,5,FALSE),0)</f>
        <v>04101-La Serena</v>
      </c>
      <c r="F816" t="s">
        <v>1346</v>
      </c>
      <c r="G816" s="437">
        <v>45093.663043981483</v>
      </c>
      <c r="H816">
        <v>0</v>
      </c>
      <c r="K816">
        <v>104</v>
      </c>
    </row>
    <row r="817" spans="1:12" x14ac:dyDescent="0.2">
      <c r="A817">
        <v>5</v>
      </c>
      <c r="B817" t="s">
        <v>1325</v>
      </c>
      <c r="C817">
        <v>2023</v>
      </c>
      <c r="D817" t="s">
        <v>1516</v>
      </c>
      <c r="E817" t="str">
        <f>IFERROR(VLOOKUP([1]!Tabla_SERIEA_05_13[[#This Row],[IdEstablecimiento]],'[2]Establecimiento 2023'!$A$1:$E$183,5,FALSE),0)</f>
        <v>04101-La Serena</v>
      </c>
      <c r="F817" t="s">
        <v>1347</v>
      </c>
      <c r="G817" s="437">
        <v>45093.663043981483</v>
      </c>
      <c r="H817">
        <v>0</v>
      </c>
      <c r="K817">
        <v>160</v>
      </c>
    </row>
    <row r="818" spans="1:12" x14ac:dyDescent="0.2">
      <c r="A818">
        <v>5</v>
      </c>
      <c r="B818" t="s">
        <v>1325</v>
      </c>
      <c r="C818">
        <v>2023</v>
      </c>
      <c r="D818" t="s">
        <v>1516</v>
      </c>
      <c r="E818" t="str">
        <f>IFERROR(VLOOKUP([1]!Tabla_SERIEA_05_13[[#This Row],[IdEstablecimiento]],'[2]Establecimiento 2023'!$A$1:$E$183,5,FALSE),0)</f>
        <v>04101-La Serena</v>
      </c>
      <c r="F818" t="s">
        <v>1349</v>
      </c>
      <c r="G818" s="437">
        <v>45093.663043981483</v>
      </c>
      <c r="H818">
        <v>0</v>
      </c>
      <c r="K818">
        <v>89</v>
      </c>
    </row>
    <row r="819" spans="1:12" x14ac:dyDescent="0.2">
      <c r="A819">
        <v>5</v>
      </c>
      <c r="B819" t="s">
        <v>1325</v>
      </c>
      <c r="C819">
        <v>2023</v>
      </c>
      <c r="D819" t="s">
        <v>1516</v>
      </c>
      <c r="E819" t="str">
        <f>IFERROR(VLOOKUP([1]!Tabla_SERIEA_05_13[[#This Row],[IdEstablecimiento]],'[2]Establecimiento 2023'!$A$1:$E$183,5,FALSE),0)</f>
        <v>04101-La Serena</v>
      </c>
      <c r="F819" t="s">
        <v>1350</v>
      </c>
      <c r="G819" s="437">
        <v>45093.663043981483</v>
      </c>
      <c r="H819">
        <v>0</v>
      </c>
      <c r="K819">
        <v>3</v>
      </c>
    </row>
    <row r="820" spans="1:12" x14ac:dyDescent="0.2">
      <c r="A820">
        <v>5</v>
      </c>
      <c r="B820" t="s">
        <v>1325</v>
      </c>
      <c r="C820">
        <v>2023</v>
      </c>
      <c r="D820" t="s">
        <v>1516</v>
      </c>
      <c r="E820" t="str">
        <f>IFERROR(VLOOKUP([1]!Tabla_SERIEA_05_13[[#This Row],[IdEstablecimiento]],'[2]Establecimiento 2023'!$A$1:$E$183,5,FALSE),0)</f>
        <v>04101-La Serena</v>
      </c>
      <c r="F820" t="s">
        <v>1351</v>
      </c>
      <c r="G820" s="437">
        <v>45093.663043981483</v>
      </c>
      <c r="H820">
        <v>0</v>
      </c>
      <c r="K820">
        <v>4</v>
      </c>
    </row>
    <row r="821" spans="1:12" x14ac:dyDescent="0.2">
      <c r="A821">
        <v>5</v>
      </c>
      <c r="B821" t="s">
        <v>1325</v>
      </c>
      <c r="C821">
        <v>2023</v>
      </c>
      <c r="D821" t="s">
        <v>1516</v>
      </c>
      <c r="E821" t="str">
        <f>IFERROR(VLOOKUP([1]!Tabla_SERIEA_05_13[[#This Row],[IdEstablecimiento]],'[2]Establecimiento 2023'!$A$1:$E$183,5,FALSE),0)</f>
        <v>04101-La Serena</v>
      </c>
      <c r="F821" t="s">
        <v>1353</v>
      </c>
      <c r="G821" s="437">
        <v>45093.663043981483</v>
      </c>
      <c r="H821">
        <v>0</v>
      </c>
      <c r="K821">
        <v>136</v>
      </c>
    </row>
    <row r="822" spans="1:12" x14ac:dyDescent="0.2">
      <c r="A822">
        <v>5</v>
      </c>
      <c r="B822" t="s">
        <v>1325</v>
      </c>
      <c r="C822">
        <v>2023</v>
      </c>
      <c r="D822" t="s">
        <v>1516</v>
      </c>
      <c r="E822" t="str">
        <f>IFERROR(VLOOKUP([1]!Tabla_SERIEA_05_13[[#This Row],[IdEstablecimiento]],'[2]Establecimiento 2023'!$A$1:$E$183,5,FALSE),0)</f>
        <v>04101-La Serena</v>
      </c>
      <c r="F822" t="s">
        <v>1354</v>
      </c>
      <c r="G822" s="437">
        <v>45093.663043981483</v>
      </c>
      <c r="H822">
        <v>0</v>
      </c>
      <c r="K822">
        <v>73</v>
      </c>
    </row>
    <row r="823" spans="1:12" x14ac:dyDescent="0.2">
      <c r="A823">
        <v>5</v>
      </c>
      <c r="B823" t="s">
        <v>1325</v>
      </c>
      <c r="C823">
        <v>2023</v>
      </c>
      <c r="D823" t="s">
        <v>1516</v>
      </c>
      <c r="E823" t="str">
        <f>IFERROR(VLOOKUP([1]!Tabla_SERIEA_05_13[[#This Row],[IdEstablecimiento]],'[2]Establecimiento 2023'!$A$1:$E$183,5,FALSE),0)</f>
        <v>04101-La Serena</v>
      </c>
      <c r="F823" t="s">
        <v>1410</v>
      </c>
      <c r="G823" s="437">
        <v>45093.663043981483</v>
      </c>
      <c r="H823">
        <v>0</v>
      </c>
      <c r="K823">
        <v>152</v>
      </c>
    </row>
    <row r="824" spans="1:12" x14ac:dyDescent="0.2">
      <c r="A824">
        <v>5</v>
      </c>
      <c r="B824" t="s">
        <v>1325</v>
      </c>
      <c r="C824">
        <v>2023</v>
      </c>
      <c r="D824" t="s">
        <v>1516</v>
      </c>
      <c r="E824" t="str">
        <f>IFERROR(VLOOKUP([1]!Tabla_SERIEA_05_13[[#This Row],[IdEstablecimiento]],'[2]Establecimiento 2023'!$A$1:$E$183,5,FALSE),0)</f>
        <v>04101-La Serena</v>
      </c>
      <c r="F824" t="s">
        <v>1356</v>
      </c>
      <c r="G824" s="437">
        <v>45093.663043981483</v>
      </c>
      <c r="H824">
        <v>0</v>
      </c>
      <c r="K824">
        <v>177</v>
      </c>
    </row>
    <row r="825" spans="1:12" x14ac:dyDescent="0.2">
      <c r="A825">
        <v>5</v>
      </c>
      <c r="B825" t="s">
        <v>1325</v>
      </c>
      <c r="C825">
        <v>2023</v>
      </c>
      <c r="D825" t="s">
        <v>1516</v>
      </c>
      <c r="E825" t="str">
        <f>IFERROR(VLOOKUP([1]!Tabla_SERIEA_05_13[[#This Row],[IdEstablecimiento]],'[2]Establecimiento 2023'!$A$1:$E$183,5,FALSE),0)</f>
        <v>04101-La Serena</v>
      </c>
      <c r="F825" t="s">
        <v>1357</v>
      </c>
      <c r="G825" s="437">
        <v>45093.663043981483</v>
      </c>
      <c r="H825">
        <v>0</v>
      </c>
      <c r="K825">
        <v>19</v>
      </c>
    </row>
    <row r="826" spans="1:12" x14ac:dyDescent="0.2">
      <c r="A826">
        <v>5</v>
      </c>
      <c r="B826" t="s">
        <v>1325</v>
      </c>
      <c r="C826">
        <v>2023</v>
      </c>
      <c r="D826" t="s">
        <v>1516</v>
      </c>
      <c r="E826" t="str">
        <f>IFERROR(VLOOKUP([1]!Tabla_SERIEA_05_13[[#This Row],[IdEstablecimiento]],'[2]Establecimiento 2023'!$A$1:$E$183,5,FALSE),0)</f>
        <v>04101-La Serena</v>
      </c>
      <c r="F826" t="s">
        <v>1358</v>
      </c>
      <c r="G826" s="437">
        <v>45093.663043981483</v>
      </c>
      <c r="H826">
        <v>0</v>
      </c>
      <c r="K826">
        <v>74</v>
      </c>
    </row>
    <row r="827" spans="1:12" x14ac:dyDescent="0.2">
      <c r="A827">
        <v>5</v>
      </c>
      <c r="B827" t="s">
        <v>1325</v>
      </c>
      <c r="C827">
        <v>2023</v>
      </c>
      <c r="D827" t="s">
        <v>1516</v>
      </c>
      <c r="E827" t="str">
        <f>IFERROR(VLOOKUP([1]!Tabla_SERIEA_05_13[[#This Row],[IdEstablecimiento]],'[2]Establecimiento 2023'!$A$1:$E$183,5,FALSE),0)</f>
        <v>105100-Hospital La Serena</v>
      </c>
      <c r="F827" t="s">
        <v>1359</v>
      </c>
      <c r="G827" s="437">
        <v>45093.663043981483</v>
      </c>
      <c r="H827">
        <v>0</v>
      </c>
      <c r="K827">
        <v>5</v>
      </c>
    </row>
    <row r="828" spans="1:12" x14ac:dyDescent="0.2">
      <c r="A828">
        <v>5</v>
      </c>
      <c r="B828" t="s">
        <v>1325</v>
      </c>
      <c r="C828">
        <v>2023</v>
      </c>
      <c r="D828" t="s">
        <v>1516</v>
      </c>
      <c r="E828" t="str">
        <f>IFERROR(VLOOKUP([1]!Tabla_SERIEA_05_13[[#This Row],[IdEstablecimiento]],'[2]Establecimiento 2023'!$A$1:$E$183,5,FALSE),0)</f>
        <v>105100-Hospital La Serena</v>
      </c>
      <c r="F828" t="s">
        <v>1361</v>
      </c>
      <c r="G828" s="437">
        <v>45093.663043981483</v>
      </c>
      <c r="H828">
        <v>0</v>
      </c>
      <c r="K828">
        <v>145</v>
      </c>
    </row>
    <row r="829" spans="1:12" x14ac:dyDescent="0.2">
      <c r="A829">
        <v>5</v>
      </c>
      <c r="B829" t="s">
        <v>1325</v>
      </c>
      <c r="C829">
        <v>2023</v>
      </c>
      <c r="D829" t="s">
        <v>1516</v>
      </c>
      <c r="E829" t="str">
        <f>IFERROR(VLOOKUP([1]!Tabla_SERIEA_05_13[[#This Row],[IdEstablecimiento]],'[2]Establecimiento 2023'!$A$1:$E$183,5,FALSE),0)</f>
        <v>105100-Hospital La Serena</v>
      </c>
      <c r="F829" t="s">
        <v>1367</v>
      </c>
      <c r="G829" s="437">
        <v>45093.663043981483</v>
      </c>
      <c r="H829">
        <v>0</v>
      </c>
      <c r="K829">
        <v>23</v>
      </c>
    </row>
    <row r="830" spans="1:12" x14ac:dyDescent="0.2">
      <c r="A830">
        <v>5</v>
      </c>
      <c r="B830" t="s">
        <v>1325</v>
      </c>
      <c r="C830">
        <v>2023</v>
      </c>
      <c r="D830" t="s">
        <v>1516</v>
      </c>
      <c r="E830" t="str">
        <f>IFERROR(VLOOKUP([1]!Tabla_SERIEA_05_13[[#This Row],[IdEstablecimiento]],'[2]Establecimiento 2023'!$A$1:$E$183,5,FALSE),0)</f>
        <v>04303-Monte Patria</v>
      </c>
      <c r="F830" t="s">
        <v>1335</v>
      </c>
      <c r="G830" s="437">
        <v>45093.663043981483</v>
      </c>
      <c r="H830">
        <v>15</v>
      </c>
      <c r="J830">
        <v>15</v>
      </c>
      <c r="L830">
        <v>15</v>
      </c>
    </row>
    <row r="831" spans="1:12" x14ac:dyDescent="0.2">
      <c r="A831">
        <v>5</v>
      </c>
      <c r="B831" t="s">
        <v>1325</v>
      </c>
      <c r="C831">
        <v>2023</v>
      </c>
      <c r="D831" t="s">
        <v>1516</v>
      </c>
      <c r="E831" t="str">
        <f>IFERROR(VLOOKUP([1]!Tabla_SERIEA_05_13[[#This Row],[IdEstablecimiento]],'[2]Establecimiento 2023'!$A$1:$E$183,5,FALSE),0)</f>
        <v>04303-Monte Patria</v>
      </c>
      <c r="F831" t="s">
        <v>1401</v>
      </c>
      <c r="G831" s="437">
        <v>45093.663043981483</v>
      </c>
      <c r="H831">
        <v>4</v>
      </c>
      <c r="J831">
        <v>4</v>
      </c>
      <c r="L831">
        <v>4</v>
      </c>
    </row>
    <row r="832" spans="1:12" x14ac:dyDescent="0.2">
      <c r="A832">
        <v>5</v>
      </c>
      <c r="B832" t="s">
        <v>1325</v>
      </c>
      <c r="C832">
        <v>2023</v>
      </c>
      <c r="D832" t="s">
        <v>1516</v>
      </c>
      <c r="E832" t="str">
        <f>IFERROR(VLOOKUP([1]!Tabla_SERIEA_05_13[[#This Row],[IdEstablecimiento]],'[2]Establecimiento 2023'!$A$1:$E$183,5,FALSE),0)</f>
        <v>04303-Monte Patria</v>
      </c>
      <c r="F832" t="s">
        <v>1402</v>
      </c>
      <c r="G832" s="437">
        <v>45093.663043981483</v>
      </c>
      <c r="H832">
        <v>5</v>
      </c>
      <c r="J832">
        <v>5</v>
      </c>
      <c r="L832">
        <v>5</v>
      </c>
    </row>
    <row r="833" spans="1:12" x14ac:dyDescent="0.2">
      <c r="A833">
        <v>5</v>
      </c>
      <c r="B833" t="s">
        <v>1325</v>
      </c>
      <c r="C833">
        <v>2023</v>
      </c>
      <c r="D833" t="s">
        <v>1516</v>
      </c>
      <c r="E833" t="str">
        <f>IFERROR(VLOOKUP([1]!Tabla_SERIEA_05_13[[#This Row],[IdEstablecimiento]],'[2]Establecimiento 2023'!$A$1:$E$183,5,FALSE),0)</f>
        <v>04303-Monte Patria</v>
      </c>
      <c r="F833" t="s">
        <v>1242</v>
      </c>
      <c r="G833" s="437">
        <v>45093.663043981483</v>
      </c>
      <c r="H833">
        <v>9</v>
      </c>
      <c r="I833">
        <v>0</v>
      </c>
      <c r="J833">
        <v>9</v>
      </c>
    </row>
    <row r="834" spans="1:12" x14ac:dyDescent="0.2">
      <c r="A834">
        <v>5</v>
      </c>
      <c r="B834" t="s">
        <v>1325</v>
      </c>
      <c r="C834">
        <v>2023</v>
      </c>
      <c r="D834" t="s">
        <v>1516</v>
      </c>
      <c r="E834" t="str">
        <f>IFERROR(VLOOKUP([1]!Tabla_SERIEA_05_13[[#This Row],[IdEstablecimiento]],'[2]Establecimiento 2023'!$A$1:$E$183,5,FALSE),0)</f>
        <v>105100-Hospital La Serena</v>
      </c>
      <c r="F834" t="s">
        <v>1244</v>
      </c>
      <c r="G834" s="437">
        <v>45093.663043981483</v>
      </c>
      <c r="H834">
        <v>15</v>
      </c>
      <c r="I834">
        <v>0</v>
      </c>
      <c r="J834">
        <v>15</v>
      </c>
    </row>
    <row r="835" spans="1:12" x14ac:dyDescent="0.2">
      <c r="A835">
        <v>5</v>
      </c>
      <c r="B835" t="s">
        <v>1325</v>
      </c>
      <c r="C835">
        <v>2023</v>
      </c>
      <c r="D835" t="s">
        <v>1516</v>
      </c>
      <c r="E835" t="str">
        <f>IFERROR(VLOOKUP([1]!Tabla_SERIEA_05_13[[#This Row],[IdEstablecimiento]],'[2]Establecimiento 2023'!$A$1:$E$183,5,FALSE),0)</f>
        <v>105100-Hospital La Serena</v>
      </c>
      <c r="F835" t="s">
        <v>1259</v>
      </c>
      <c r="G835" s="437">
        <v>45093.663043981483</v>
      </c>
      <c r="H835">
        <v>2</v>
      </c>
      <c r="J835">
        <v>2</v>
      </c>
    </row>
    <row r="836" spans="1:12" x14ac:dyDescent="0.2">
      <c r="A836">
        <v>5</v>
      </c>
      <c r="B836" t="s">
        <v>1325</v>
      </c>
      <c r="C836">
        <v>2023</v>
      </c>
      <c r="D836" t="s">
        <v>1518</v>
      </c>
      <c r="E836" t="str">
        <f>IFERROR(VLOOKUP([1]!Tabla_SERIEA_05_13[[#This Row],[IdEstablecimiento]],'[2]Establecimiento 2023'!$A$1:$E$183,5,FALSE),0)</f>
        <v>105100-Hospital La Serena</v>
      </c>
      <c r="F836" t="s">
        <v>1519</v>
      </c>
      <c r="G836" s="437">
        <v>45093.663078703707</v>
      </c>
      <c r="H836">
        <v>43</v>
      </c>
      <c r="J836">
        <v>43</v>
      </c>
    </row>
    <row r="837" spans="1:12" x14ac:dyDescent="0.2">
      <c r="A837">
        <v>5</v>
      </c>
      <c r="B837" t="s">
        <v>1325</v>
      </c>
      <c r="C837">
        <v>2023</v>
      </c>
      <c r="D837" t="s">
        <v>1518</v>
      </c>
      <c r="E837" t="str">
        <f>IFERROR(VLOOKUP([1]!Tabla_SERIEA_05_13[[#This Row],[IdEstablecimiento]],'[2]Establecimiento 2023'!$A$1:$E$183,5,FALSE),0)</f>
        <v>105100-Hospital La Serena</v>
      </c>
      <c r="F837" t="s">
        <v>1335</v>
      </c>
      <c r="G837" s="437">
        <v>45093.663078703707</v>
      </c>
      <c r="H837">
        <v>68</v>
      </c>
      <c r="J837">
        <v>68</v>
      </c>
      <c r="L837">
        <v>68</v>
      </c>
    </row>
    <row r="838" spans="1:12" x14ac:dyDescent="0.2">
      <c r="A838">
        <v>5</v>
      </c>
      <c r="B838" t="s">
        <v>1325</v>
      </c>
      <c r="C838">
        <v>2023</v>
      </c>
      <c r="D838" t="s">
        <v>1518</v>
      </c>
      <c r="E838" t="str">
        <f>IFERROR(VLOOKUP([1]!Tabla_SERIEA_05_13[[#This Row],[IdEstablecimiento]],'[2]Establecimiento 2023'!$A$1:$E$183,5,FALSE),0)</f>
        <v>105100-Hospital La Serena</v>
      </c>
      <c r="F838" t="s">
        <v>1400</v>
      </c>
      <c r="G838" s="437">
        <v>45093.663078703707</v>
      </c>
      <c r="H838">
        <v>55</v>
      </c>
      <c r="J838">
        <v>55</v>
      </c>
      <c r="L838">
        <v>55</v>
      </c>
    </row>
    <row r="839" spans="1:12" x14ac:dyDescent="0.2">
      <c r="A839">
        <v>5</v>
      </c>
      <c r="B839" t="s">
        <v>1325</v>
      </c>
      <c r="C839">
        <v>2023</v>
      </c>
      <c r="D839" t="s">
        <v>1518</v>
      </c>
      <c r="E839" t="str">
        <f>IFERROR(VLOOKUP([1]!Tabla_SERIEA_05_13[[#This Row],[IdEstablecimiento]],'[2]Establecimiento 2023'!$A$1:$E$183,5,FALSE),0)</f>
        <v>105100-Hospital La Serena</v>
      </c>
      <c r="F839" t="s">
        <v>1327</v>
      </c>
      <c r="G839" s="437">
        <v>45093.663078703707</v>
      </c>
      <c r="H839">
        <v>74</v>
      </c>
      <c r="J839">
        <v>74</v>
      </c>
      <c r="L839">
        <v>74</v>
      </c>
    </row>
    <row r="840" spans="1:12" x14ac:dyDescent="0.2">
      <c r="A840">
        <v>5</v>
      </c>
      <c r="B840" t="s">
        <v>1325</v>
      </c>
      <c r="C840">
        <v>2023</v>
      </c>
      <c r="D840" t="s">
        <v>1518</v>
      </c>
      <c r="E840" t="str">
        <f>IFERROR(VLOOKUP([1]!Tabla_SERIEA_05_13[[#This Row],[IdEstablecimiento]],'[2]Establecimiento 2023'!$A$1:$E$183,5,FALSE),0)</f>
        <v>105100-Hospital La Serena</v>
      </c>
      <c r="F840" t="s">
        <v>1383</v>
      </c>
      <c r="G840" s="437">
        <v>45093.663078703707</v>
      </c>
      <c r="H840">
        <v>115</v>
      </c>
      <c r="J840">
        <v>115</v>
      </c>
      <c r="L840">
        <v>115</v>
      </c>
    </row>
    <row r="841" spans="1:12" x14ac:dyDescent="0.2">
      <c r="A841">
        <v>5</v>
      </c>
      <c r="B841" t="s">
        <v>1325</v>
      </c>
      <c r="C841">
        <v>2023</v>
      </c>
      <c r="D841" t="s">
        <v>1518</v>
      </c>
      <c r="E841" t="str">
        <f>IFERROR(VLOOKUP([1]!Tabla_SERIEA_05_13[[#This Row],[IdEstablecimiento]],'[2]Establecimiento 2023'!$A$1:$E$183,5,FALSE),0)</f>
        <v>105100-Hospital La Serena</v>
      </c>
      <c r="F841" t="s">
        <v>1384</v>
      </c>
      <c r="G841" s="437">
        <v>45093.663078703707</v>
      </c>
      <c r="H841">
        <v>34</v>
      </c>
      <c r="J841">
        <v>34</v>
      </c>
      <c r="L841">
        <v>34</v>
      </c>
    </row>
    <row r="842" spans="1:12" x14ac:dyDescent="0.2">
      <c r="A842">
        <v>5</v>
      </c>
      <c r="B842" t="s">
        <v>1325</v>
      </c>
      <c r="C842">
        <v>2023</v>
      </c>
      <c r="D842" t="s">
        <v>1518</v>
      </c>
      <c r="E842" t="str">
        <f>IFERROR(VLOOKUP([1]!Tabla_SERIEA_05_13[[#This Row],[IdEstablecimiento]],'[2]Establecimiento 2023'!$A$1:$E$183,5,FALSE),0)</f>
        <v>105100-Hospital La Serena</v>
      </c>
      <c r="F842" t="s">
        <v>1338</v>
      </c>
      <c r="G842" s="437">
        <v>45093.663078703707</v>
      </c>
      <c r="H842">
        <v>16</v>
      </c>
      <c r="J842">
        <v>16</v>
      </c>
      <c r="L842">
        <v>16</v>
      </c>
    </row>
    <row r="843" spans="1:12" x14ac:dyDescent="0.2">
      <c r="A843">
        <v>5</v>
      </c>
      <c r="B843" t="s">
        <v>1325</v>
      </c>
      <c r="C843">
        <v>2023</v>
      </c>
      <c r="D843" t="s">
        <v>1518</v>
      </c>
      <c r="E843" t="str">
        <f>IFERROR(VLOOKUP([1]!Tabla_SERIEA_05_13[[#This Row],[IdEstablecimiento]],'[2]Establecimiento 2023'!$A$1:$E$183,5,FALSE),0)</f>
        <v>105100-Hospital La Serena</v>
      </c>
      <c r="F843" t="s">
        <v>1436</v>
      </c>
      <c r="G843" s="437">
        <v>45093.663078703707</v>
      </c>
      <c r="H843">
        <v>1</v>
      </c>
      <c r="J843">
        <v>1</v>
      </c>
      <c r="L843">
        <v>1</v>
      </c>
    </row>
    <row r="844" spans="1:12" x14ac:dyDescent="0.2">
      <c r="A844">
        <v>5</v>
      </c>
      <c r="B844" t="s">
        <v>1325</v>
      </c>
      <c r="C844">
        <v>2023</v>
      </c>
      <c r="D844" t="s">
        <v>1518</v>
      </c>
      <c r="E844" t="str">
        <f>IFERROR(VLOOKUP([1]!Tabla_SERIEA_05_13[[#This Row],[IdEstablecimiento]],'[2]Establecimiento 2023'!$A$1:$E$183,5,FALSE),0)</f>
        <v>105100-Hospital La Serena</v>
      </c>
      <c r="F844" t="s">
        <v>1331</v>
      </c>
      <c r="G844" s="437">
        <v>45093.663078703707</v>
      </c>
      <c r="H844">
        <v>57</v>
      </c>
      <c r="J844">
        <v>57</v>
      </c>
      <c r="L844">
        <v>57</v>
      </c>
    </row>
    <row r="845" spans="1:12" x14ac:dyDescent="0.2">
      <c r="A845">
        <v>5</v>
      </c>
      <c r="B845" t="s">
        <v>1325</v>
      </c>
      <c r="C845">
        <v>2023</v>
      </c>
      <c r="D845" t="s">
        <v>1518</v>
      </c>
      <c r="E845" t="str">
        <f>IFERROR(VLOOKUP([1]!Tabla_SERIEA_05_13[[#This Row],[IdEstablecimiento]],'[2]Establecimiento 2023'!$A$1:$E$183,5,FALSE),0)</f>
        <v>105100-Hospital La Serena</v>
      </c>
      <c r="F845" t="s">
        <v>1385</v>
      </c>
      <c r="G845" s="437">
        <v>45093.663078703707</v>
      </c>
      <c r="H845">
        <v>286</v>
      </c>
      <c r="J845">
        <v>286</v>
      </c>
    </row>
    <row r="846" spans="1:12" x14ac:dyDescent="0.2">
      <c r="A846">
        <v>5</v>
      </c>
      <c r="B846" t="s">
        <v>1325</v>
      </c>
      <c r="C846">
        <v>2023</v>
      </c>
      <c r="D846" t="s">
        <v>1518</v>
      </c>
      <c r="E846" t="str">
        <f>IFERROR(VLOOKUP([1]!Tabla_SERIEA_05_13[[#This Row],[IdEstablecimiento]],'[2]Establecimiento 2023'!$A$1:$E$183,5,FALSE),0)</f>
        <v>105100-Hospital La Serena</v>
      </c>
      <c r="F846" t="s">
        <v>1386</v>
      </c>
      <c r="G846" s="437">
        <v>45093.663078703707</v>
      </c>
      <c r="H846">
        <v>16</v>
      </c>
      <c r="J846">
        <v>16</v>
      </c>
    </row>
    <row r="847" spans="1:12" x14ac:dyDescent="0.2">
      <c r="A847">
        <v>5</v>
      </c>
      <c r="B847" t="s">
        <v>1325</v>
      </c>
      <c r="C847">
        <v>2023</v>
      </c>
      <c r="D847" t="s">
        <v>1518</v>
      </c>
      <c r="E847" t="str">
        <f>IFERROR(VLOOKUP([1]!Tabla_SERIEA_05_13[[#This Row],[IdEstablecimiento]],'[2]Establecimiento 2023'!$A$1:$E$183,5,FALSE),0)</f>
        <v>105100-Hospital La Serena</v>
      </c>
      <c r="F847" t="s">
        <v>1403</v>
      </c>
      <c r="G847" s="437">
        <v>45093.663078703707</v>
      </c>
      <c r="H847">
        <v>2</v>
      </c>
      <c r="J847">
        <v>2</v>
      </c>
      <c r="L847">
        <v>2</v>
      </c>
    </row>
    <row r="848" spans="1:12" x14ac:dyDescent="0.2">
      <c r="A848">
        <v>5</v>
      </c>
      <c r="B848" t="s">
        <v>1325</v>
      </c>
      <c r="C848">
        <v>2023</v>
      </c>
      <c r="D848" t="s">
        <v>1518</v>
      </c>
      <c r="E848" t="str">
        <f>IFERROR(VLOOKUP([1]!Tabla_SERIEA_05_13[[#This Row],[IdEstablecimiento]],'[2]Establecimiento 2023'!$A$1:$E$183,5,FALSE),0)</f>
        <v>105100-Hospital La Serena</v>
      </c>
      <c r="F848" t="s">
        <v>1404</v>
      </c>
      <c r="G848" s="437">
        <v>45093.663078703707</v>
      </c>
      <c r="H848">
        <v>1</v>
      </c>
      <c r="J848">
        <v>1</v>
      </c>
      <c r="L848">
        <v>1</v>
      </c>
    </row>
    <row r="849" spans="1:12" x14ac:dyDescent="0.2">
      <c r="A849">
        <v>5</v>
      </c>
      <c r="B849" t="s">
        <v>1325</v>
      </c>
      <c r="C849">
        <v>2023</v>
      </c>
      <c r="D849" t="s">
        <v>1518</v>
      </c>
      <c r="E849" t="str">
        <f>IFERROR(VLOOKUP([1]!Tabla_SERIEA_05_13[[#This Row],[IdEstablecimiento]],'[2]Establecimiento 2023'!$A$1:$E$183,5,FALSE),0)</f>
        <v>105100-Hospital La Serena</v>
      </c>
      <c r="F849" t="s">
        <v>1332</v>
      </c>
      <c r="G849" s="437">
        <v>45093.663078703707</v>
      </c>
      <c r="H849">
        <v>6</v>
      </c>
      <c r="J849">
        <v>6</v>
      </c>
      <c r="L849">
        <v>6</v>
      </c>
    </row>
    <row r="850" spans="1:12" x14ac:dyDescent="0.2">
      <c r="A850">
        <v>5</v>
      </c>
      <c r="B850" t="s">
        <v>1325</v>
      </c>
      <c r="C850">
        <v>2023</v>
      </c>
      <c r="D850" t="s">
        <v>1518</v>
      </c>
      <c r="E850" t="str">
        <f>IFERROR(VLOOKUP([1]!Tabla_SERIEA_05_13[[#This Row],[IdEstablecimiento]],'[2]Establecimiento 2023'!$A$1:$E$183,5,FALSE),0)</f>
        <v>105100-Hospital La Serena</v>
      </c>
      <c r="F850" t="s">
        <v>1406</v>
      </c>
      <c r="G850" s="437">
        <v>45093.663078703707</v>
      </c>
      <c r="H850">
        <v>43</v>
      </c>
      <c r="I850">
        <v>0</v>
      </c>
      <c r="J850">
        <v>43</v>
      </c>
    </row>
    <row r="851" spans="1:12" x14ac:dyDescent="0.2">
      <c r="A851">
        <v>5</v>
      </c>
      <c r="B851" t="s">
        <v>1325</v>
      </c>
      <c r="C851">
        <v>2023</v>
      </c>
      <c r="D851" t="s">
        <v>1518</v>
      </c>
      <c r="E851" t="str">
        <f>IFERROR(VLOOKUP([1]!Tabla_SERIEA_05_13[[#This Row],[IdEstablecimiento]],'[2]Establecimiento 2023'!$A$1:$E$183,5,FALSE),0)</f>
        <v>105100-Hospital La Serena</v>
      </c>
      <c r="F851" t="s">
        <v>1244</v>
      </c>
      <c r="G851" s="437">
        <v>45093.663078703707</v>
      </c>
      <c r="H851">
        <v>123</v>
      </c>
      <c r="I851">
        <v>0</v>
      </c>
      <c r="J851">
        <v>123</v>
      </c>
    </row>
    <row r="852" spans="1:12" x14ac:dyDescent="0.2">
      <c r="A852">
        <v>5</v>
      </c>
      <c r="B852" t="s">
        <v>1325</v>
      </c>
      <c r="C852">
        <v>2023</v>
      </c>
      <c r="D852" t="s">
        <v>1518</v>
      </c>
      <c r="E852" t="str">
        <f>IFERROR(VLOOKUP([1]!Tabla_SERIEA_05_13[[#This Row],[IdEstablecimiento]],'[2]Establecimiento 2023'!$A$1:$E$183,5,FALSE),0)</f>
        <v>105100-Hospital La Serena</v>
      </c>
      <c r="F852" t="s">
        <v>1252</v>
      </c>
      <c r="G852" s="437">
        <v>45093.663078703707</v>
      </c>
      <c r="H852">
        <v>57</v>
      </c>
      <c r="I852">
        <v>0</v>
      </c>
      <c r="J852">
        <v>57</v>
      </c>
    </row>
    <row r="853" spans="1:12" x14ac:dyDescent="0.2">
      <c r="A853">
        <v>5</v>
      </c>
      <c r="B853" t="s">
        <v>1325</v>
      </c>
      <c r="C853">
        <v>2023</v>
      </c>
      <c r="D853" t="s">
        <v>1518</v>
      </c>
      <c r="E853" t="str">
        <f>IFERROR(VLOOKUP([1]!Tabla_SERIEA_05_13[[#This Row],[IdEstablecimiento]],'[2]Establecimiento 2023'!$A$1:$E$183,5,FALSE),0)</f>
        <v>105100-Hospital La Serena</v>
      </c>
      <c r="F853" t="s">
        <v>1253</v>
      </c>
      <c r="G853" s="437">
        <v>45093.663078703707</v>
      </c>
      <c r="H853">
        <v>74</v>
      </c>
      <c r="I853">
        <v>0</v>
      </c>
      <c r="J853">
        <v>74</v>
      </c>
    </row>
    <row r="854" spans="1:12" x14ac:dyDescent="0.2">
      <c r="A854">
        <v>5</v>
      </c>
      <c r="B854" t="s">
        <v>1325</v>
      </c>
      <c r="C854">
        <v>2023</v>
      </c>
      <c r="D854" t="s">
        <v>1518</v>
      </c>
      <c r="E854" t="str">
        <f>IFERROR(VLOOKUP([1]!Tabla_SERIEA_05_13[[#This Row],[IdEstablecimiento]],'[2]Establecimiento 2023'!$A$1:$E$183,5,FALSE),0)</f>
        <v>105100-Hospital La Serena</v>
      </c>
      <c r="F854" t="s">
        <v>1390</v>
      </c>
      <c r="G854" s="437">
        <v>45093.663078703707</v>
      </c>
      <c r="H854">
        <v>115</v>
      </c>
      <c r="I854">
        <v>0</v>
      </c>
      <c r="J854">
        <v>115</v>
      </c>
    </row>
    <row r="855" spans="1:12" x14ac:dyDescent="0.2">
      <c r="A855">
        <v>5</v>
      </c>
      <c r="B855" t="s">
        <v>1325</v>
      </c>
      <c r="C855">
        <v>2023</v>
      </c>
      <c r="D855" t="s">
        <v>1518</v>
      </c>
      <c r="E855" t="str">
        <f>IFERROR(VLOOKUP([1]!Tabla_SERIEA_05_13[[#This Row],[IdEstablecimiento]],'[2]Establecimiento 2023'!$A$1:$E$183,5,FALSE),0)</f>
        <v>105100-Hospital La Serena</v>
      </c>
      <c r="F855" t="s">
        <v>1259</v>
      </c>
      <c r="G855" s="437">
        <v>45093.663078703707</v>
      </c>
      <c r="H855">
        <v>1</v>
      </c>
      <c r="I855">
        <v>1</v>
      </c>
    </row>
    <row r="856" spans="1:12" x14ac:dyDescent="0.2">
      <c r="A856">
        <v>5</v>
      </c>
      <c r="B856" t="s">
        <v>1325</v>
      </c>
      <c r="C856">
        <v>2023</v>
      </c>
      <c r="D856" t="s">
        <v>1520</v>
      </c>
      <c r="E856" t="str">
        <f>IFERROR(VLOOKUP([1]!Tabla_SERIEA_05_13[[#This Row],[IdEstablecimiento]],'[2]Establecimiento 2023'!$A$1:$E$183,5,FALSE),0)</f>
        <v>105100-Hospital La Serena</v>
      </c>
      <c r="F856" t="s">
        <v>1335</v>
      </c>
      <c r="G856" s="437">
        <v>45093.664641203701</v>
      </c>
      <c r="H856">
        <v>229</v>
      </c>
      <c r="J856">
        <v>229</v>
      </c>
      <c r="L856">
        <v>229</v>
      </c>
    </row>
    <row r="857" spans="1:12" x14ac:dyDescent="0.2">
      <c r="A857">
        <v>5</v>
      </c>
      <c r="B857" t="s">
        <v>1325</v>
      </c>
      <c r="C857">
        <v>2023</v>
      </c>
      <c r="D857" t="s">
        <v>1520</v>
      </c>
      <c r="E857" t="str">
        <f>IFERROR(VLOOKUP([1]!Tabla_SERIEA_05_13[[#This Row],[IdEstablecimiento]],'[2]Establecimiento 2023'!$A$1:$E$183,5,FALSE),0)</f>
        <v>105100-Hospital La Serena</v>
      </c>
      <c r="F857" t="s">
        <v>1400</v>
      </c>
      <c r="G857" s="437">
        <v>45093.664641203701</v>
      </c>
      <c r="H857">
        <v>160</v>
      </c>
      <c r="J857">
        <v>160</v>
      </c>
      <c r="L857">
        <v>160</v>
      </c>
    </row>
    <row r="858" spans="1:12" x14ac:dyDescent="0.2">
      <c r="A858">
        <v>5</v>
      </c>
      <c r="B858" t="s">
        <v>1325</v>
      </c>
      <c r="C858">
        <v>2023</v>
      </c>
      <c r="D858" t="s">
        <v>1520</v>
      </c>
      <c r="E858" t="str">
        <f>IFERROR(VLOOKUP([1]!Tabla_SERIEA_05_13[[#This Row],[IdEstablecimiento]],'[2]Establecimiento 2023'!$A$1:$E$183,5,FALSE),0)</f>
        <v>105100-Hospital La Serena</v>
      </c>
      <c r="F858" t="s">
        <v>1477</v>
      </c>
      <c r="G858" s="437">
        <v>45093.664641203701</v>
      </c>
      <c r="H858">
        <v>22</v>
      </c>
      <c r="J858">
        <v>22</v>
      </c>
      <c r="L858">
        <v>22</v>
      </c>
    </row>
    <row r="859" spans="1:12" x14ac:dyDescent="0.2">
      <c r="A859">
        <v>5</v>
      </c>
      <c r="B859" t="s">
        <v>1325</v>
      </c>
      <c r="C859">
        <v>2023</v>
      </c>
      <c r="D859" t="s">
        <v>1520</v>
      </c>
      <c r="E859" t="str">
        <f>IFERROR(VLOOKUP([1]!Tabla_SERIEA_05_13[[#This Row],[IdEstablecimiento]],'[2]Establecimiento 2023'!$A$1:$E$183,5,FALSE),0)</f>
        <v>105100-Hospital La Serena</v>
      </c>
      <c r="F859" t="s">
        <v>1380</v>
      </c>
      <c r="G859" s="437">
        <v>45093.664641203701</v>
      </c>
      <c r="H859">
        <v>5</v>
      </c>
      <c r="J859">
        <v>5</v>
      </c>
      <c r="L859">
        <v>5</v>
      </c>
    </row>
    <row r="860" spans="1:12" x14ac:dyDescent="0.2">
      <c r="A860">
        <v>5</v>
      </c>
      <c r="B860" t="s">
        <v>1325</v>
      </c>
      <c r="C860">
        <v>2023</v>
      </c>
      <c r="D860" t="s">
        <v>1520</v>
      </c>
      <c r="E860" t="str">
        <f>IFERROR(VLOOKUP([1]!Tabla_SERIEA_05_13[[#This Row],[IdEstablecimiento]],'[2]Establecimiento 2023'!$A$1:$E$183,5,FALSE),0)</f>
        <v>105100-Hospital La Serena</v>
      </c>
      <c r="F860" t="s">
        <v>1327</v>
      </c>
      <c r="G860" s="437">
        <v>45093.664641203701</v>
      </c>
      <c r="H860">
        <v>260</v>
      </c>
      <c r="J860">
        <v>260</v>
      </c>
      <c r="L860">
        <v>260</v>
      </c>
    </row>
    <row r="861" spans="1:12" x14ac:dyDescent="0.2">
      <c r="A861">
        <v>5</v>
      </c>
      <c r="B861" t="s">
        <v>1325</v>
      </c>
      <c r="C861">
        <v>2023</v>
      </c>
      <c r="D861" t="s">
        <v>1520</v>
      </c>
      <c r="E861" t="str">
        <f>IFERROR(VLOOKUP([1]!Tabla_SERIEA_05_13[[#This Row],[IdEstablecimiento]],'[2]Establecimiento 2023'!$A$1:$E$183,5,FALSE),0)</f>
        <v>105100-Hospital La Serena</v>
      </c>
      <c r="F861" t="s">
        <v>1383</v>
      </c>
      <c r="G861" s="437">
        <v>45093.664641203701</v>
      </c>
      <c r="H861">
        <v>128</v>
      </c>
      <c r="J861">
        <v>128</v>
      </c>
      <c r="L861">
        <v>128</v>
      </c>
    </row>
    <row r="862" spans="1:12" x14ac:dyDescent="0.2">
      <c r="A862">
        <v>5</v>
      </c>
      <c r="B862" t="s">
        <v>1325</v>
      </c>
      <c r="C862">
        <v>2023</v>
      </c>
      <c r="D862" t="s">
        <v>1520</v>
      </c>
      <c r="E862" t="str">
        <f>IFERROR(VLOOKUP([1]!Tabla_SERIEA_05_13[[#This Row],[IdEstablecimiento]],'[2]Establecimiento 2023'!$A$1:$E$183,5,FALSE),0)</f>
        <v>105100-Hospital La Serena</v>
      </c>
      <c r="F862" t="s">
        <v>1384</v>
      </c>
      <c r="G862" s="437">
        <v>45093.664641203701</v>
      </c>
      <c r="H862">
        <v>218</v>
      </c>
      <c r="J862">
        <v>218</v>
      </c>
      <c r="L862">
        <v>218</v>
      </c>
    </row>
    <row r="863" spans="1:12" x14ac:dyDescent="0.2">
      <c r="A863">
        <v>5</v>
      </c>
      <c r="B863" t="s">
        <v>1325</v>
      </c>
      <c r="C863">
        <v>2023</v>
      </c>
      <c r="D863" t="s">
        <v>1520</v>
      </c>
      <c r="E863" t="str">
        <f>IFERROR(VLOOKUP([1]!Tabla_SERIEA_05_13[[#This Row],[IdEstablecimiento]],'[2]Establecimiento 2023'!$A$1:$E$183,5,FALSE),0)</f>
        <v>105100-Hospital La Serena</v>
      </c>
      <c r="F863" t="s">
        <v>1338</v>
      </c>
      <c r="G863" s="437">
        <v>45093.664641203701</v>
      </c>
      <c r="H863">
        <v>2</v>
      </c>
      <c r="J863">
        <v>2</v>
      </c>
      <c r="L863">
        <v>2</v>
      </c>
    </row>
    <row r="864" spans="1:12" x14ac:dyDescent="0.2">
      <c r="A864">
        <v>5</v>
      </c>
      <c r="B864" t="s">
        <v>1325</v>
      </c>
      <c r="C864">
        <v>2023</v>
      </c>
      <c r="D864" t="s">
        <v>1520</v>
      </c>
      <c r="E864" t="str">
        <f>IFERROR(VLOOKUP([1]!Tabla_SERIEA_05_13[[#This Row],[IdEstablecimiento]],'[2]Establecimiento 2023'!$A$1:$E$183,5,FALSE),0)</f>
        <v>105100-Hospital La Serena</v>
      </c>
      <c r="F864" t="s">
        <v>1436</v>
      </c>
      <c r="G864" s="437">
        <v>45093.664641203701</v>
      </c>
      <c r="H864">
        <v>1</v>
      </c>
      <c r="J864">
        <v>1</v>
      </c>
      <c r="L864">
        <v>1</v>
      </c>
    </row>
    <row r="865" spans="1:12" x14ac:dyDescent="0.2">
      <c r="A865">
        <v>5</v>
      </c>
      <c r="B865" t="s">
        <v>1325</v>
      </c>
      <c r="C865">
        <v>2023</v>
      </c>
      <c r="D865" t="s">
        <v>1520</v>
      </c>
      <c r="E865" t="str">
        <f>IFERROR(VLOOKUP([1]!Tabla_SERIEA_05_13[[#This Row],[IdEstablecimiento]],'[2]Establecimiento 2023'!$A$1:$E$183,5,FALSE),0)</f>
        <v>105100-Hospital La Serena</v>
      </c>
      <c r="F865" t="s">
        <v>1330</v>
      </c>
      <c r="G865" s="437">
        <v>45093.664641203701</v>
      </c>
      <c r="H865">
        <v>1</v>
      </c>
      <c r="J865">
        <v>1</v>
      </c>
      <c r="L865">
        <v>1</v>
      </c>
    </row>
    <row r="866" spans="1:12" x14ac:dyDescent="0.2">
      <c r="A866">
        <v>5</v>
      </c>
      <c r="B866" t="s">
        <v>1325</v>
      </c>
      <c r="C866">
        <v>2023</v>
      </c>
      <c r="D866" t="s">
        <v>1520</v>
      </c>
      <c r="E866" t="str">
        <f>IFERROR(VLOOKUP([1]!Tabla_SERIEA_05_13[[#This Row],[IdEstablecimiento]],'[2]Establecimiento 2023'!$A$1:$E$183,5,FALSE),0)</f>
        <v>105100-Hospital La Serena</v>
      </c>
      <c r="F866" t="s">
        <v>1331</v>
      </c>
      <c r="G866" s="437">
        <v>45093.664641203701</v>
      </c>
      <c r="H866">
        <v>3</v>
      </c>
      <c r="J866">
        <v>3</v>
      </c>
      <c r="L866">
        <v>3</v>
      </c>
    </row>
    <row r="867" spans="1:12" x14ac:dyDescent="0.2">
      <c r="A867">
        <v>5</v>
      </c>
      <c r="B867" t="s">
        <v>1325</v>
      </c>
      <c r="C867">
        <v>2023</v>
      </c>
      <c r="D867" t="s">
        <v>1520</v>
      </c>
      <c r="E867" t="str">
        <f>IFERROR(VLOOKUP([1]!Tabla_SERIEA_05_13[[#This Row],[IdEstablecimiento]],'[2]Establecimiento 2023'!$A$1:$E$183,5,FALSE),0)</f>
        <v>105100-Hospital La Serena</v>
      </c>
      <c r="F867" t="s">
        <v>1385</v>
      </c>
      <c r="G867" s="437">
        <v>45093.664641203701</v>
      </c>
      <c r="H867">
        <v>895</v>
      </c>
      <c r="J867">
        <v>895</v>
      </c>
    </row>
    <row r="868" spans="1:12" x14ac:dyDescent="0.2">
      <c r="A868">
        <v>5</v>
      </c>
      <c r="B868" t="s">
        <v>1325</v>
      </c>
      <c r="C868">
        <v>2023</v>
      </c>
      <c r="D868" t="s">
        <v>1520</v>
      </c>
      <c r="E868" t="str">
        <f>IFERROR(VLOOKUP([1]!Tabla_SERIEA_05_13[[#This Row],[IdEstablecimiento]],'[2]Establecimiento 2023'!$A$1:$E$183,5,FALSE),0)</f>
        <v>105100-Hospital La Serena</v>
      </c>
      <c r="F868" t="s">
        <v>1386</v>
      </c>
      <c r="G868" s="437">
        <v>45093.664641203701</v>
      </c>
      <c r="H868">
        <v>33</v>
      </c>
      <c r="J868">
        <v>33</v>
      </c>
    </row>
    <row r="869" spans="1:12" x14ac:dyDescent="0.2">
      <c r="A869">
        <v>5</v>
      </c>
      <c r="B869" t="s">
        <v>1325</v>
      </c>
      <c r="C869">
        <v>2023</v>
      </c>
      <c r="D869" t="s">
        <v>1520</v>
      </c>
      <c r="E869" t="str">
        <f>IFERROR(VLOOKUP([1]!Tabla_SERIEA_05_13[[#This Row],[IdEstablecimiento]],'[2]Establecimiento 2023'!$A$1:$E$183,5,FALSE),0)</f>
        <v>105100-Hospital La Serena</v>
      </c>
      <c r="F869" t="s">
        <v>1403</v>
      </c>
      <c r="G869" s="437">
        <v>45093.664641203701</v>
      </c>
      <c r="H869">
        <v>8</v>
      </c>
      <c r="J869">
        <v>8</v>
      </c>
      <c r="L869">
        <v>8</v>
      </c>
    </row>
    <row r="870" spans="1:12" x14ac:dyDescent="0.2">
      <c r="A870">
        <v>5</v>
      </c>
      <c r="B870" t="s">
        <v>1325</v>
      </c>
      <c r="C870">
        <v>2023</v>
      </c>
      <c r="D870" t="s">
        <v>1520</v>
      </c>
      <c r="E870" t="str">
        <f>IFERROR(VLOOKUP([1]!Tabla_SERIEA_05_13[[#This Row],[IdEstablecimiento]],'[2]Establecimiento 2023'!$A$1:$E$183,5,FALSE),0)</f>
        <v>105100-Hospital La Serena</v>
      </c>
      <c r="F870" t="s">
        <v>1404</v>
      </c>
      <c r="G870" s="437">
        <v>45093.664641203701</v>
      </c>
      <c r="H870">
        <v>6</v>
      </c>
      <c r="J870">
        <v>6</v>
      </c>
      <c r="L870">
        <v>6</v>
      </c>
    </row>
    <row r="871" spans="1:12" x14ac:dyDescent="0.2">
      <c r="A871">
        <v>5</v>
      </c>
      <c r="B871" t="s">
        <v>1325</v>
      </c>
      <c r="C871">
        <v>2023</v>
      </c>
      <c r="D871" t="s">
        <v>1520</v>
      </c>
      <c r="E871" t="str">
        <f>IFERROR(VLOOKUP([1]!Tabla_SERIEA_05_13[[#This Row],[IdEstablecimiento]],'[2]Establecimiento 2023'!$A$1:$E$183,5,FALSE),0)</f>
        <v>105101-Hospital Coquimbo</v>
      </c>
      <c r="F871" t="s">
        <v>1332</v>
      </c>
      <c r="G871" s="437">
        <v>45093.664641203701</v>
      </c>
      <c r="H871">
        <v>58</v>
      </c>
      <c r="J871">
        <v>58</v>
      </c>
      <c r="L871">
        <v>58</v>
      </c>
    </row>
    <row r="872" spans="1:12" x14ac:dyDescent="0.2">
      <c r="A872">
        <v>5</v>
      </c>
      <c r="B872" t="s">
        <v>1325</v>
      </c>
      <c r="C872">
        <v>2023</v>
      </c>
      <c r="D872" t="s">
        <v>1520</v>
      </c>
      <c r="E872" t="str">
        <f>IFERROR(VLOOKUP([1]!Tabla_SERIEA_05_13[[#This Row],[IdEstablecimiento]],'[2]Establecimiento 2023'!$A$1:$E$183,5,FALSE),0)</f>
        <v>105101-Hospital Coquimbo</v>
      </c>
      <c r="F872" t="s">
        <v>1244</v>
      </c>
      <c r="G872" s="437">
        <v>45093.664641203701</v>
      </c>
      <c r="H872">
        <v>411</v>
      </c>
      <c r="I872">
        <v>0</v>
      </c>
      <c r="J872">
        <v>411</v>
      </c>
    </row>
    <row r="873" spans="1:12" x14ac:dyDescent="0.2">
      <c r="A873">
        <v>5</v>
      </c>
      <c r="B873" t="s">
        <v>1325</v>
      </c>
      <c r="C873">
        <v>2023</v>
      </c>
      <c r="D873" t="s">
        <v>1520</v>
      </c>
      <c r="E873" t="str">
        <f>IFERROR(VLOOKUP([1]!Tabla_SERIEA_05_13[[#This Row],[IdEstablecimiento]],'[2]Establecimiento 2023'!$A$1:$E$183,5,FALSE),0)</f>
        <v>105101-Hospital Coquimbo</v>
      </c>
      <c r="F873" t="s">
        <v>1248</v>
      </c>
      <c r="G873" s="437">
        <v>45093.664641203701</v>
      </c>
      <c r="H873">
        <v>5</v>
      </c>
      <c r="I873">
        <v>0</v>
      </c>
      <c r="J873">
        <v>5</v>
      </c>
    </row>
    <row r="874" spans="1:12" x14ac:dyDescent="0.2">
      <c r="A874">
        <v>5</v>
      </c>
      <c r="B874" t="s">
        <v>1325</v>
      </c>
      <c r="C874">
        <v>2023</v>
      </c>
      <c r="D874" t="s">
        <v>1520</v>
      </c>
      <c r="E874" t="str">
        <f>IFERROR(VLOOKUP([1]!Tabla_SERIEA_05_13[[#This Row],[IdEstablecimiento]],'[2]Establecimiento 2023'!$A$1:$E$183,5,FALSE),0)</f>
        <v>105101-Hospital Coquimbo</v>
      </c>
      <c r="F874" t="s">
        <v>1252</v>
      </c>
      <c r="G874" s="437">
        <v>45093.664641203701</v>
      </c>
      <c r="H874">
        <v>3</v>
      </c>
      <c r="I874">
        <v>0</v>
      </c>
      <c r="J874">
        <v>3</v>
      </c>
    </row>
    <row r="875" spans="1:12" x14ac:dyDescent="0.2">
      <c r="A875">
        <v>5</v>
      </c>
      <c r="B875" t="s">
        <v>1325</v>
      </c>
      <c r="C875">
        <v>2023</v>
      </c>
      <c r="D875" t="s">
        <v>1520</v>
      </c>
      <c r="E875" t="str">
        <f>IFERROR(VLOOKUP([1]!Tabla_SERIEA_05_13[[#This Row],[IdEstablecimiento]],'[2]Establecimiento 2023'!$A$1:$E$183,5,FALSE),0)</f>
        <v>105101-Hospital Coquimbo</v>
      </c>
      <c r="F875" t="s">
        <v>1253</v>
      </c>
      <c r="G875" s="437">
        <v>45093.664641203701</v>
      </c>
      <c r="H875">
        <v>260</v>
      </c>
      <c r="I875">
        <v>0</v>
      </c>
      <c r="J875">
        <v>260</v>
      </c>
    </row>
    <row r="876" spans="1:12" x14ac:dyDescent="0.2">
      <c r="A876">
        <v>5</v>
      </c>
      <c r="B876" t="s">
        <v>1325</v>
      </c>
      <c r="C876">
        <v>2023</v>
      </c>
      <c r="D876" t="s">
        <v>1520</v>
      </c>
      <c r="E876" t="str">
        <f>IFERROR(VLOOKUP([1]!Tabla_SERIEA_05_13[[#This Row],[IdEstablecimiento]],'[2]Establecimiento 2023'!$A$1:$E$183,5,FALSE),0)</f>
        <v>105101-Hospital Coquimbo</v>
      </c>
      <c r="F876" t="s">
        <v>1390</v>
      </c>
      <c r="G876" s="437">
        <v>45093.664641203701</v>
      </c>
      <c r="H876">
        <v>128</v>
      </c>
      <c r="I876">
        <v>0</v>
      </c>
      <c r="J876">
        <v>128</v>
      </c>
    </row>
    <row r="877" spans="1:12" x14ac:dyDescent="0.2">
      <c r="A877">
        <v>5</v>
      </c>
      <c r="B877" t="s">
        <v>1325</v>
      </c>
      <c r="C877">
        <v>2023</v>
      </c>
      <c r="D877" t="s">
        <v>1520</v>
      </c>
      <c r="E877" t="str">
        <f>IFERROR(VLOOKUP([1]!Tabla_SERIEA_05_13[[#This Row],[IdEstablecimiento]],'[2]Establecimiento 2023'!$A$1:$E$183,5,FALSE),0)</f>
        <v>105101-Hospital Coquimbo</v>
      </c>
      <c r="F877" t="s">
        <v>1259</v>
      </c>
      <c r="G877" s="437">
        <v>45093.664641203701</v>
      </c>
      <c r="H877">
        <v>69</v>
      </c>
      <c r="I877">
        <v>9</v>
      </c>
      <c r="J877">
        <v>60</v>
      </c>
    </row>
    <row r="878" spans="1:12" x14ac:dyDescent="0.2">
      <c r="A878">
        <v>5</v>
      </c>
      <c r="B878" t="s">
        <v>1325</v>
      </c>
      <c r="C878">
        <v>2023</v>
      </c>
      <c r="D878" t="s">
        <v>1520</v>
      </c>
      <c r="E878" t="str">
        <f>IFERROR(VLOOKUP([1]!Tabla_SERIEA_05_13[[#This Row],[IdEstablecimiento]],'[2]Establecimiento 2023'!$A$1:$E$183,5,FALSE),0)</f>
        <v>105101-Hospital Coquimbo</v>
      </c>
      <c r="F878" t="s">
        <v>1260</v>
      </c>
      <c r="G878" s="437">
        <v>45093.664641203701</v>
      </c>
      <c r="H878">
        <v>36</v>
      </c>
    </row>
    <row r="879" spans="1:12" x14ac:dyDescent="0.2">
      <c r="A879">
        <v>5</v>
      </c>
      <c r="B879" t="s">
        <v>1325</v>
      </c>
      <c r="C879">
        <v>2023</v>
      </c>
      <c r="D879" t="s">
        <v>1521</v>
      </c>
      <c r="E879" t="str">
        <f>IFERROR(VLOOKUP([1]!Tabla_SERIEA_05_13[[#This Row],[IdEstablecimiento]],'[2]Establecimiento 2023'!$A$1:$E$183,5,FALSE),0)</f>
        <v>105101-Hospital Coquimbo</v>
      </c>
      <c r="F879" t="s">
        <v>1475</v>
      </c>
      <c r="G879" s="437">
        <v>45093.664687500001</v>
      </c>
      <c r="H879">
        <v>5</v>
      </c>
      <c r="J879">
        <v>5</v>
      </c>
      <c r="K879">
        <v>5</v>
      </c>
    </row>
    <row r="880" spans="1:12" x14ac:dyDescent="0.2">
      <c r="A880">
        <v>5</v>
      </c>
      <c r="B880" t="s">
        <v>1325</v>
      </c>
      <c r="C880">
        <v>2023</v>
      </c>
      <c r="D880" t="s">
        <v>1521</v>
      </c>
      <c r="E880" t="str">
        <f>IFERROR(VLOOKUP([1]!Tabla_SERIEA_05_13[[#This Row],[IdEstablecimiento]],'[2]Establecimiento 2023'!$A$1:$E$183,5,FALSE),0)</f>
        <v>105101-Hospital Coquimbo</v>
      </c>
      <c r="F880" t="s">
        <v>1377</v>
      </c>
      <c r="G880" s="437">
        <v>45093.664687500001</v>
      </c>
      <c r="H880">
        <v>9</v>
      </c>
      <c r="J880">
        <v>9</v>
      </c>
    </row>
    <row r="881" spans="1:13" x14ac:dyDescent="0.2">
      <c r="A881">
        <v>5</v>
      </c>
      <c r="B881" t="s">
        <v>1325</v>
      </c>
      <c r="C881">
        <v>2023</v>
      </c>
      <c r="D881" t="s">
        <v>1521</v>
      </c>
      <c r="E881" t="str">
        <f>IFERROR(VLOOKUP([1]!Tabla_SERIEA_05_13[[#This Row],[IdEstablecimiento]],'[2]Establecimiento 2023'!$A$1:$E$183,5,FALSE),0)</f>
        <v>105101-Hospital Coquimbo</v>
      </c>
      <c r="F881" t="s">
        <v>1335</v>
      </c>
      <c r="G881" s="437">
        <v>45093.664687500001</v>
      </c>
      <c r="H881">
        <v>58</v>
      </c>
      <c r="J881">
        <v>58</v>
      </c>
      <c r="L881">
        <v>58</v>
      </c>
    </row>
    <row r="882" spans="1:13" x14ac:dyDescent="0.2">
      <c r="A882">
        <v>5</v>
      </c>
      <c r="B882" t="s">
        <v>1325</v>
      </c>
      <c r="C882">
        <v>2023</v>
      </c>
      <c r="D882" t="s">
        <v>1521</v>
      </c>
      <c r="E882" t="str">
        <f>IFERROR(VLOOKUP([1]!Tabla_SERIEA_05_13[[#This Row],[IdEstablecimiento]],'[2]Establecimiento 2023'!$A$1:$E$183,5,FALSE),0)</f>
        <v>105101-Hospital Coquimbo</v>
      </c>
      <c r="F882" t="s">
        <v>1400</v>
      </c>
      <c r="G882" s="437">
        <v>45093.664687500001</v>
      </c>
      <c r="H882">
        <v>120</v>
      </c>
      <c r="J882">
        <v>120</v>
      </c>
      <c r="L882">
        <v>120</v>
      </c>
    </row>
    <row r="883" spans="1:13" x14ac:dyDescent="0.2">
      <c r="A883">
        <v>5</v>
      </c>
      <c r="B883" t="s">
        <v>1325</v>
      </c>
      <c r="C883">
        <v>2023</v>
      </c>
      <c r="D883" t="s">
        <v>1521</v>
      </c>
      <c r="E883" t="str">
        <f>IFERROR(VLOOKUP([1]!Tabla_SERIEA_05_13[[#This Row],[IdEstablecimiento]],'[2]Establecimiento 2023'!$A$1:$E$183,5,FALSE),0)</f>
        <v>105101-Hospital Coquimbo</v>
      </c>
      <c r="F883" t="s">
        <v>1477</v>
      </c>
      <c r="G883" s="437">
        <v>45093.664687500001</v>
      </c>
      <c r="H883">
        <v>2</v>
      </c>
      <c r="J883">
        <v>2</v>
      </c>
      <c r="L883">
        <v>2</v>
      </c>
    </row>
    <row r="884" spans="1:13" x14ac:dyDescent="0.2">
      <c r="A884">
        <v>5</v>
      </c>
      <c r="B884" t="s">
        <v>1325</v>
      </c>
      <c r="C884">
        <v>2023</v>
      </c>
      <c r="D884" t="s">
        <v>1521</v>
      </c>
      <c r="E884" t="str">
        <f>IFERROR(VLOOKUP([1]!Tabla_SERIEA_05_13[[#This Row],[IdEstablecimiento]],'[2]Establecimiento 2023'!$A$1:$E$183,5,FALSE),0)</f>
        <v>105101-Hospital Coquimbo</v>
      </c>
      <c r="F884" t="s">
        <v>1327</v>
      </c>
      <c r="G884" s="437">
        <v>45093.664687500001</v>
      </c>
      <c r="H884">
        <v>133</v>
      </c>
      <c r="J884">
        <v>133</v>
      </c>
      <c r="L884">
        <v>133</v>
      </c>
    </row>
    <row r="885" spans="1:13" x14ac:dyDescent="0.2">
      <c r="A885">
        <v>5</v>
      </c>
      <c r="B885" t="s">
        <v>1325</v>
      </c>
      <c r="C885">
        <v>2023</v>
      </c>
      <c r="D885" t="s">
        <v>1521</v>
      </c>
      <c r="E885" t="str">
        <f>IFERROR(VLOOKUP([1]!Tabla_SERIEA_05_13[[#This Row],[IdEstablecimiento]],'[2]Establecimiento 2023'!$A$1:$E$183,5,FALSE),0)</f>
        <v>105101-Hospital Coquimbo</v>
      </c>
      <c r="F885" t="s">
        <v>1383</v>
      </c>
      <c r="G885" s="437">
        <v>45093.664687500001</v>
      </c>
      <c r="H885">
        <v>51</v>
      </c>
      <c r="J885">
        <v>51</v>
      </c>
      <c r="L885">
        <v>51</v>
      </c>
    </row>
    <row r="886" spans="1:13" x14ac:dyDescent="0.2">
      <c r="A886">
        <v>5</v>
      </c>
      <c r="B886" t="s">
        <v>1325</v>
      </c>
      <c r="C886">
        <v>2023</v>
      </c>
      <c r="D886" t="s">
        <v>1521</v>
      </c>
      <c r="E886" t="str">
        <f>IFERROR(VLOOKUP([1]!Tabla_SERIEA_05_13[[#This Row],[IdEstablecimiento]],'[2]Establecimiento 2023'!$A$1:$E$183,5,FALSE),0)</f>
        <v>105101-Hospital Coquimbo</v>
      </c>
      <c r="F886" t="s">
        <v>1384</v>
      </c>
      <c r="G886" s="437">
        <v>45093.664687500001</v>
      </c>
      <c r="H886">
        <v>235</v>
      </c>
      <c r="J886">
        <v>235</v>
      </c>
      <c r="L886">
        <v>235</v>
      </c>
    </row>
    <row r="887" spans="1:13" x14ac:dyDescent="0.2">
      <c r="A887">
        <v>5</v>
      </c>
      <c r="B887" t="s">
        <v>1325</v>
      </c>
      <c r="C887">
        <v>2023</v>
      </c>
      <c r="D887" t="s">
        <v>1521</v>
      </c>
      <c r="E887" t="str">
        <f>IFERROR(VLOOKUP([1]!Tabla_SERIEA_05_13[[#This Row],[IdEstablecimiento]],'[2]Establecimiento 2023'!$A$1:$E$183,5,FALSE),0)</f>
        <v>105101-Hospital Coquimbo</v>
      </c>
      <c r="F887" t="s">
        <v>1331</v>
      </c>
      <c r="G887" s="437">
        <v>45093.664687500001</v>
      </c>
      <c r="H887">
        <v>78</v>
      </c>
      <c r="J887">
        <v>78</v>
      </c>
      <c r="L887">
        <v>78</v>
      </c>
      <c r="M887">
        <v>78</v>
      </c>
    </row>
    <row r="888" spans="1:13" x14ac:dyDescent="0.2">
      <c r="A888">
        <v>5</v>
      </c>
      <c r="B888" t="s">
        <v>1325</v>
      </c>
      <c r="C888">
        <v>2023</v>
      </c>
      <c r="D888" t="s">
        <v>1521</v>
      </c>
      <c r="E888" t="str">
        <f>IFERROR(VLOOKUP([1]!Tabla_SERIEA_05_13[[#This Row],[IdEstablecimiento]],'[2]Establecimiento 2023'!$A$1:$E$183,5,FALSE),0)</f>
        <v>105101-Hospital Coquimbo</v>
      </c>
      <c r="F888" t="s">
        <v>1385</v>
      </c>
      <c r="G888" s="437">
        <v>45093.664687500001</v>
      </c>
      <c r="H888">
        <v>343</v>
      </c>
      <c r="J888">
        <v>343</v>
      </c>
    </row>
    <row r="889" spans="1:13" x14ac:dyDescent="0.2">
      <c r="A889">
        <v>5</v>
      </c>
      <c r="B889" t="s">
        <v>1325</v>
      </c>
      <c r="C889">
        <v>2023</v>
      </c>
      <c r="D889" t="s">
        <v>1521</v>
      </c>
      <c r="E889" t="str">
        <f>IFERROR(VLOOKUP([1]!Tabla_SERIEA_05_13[[#This Row],[IdEstablecimiento]],'[2]Establecimiento 2023'!$A$1:$E$183,5,FALSE),0)</f>
        <v>105101-Hospital Coquimbo</v>
      </c>
      <c r="F889" t="s">
        <v>1386</v>
      </c>
      <c r="G889" s="437">
        <v>45093.664687500001</v>
      </c>
      <c r="H889">
        <v>29</v>
      </c>
      <c r="J889">
        <v>29</v>
      </c>
    </row>
    <row r="890" spans="1:13" x14ac:dyDescent="0.2">
      <c r="A890">
        <v>5</v>
      </c>
      <c r="B890" t="s">
        <v>1325</v>
      </c>
      <c r="C890">
        <v>2023</v>
      </c>
      <c r="D890" t="s">
        <v>1521</v>
      </c>
      <c r="E890" t="str">
        <f>IFERROR(VLOOKUP([1]!Tabla_SERIEA_05_13[[#This Row],[IdEstablecimiento]],'[2]Establecimiento 2023'!$A$1:$E$183,5,FALSE),0)</f>
        <v>105101-Hospital Coquimbo</v>
      </c>
      <c r="F890" t="s">
        <v>1465</v>
      </c>
      <c r="G890" s="437">
        <v>45093.664687500001</v>
      </c>
      <c r="H890">
        <v>5</v>
      </c>
      <c r="J890">
        <v>5</v>
      </c>
      <c r="M890">
        <v>5</v>
      </c>
    </row>
    <row r="891" spans="1:13" x14ac:dyDescent="0.2">
      <c r="A891">
        <v>5</v>
      </c>
      <c r="B891" t="s">
        <v>1325</v>
      </c>
      <c r="C891">
        <v>2023</v>
      </c>
      <c r="D891" t="s">
        <v>1521</v>
      </c>
      <c r="E891" t="str">
        <f>IFERROR(VLOOKUP([1]!Tabla_SERIEA_05_13[[#This Row],[IdEstablecimiento]],'[2]Establecimiento 2023'!$A$1:$E$183,5,FALSE),0)</f>
        <v>105101-Hospital Coquimbo</v>
      </c>
      <c r="F891" t="s">
        <v>1479</v>
      </c>
      <c r="G891" s="437">
        <v>45093.664687500001</v>
      </c>
      <c r="H891">
        <v>5</v>
      </c>
      <c r="I891">
        <v>0</v>
      </c>
      <c r="J891">
        <v>5</v>
      </c>
    </row>
    <row r="892" spans="1:13" x14ac:dyDescent="0.2">
      <c r="A892">
        <v>5</v>
      </c>
      <c r="B892" t="s">
        <v>1325</v>
      </c>
      <c r="C892">
        <v>2023</v>
      </c>
      <c r="D892" t="s">
        <v>1521</v>
      </c>
      <c r="E892" t="str">
        <f>IFERROR(VLOOKUP([1]!Tabla_SERIEA_05_13[[#This Row],[IdEstablecimiento]],'[2]Establecimiento 2023'!$A$1:$E$183,5,FALSE),0)</f>
        <v>105101-Hospital Coquimbo</v>
      </c>
      <c r="F892" t="s">
        <v>1388</v>
      </c>
      <c r="G892" s="437">
        <v>45093.664687500001</v>
      </c>
      <c r="H892">
        <v>3</v>
      </c>
      <c r="J892">
        <v>3</v>
      </c>
    </row>
    <row r="893" spans="1:13" x14ac:dyDescent="0.2">
      <c r="A893">
        <v>5</v>
      </c>
      <c r="B893" t="s">
        <v>1325</v>
      </c>
      <c r="C893">
        <v>2023</v>
      </c>
      <c r="D893" t="s">
        <v>1521</v>
      </c>
      <c r="E893" t="str">
        <f>IFERROR(VLOOKUP([1]!Tabla_SERIEA_05_13[[#This Row],[IdEstablecimiento]],'[2]Establecimiento 2023'!$A$1:$E$183,5,FALSE),0)</f>
        <v>105101-Hospital Coquimbo</v>
      </c>
      <c r="F893" t="s">
        <v>1482</v>
      </c>
      <c r="G893" s="437">
        <v>45093.664687500001</v>
      </c>
      <c r="H893">
        <v>1</v>
      </c>
      <c r="J893">
        <v>1</v>
      </c>
    </row>
    <row r="894" spans="1:13" x14ac:dyDescent="0.2">
      <c r="A894">
        <v>5</v>
      </c>
      <c r="B894" t="s">
        <v>1325</v>
      </c>
      <c r="C894">
        <v>2023</v>
      </c>
      <c r="D894" t="s">
        <v>1521</v>
      </c>
      <c r="E894" t="str">
        <f>IFERROR(VLOOKUP([1]!Tabla_SERIEA_05_13[[#This Row],[IdEstablecimiento]],'[2]Establecimiento 2023'!$A$1:$E$183,5,FALSE),0)</f>
        <v>105101-Hospital Coquimbo</v>
      </c>
      <c r="F894" t="s">
        <v>1389</v>
      </c>
      <c r="G894" s="437">
        <v>45093.664687500001</v>
      </c>
      <c r="H894">
        <v>3</v>
      </c>
      <c r="J894">
        <v>3</v>
      </c>
    </row>
    <row r="895" spans="1:13" x14ac:dyDescent="0.2">
      <c r="A895">
        <v>5</v>
      </c>
      <c r="B895" t="s">
        <v>1325</v>
      </c>
      <c r="C895">
        <v>2023</v>
      </c>
      <c r="D895" t="s">
        <v>1521</v>
      </c>
      <c r="E895" t="str">
        <f>IFERROR(VLOOKUP([1]!Tabla_SERIEA_05_13[[#This Row],[IdEstablecimiento]],'[2]Establecimiento 2023'!$A$1:$E$183,5,FALSE),0)</f>
        <v>105101-Hospital Coquimbo</v>
      </c>
      <c r="F895" t="s">
        <v>1483</v>
      </c>
      <c r="G895" s="437">
        <v>45093.664687500001</v>
      </c>
      <c r="H895">
        <v>2</v>
      </c>
      <c r="J895">
        <v>2</v>
      </c>
    </row>
    <row r="896" spans="1:13" x14ac:dyDescent="0.2">
      <c r="A896">
        <v>5</v>
      </c>
      <c r="B896" t="s">
        <v>1325</v>
      </c>
      <c r="C896">
        <v>2023</v>
      </c>
      <c r="D896" t="s">
        <v>1521</v>
      </c>
      <c r="E896" t="str">
        <f>IFERROR(VLOOKUP([1]!Tabla_SERIEA_05_13[[#This Row],[IdEstablecimiento]],'[2]Establecimiento 2023'!$A$1:$E$183,5,FALSE),0)</f>
        <v>105101-Hospital Coquimbo</v>
      </c>
      <c r="F896" t="s">
        <v>1244</v>
      </c>
      <c r="G896" s="437">
        <v>45093.664687500001</v>
      </c>
      <c r="H896">
        <v>180</v>
      </c>
      <c r="I896">
        <v>0</v>
      </c>
      <c r="J896">
        <v>180</v>
      </c>
    </row>
    <row r="897" spans="1:11" x14ac:dyDescent="0.2">
      <c r="A897">
        <v>5</v>
      </c>
      <c r="B897" t="s">
        <v>1325</v>
      </c>
      <c r="C897">
        <v>2023</v>
      </c>
      <c r="D897" t="s">
        <v>1521</v>
      </c>
      <c r="E897" t="str">
        <f>IFERROR(VLOOKUP([1]!Tabla_SERIEA_05_13[[#This Row],[IdEstablecimiento]],'[2]Establecimiento 2023'!$A$1:$E$183,5,FALSE),0)</f>
        <v>105101-Hospital Coquimbo</v>
      </c>
      <c r="F897" t="s">
        <v>1252</v>
      </c>
      <c r="G897" s="437">
        <v>45093.664687500001</v>
      </c>
      <c r="H897">
        <v>78</v>
      </c>
      <c r="I897">
        <v>0</v>
      </c>
      <c r="J897">
        <v>78</v>
      </c>
    </row>
    <row r="898" spans="1:11" x14ac:dyDescent="0.2">
      <c r="A898">
        <v>5</v>
      </c>
      <c r="B898" t="s">
        <v>1325</v>
      </c>
      <c r="C898">
        <v>2023</v>
      </c>
      <c r="D898" t="s">
        <v>1521</v>
      </c>
      <c r="E898" t="str">
        <f>IFERROR(VLOOKUP([1]!Tabla_SERIEA_05_13[[#This Row],[IdEstablecimiento]],'[2]Establecimiento 2023'!$A$1:$E$183,5,FALSE),0)</f>
        <v>105101-Hospital Coquimbo</v>
      </c>
      <c r="F898" t="s">
        <v>1253</v>
      </c>
      <c r="G898" s="437">
        <v>45093.664687500001</v>
      </c>
      <c r="H898">
        <v>133</v>
      </c>
      <c r="I898">
        <v>0</v>
      </c>
      <c r="J898">
        <v>133</v>
      </c>
    </row>
    <row r="899" spans="1:11" x14ac:dyDescent="0.2">
      <c r="A899">
        <v>5</v>
      </c>
      <c r="B899" t="s">
        <v>1325</v>
      </c>
      <c r="C899">
        <v>2023</v>
      </c>
      <c r="D899" t="s">
        <v>1521</v>
      </c>
      <c r="E899" t="str">
        <f>IFERROR(VLOOKUP([1]!Tabla_SERIEA_05_13[[#This Row],[IdEstablecimiento]],'[2]Establecimiento 2023'!$A$1:$E$183,5,FALSE),0)</f>
        <v>105101-Hospital Coquimbo</v>
      </c>
      <c r="F899" t="s">
        <v>1390</v>
      </c>
      <c r="G899" s="437">
        <v>45093.664687500001</v>
      </c>
      <c r="H899">
        <v>51</v>
      </c>
      <c r="I899">
        <v>0</v>
      </c>
      <c r="J899">
        <v>51</v>
      </c>
    </row>
    <row r="900" spans="1:11" x14ac:dyDescent="0.2">
      <c r="A900">
        <v>5</v>
      </c>
      <c r="B900" t="s">
        <v>1325</v>
      </c>
      <c r="C900">
        <v>2023</v>
      </c>
      <c r="D900" t="s">
        <v>1521</v>
      </c>
      <c r="E900" t="str">
        <f>IFERROR(VLOOKUP([1]!Tabla_SERIEA_05_13[[#This Row],[IdEstablecimiento]],'[2]Establecimiento 2023'!$A$1:$E$183,5,FALSE),0)</f>
        <v>105101-Hospital Coquimbo</v>
      </c>
      <c r="F900" t="s">
        <v>1259</v>
      </c>
      <c r="G900" s="437">
        <v>45093.664687500001</v>
      </c>
      <c r="H900">
        <v>44</v>
      </c>
      <c r="I900">
        <v>13</v>
      </c>
      <c r="J900">
        <v>31</v>
      </c>
    </row>
    <row r="901" spans="1:11" x14ac:dyDescent="0.2">
      <c r="A901">
        <v>5</v>
      </c>
      <c r="B901" t="s">
        <v>1325</v>
      </c>
      <c r="C901">
        <v>2023</v>
      </c>
      <c r="D901" t="s">
        <v>1521</v>
      </c>
      <c r="E901" t="str">
        <f>IFERROR(VLOOKUP([1]!Tabla_SERIEA_05_13[[#This Row],[IdEstablecimiento]],'[2]Establecimiento 2023'!$A$1:$E$183,5,FALSE),0)</f>
        <v>105101-Hospital Coquimbo</v>
      </c>
      <c r="F901" t="s">
        <v>1260</v>
      </c>
      <c r="G901" s="437">
        <v>45093.664687500001</v>
      </c>
      <c r="H901">
        <v>12</v>
      </c>
    </row>
    <row r="902" spans="1:11" x14ac:dyDescent="0.2">
      <c r="A902">
        <v>5</v>
      </c>
      <c r="B902" t="s">
        <v>1325</v>
      </c>
      <c r="C902">
        <v>2023</v>
      </c>
      <c r="D902" t="s">
        <v>1521</v>
      </c>
      <c r="E902" t="str">
        <f>IFERROR(VLOOKUP([1]!Tabla_SERIEA_05_13[[#This Row],[IdEstablecimiento]],'[2]Establecimiento 2023'!$A$1:$E$183,5,FALSE),0)</f>
        <v>105101-Hospital Coquimbo</v>
      </c>
      <c r="F902" t="s">
        <v>1336</v>
      </c>
      <c r="G902" s="437">
        <v>45093.664687500001</v>
      </c>
      <c r="H902">
        <v>28</v>
      </c>
      <c r="I902">
        <v>4</v>
      </c>
      <c r="J902">
        <v>22</v>
      </c>
      <c r="K902">
        <v>2</v>
      </c>
    </row>
    <row r="903" spans="1:11" x14ac:dyDescent="0.2">
      <c r="A903">
        <v>5</v>
      </c>
      <c r="B903" t="s">
        <v>1325</v>
      </c>
      <c r="C903">
        <v>2023</v>
      </c>
      <c r="D903" t="s">
        <v>1522</v>
      </c>
      <c r="E903" t="str">
        <f>IFERROR(VLOOKUP([1]!Tabla_SERIEA_05_13[[#This Row],[IdEstablecimiento]],'[2]Establecimiento 2023'!$A$1:$E$183,5,FALSE),0)</f>
        <v>105101-Hospital Coquimbo</v>
      </c>
      <c r="F903" t="s">
        <v>1341</v>
      </c>
      <c r="G903" s="437">
        <v>45093.666712962964</v>
      </c>
      <c r="H903">
        <v>0</v>
      </c>
      <c r="K903">
        <v>515</v>
      </c>
    </row>
    <row r="904" spans="1:11" x14ac:dyDescent="0.2">
      <c r="A904">
        <v>5</v>
      </c>
      <c r="B904" t="s">
        <v>1325</v>
      </c>
      <c r="C904">
        <v>2023</v>
      </c>
      <c r="D904" t="s">
        <v>1522</v>
      </c>
      <c r="E904" t="str">
        <f>IFERROR(VLOOKUP([1]!Tabla_SERIEA_05_13[[#This Row],[IdEstablecimiento]],'[2]Establecimiento 2023'!$A$1:$E$183,5,FALSE),0)</f>
        <v>105101-Hospital Coquimbo</v>
      </c>
      <c r="F904" t="s">
        <v>1342</v>
      </c>
      <c r="G904" s="437">
        <v>45093.666712962964</v>
      </c>
      <c r="H904">
        <v>0</v>
      </c>
      <c r="K904">
        <v>519</v>
      </c>
    </row>
    <row r="905" spans="1:11" x14ac:dyDescent="0.2">
      <c r="A905">
        <v>5</v>
      </c>
      <c r="B905" t="s">
        <v>1325</v>
      </c>
      <c r="C905">
        <v>2023</v>
      </c>
      <c r="D905" t="s">
        <v>1522</v>
      </c>
      <c r="E905" t="str">
        <f>IFERROR(VLOOKUP([1]!Tabla_SERIEA_05_13[[#This Row],[IdEstablecimiento]],'[2]Establecimiento 2023'!$A$1:$E$183,5,FALSE),0)</f>
        <v>105101-Hospital Coquimbo</v>
      </c>
      <c r="F905" t="s">
        <v>1343</v>
      </c>
      <c r="G905" s="437">
        <v>45093.666712962964</v>
      </c>
      <c r="H905">
        <v>0</v>
      </c>
      <c r="K905">
        <v>237</v>
      </c>
    </row>
    <row r="906" spans="1:11" x14ac:dyDescent="0.2">
      <c r="A906">
        <v>5</v>
      </c>
      <c r="B906" t="s">
        <v>1325</v>
      </c>
      <c r="C906">
        <v>2023</v>
      </c>
      <c r="D906" t="s">
        <v>1522</v>
      </c>
      <c r="E906" t="str">
        <f>IFERROR(VLOOKUP([1]!Tabla_SERIEA_05_13[[#This Row],[IdEstablecimiento]],'[2]Establecimiento 2023'!$A$1:$E$183,5,FALSE),0)</f>
        <v>105101-Hospital Coquimbo</v>
      </c>
      <c r="F906" t="s">
        <v>1344</v>
      </c>
      <c r="G906" s="437">
        <v>45093.666712962964</v>
      </c>
      <c r="H906">
        <v>0</v>
      </c>
      <c r="K906">
        <v>55</v>
      </c>
    </row>
    <row r="907" spans="1:11" x14ac:dyDescent="0.2">
      <c r="A907">
        <v>5</v>
      </c>
      <c r="B907" t="s">
        <v>1325</v>
      </c>
      <c r="C907">
        <v>2023</v>
      </c>
      <c r="D907" t="s">
        <v>1522</v>
      </c>
      <c r="E907" t="str">
        <f>IFERROR(VLOOKUP([1]!Tabla_SERIEA_05_13[[#This Row],[IdEstablecimiento]],'[2]Establecimiento 2023'!$A$1:$E$183,5,FALSE),0)</f>
        <v>105101-Hospital Coquimbo</v>
      </c>
      <c r="F907" t="s">
        <v>1392</v>
      </c>
      <c r="G907" s="437">
        <v>45093.666712962964</v>
      </c>
      <c r="H907">
        <v>0</v>
      </c>
      <c r="K907">
        <v>3</v>
      </c>
    </row>
    <row r="908" spans="1:11" x14ac:dyDescent="0.2">
      <c r="A908">
        <v>5</v>
      </c>
      <c r="B908" t="s">
        <v>1325</v>
      </c>
      <c r="C908">
        <v>2023</v>
      </c>
      <c r="D908" t="s">
        <v>1522</v>
      </c>
      <c r="E908" t="str">
        <f>IFERROR(VLOOKUP([1]!Tabla_SERIEA_05_13[[#This Row],[IdEstablecimiento]],'[2]Establecimiento 2023'!$A$1:$E$183,5,FALSE),0)</f>
        <v>105101-Hospital Coquimbo</v>
      </c>
      <c r="F908" t="s">
        <v>1347</v>
      </c>
      <c r="G908" s="437">
        <v>45093.666712962964</v>
      </c>
      <c r="H908">
        <v>0</v>
      </c>
      <c r="K908">
        <v>462</v>
      </c>
    </row>
    <row r="909" spans="1:11" x14ac:dyDescent="0.2">
      <c r="A909">
        <v>5</v>
      </c>
      <c r="B909" t="s">
        <v>1325</v>
      </c>
      <c r="C909">
        <v>2023</v>
      </c>
      <c r="D909" t="s">
        <v>1522</v>
      </c>
      <c r="E909" t="str">
        <f>IFERROR(VLOOKUP([1]!Tabla_SERIEA_05_13[[#This Row],[IdEstablecimiento]],'[2]Establecimiento 2023'!$A$1:$E$183,5,FALSE),0)</f>
        <v>105101-Hospital Coquimbo</v>
      </c>
      <c r="F909" t="s">
        <v>1348</v>
      </c>
      <c r="G909" s="437">
        <v>45093.666712962964</v>
      </c>
      <c r="H909">
        <v>0</v>
      </c>
      <c r="K909">
        <v>6</v>
      </c>
    </row>
    <row r="910" spans="1:11" x14ac:dyDescent="0.2">
      <c r="A910">
        <v>5</v>
      </c>
      <c r="B910" t="s">
        <v>1325</v>
      </c>
      <c r="C910">
        <v>2023</v>
      </c>
      <c r="D910" t="s">
        <v>1522</v>
      </c>
      <c r="E910" t="str">
        <f>IFERROR(VLOOKUP([1]!Tabla_SERIEA_05_13[[#This Row],[IdEstablecimiento]],'[2]Establecimiento 2023'!$A$1:$E$183,5,FALSE),0)</f>
        <v>105101-Hospital Coquimbo</v>
      </c>
      <c r="F910" t="s">
        <v>1349</v>
      </c>
      <c r="G910" s="437">
        <v>45093.666712962964</v>
      </c>
      <c r="H910">
        <v>0</v>
      </c>
      <c r="K910">
        <v>13</v>
      </c>
    </row>
    <row r="911" spans="1:11" x14ac:dyDescent="0.2">
      <c r="A911">
        <v>5</v>
      </c>
      <c r="B911" t="s">
        <v>1325</v>
      </c>
      <c r="C911">
        <v>2023</v>
      </c>
      <c r="D911" t="s">
        <v>1522</v>
      </c>
      <c r="E911" t="str">
        <f>IFERROR(VLOOKUP([1]!Tabla_SERIEA_05_13[[#This Row],[IdEstablecimiento]],'[2]Establecimiento 2023'!$A$1:$E$183,5,FALSE),0)</f>
        <v>105101-Hospital Coquimbo</v>
      </c>
      <c r="F911" t="s">
        <v>1350</v>
      </c>
      <c r="G911" s="437">
        <v>45093.666712962964</v>
      </c>
      <c r="H911">
        <v>0</v>
      </c>
      <c r="K911">
        <v>49</v>
      </c>
    </row>
    <row r="912" spans="1:11" x14ac:dyDescent="0.2">
      <c r="A912">
        <v>5</v>
      </c>
      <c r="B912" t="s">
        <v>1325</v>
      </c>
      <c r="C912">
        <v>2023</v>
      </c>
      <c r="D912" t="s">
        <v>1522</v>
      </c>
      <c r="E912" t="str">
        <f>IFERROR(VLOOKUP([1]!Tabla_SERIEA_05_13[[#This Row],[IdEstablecimiento]],'[2]Establecimiento 2023'!$A$1:$E$183,5,FALSE),0)</f>
        <v>105101-Hospital Coquimbo</v>
      </c>
      <c r="F912" t="s">
        <v>1351</v>
      </c>
      <c r="G912" s="437">
        <v>45093.666712962964</v>
      </c>
      <c r="H912">
        <v>0</v>
      </c>
      <c r="K912">
        <v>638</v>
      </c>
    </row>
    <row r="913" spans="1:11" x14ac:dyDescent="0.2">
      <c r="A913">
        <v>5</v>
      </c>
      <c r="B913" t="s">
        <v>1325</v>
      </c>
      <c r="C913">
        <v>2023</v>
      </c>
      <c r="D913" t="s">
        <v>1522</v>
      </c>
      <c r="E913" t="str">
        <f>IFERROR(VLOOKUP([1]!Tabla_SERIEA_05_13[[#This Row],[IdEstablecimiento]],'[2]Establecimiento 2023'!$A$1:$E$183,5,FALSE),0)</f>
        <v>105101-Hospital Coquimbo</v>
      </c>
      <c r="F913" t="s">
        <v>1352</v>
      </c>
      <c r="G913" s="437">
        <v>45093.666712962964</v>
      </c>
      <c r="H913">
        <v>0</v>
      </c>
      <c r="K913">
        <v>592</v>
      </c>
    </row>
    <row r="914" spans="1:11" x14ac:dyDescent="0.2">
      <c r="A914">
        <v>5</v>
      </c>
      <c r="B914" t="s">
        <v>1325</v>
      </c>
      <c r="C914">
        <v>2023</v>
      </c>
      <c r="D914" t="s">
        <v>1522</v>
      </c>
      <c r="E914" t="str">
        <f>IFERROR(VLOOKUP([1]!Tabla_SERIEA_05_13[[#This Row],[IdEstablecimiento]],'[2]Establecimiento 2023'!$A$1:$E$183,5,FALSE),0)</f>
        <v>105101-Hospital Coquimbo</v>
      </c>
      <c r="F914" t="s">
        <v>1353</v>
      </c>
      <c r="G914" s="437">
        <v>45093.666712962964</v>
      </c>
      <c r="H914">
        <v>0</v>
      </c>
      <c r="K914">
        <v>512</v>
      </c>
    </row>
    <row r="915" spans="1:11" x14ac:dyDescent="0.2">
      <c r="A915">
        <v>5</v>
      </c>
      <c r="B915" t="s">
        <v>1325</v>
      </c>
      <c r="C915">
        <v>2023</v>
      </c>
      <c r="D915" t="s">
        <v>1522</v>
      </c>
      <c r="E915" t="str">
        <f>IFERROR(VLOOKUP([1]!Tabla_SERIEA_05_13[[#This Row],[IdEstablecimiento]],'[2]Establecimiento 2023'!$A$1:$E$183,5,FALSE),0)</f>
        <v>105101-Hospital Coquimbo</v>
      </c>
      <c r="F915" t="s">
        <v>1354</v>
      </c>
      <c r="G915" s="437">
        <v>45093.666712962964</v>
      </c>
      <c r="H915">
        <v>0</v>
      </c>
      <c r="K915">
        <v>283</v>
      </c>
    </row>
    <row r="916" spans="1:11" x14ac:dyDescent="0.2">
      <c r="A916">
        <v>5</v>
      </c>
      <c r="B916" t="s">
        <v>1325</v>
      </c>
      <c r="C916">
        <v>2023</v>
      </c>
      <c r="D916" t="s">
        <v>1522</v>
      </c>
      <c r="E916" t="str">
        <f>IFERROR(VLOOKUP([1]!Tabla_SERIEA_05_13[[#This Row],[IdEstablecimiento]],'[2]Establecimiento 2023'!$A$1:$E$183,5,FALSE),0)</f>
        <v>105101-Hospital Coquimbo</v>
      </c>
      <c r="F916" t="s">
        <v>1355</v>
      </c>
      <c r="G916" s="437">
        <v>45093.666712962964</v>
      </c>
      <c r="H916">
        <v>0</v>
      </c>
      <c r="K916">
        <v>40</v>
      </c>
    </row>
    <row r="917" spans="1:11" x14ac:dyDescent="0.2">
      <c r="A917">
        <v>5</v>
      </c>
      <c r="B917" t="s">
        <v>1325</v>
      </c>
      <c r="C917">
        <v>2023</v>
      </c>
      <c r="D917" t="s">
        <v>1522</v>
      </c>
      <c r="E917" t="str">
        <f>IFERROR(VLOOKUP([1]!Tabla_SERIEA_05_13[[#This Row],[IdEstablecimiento]],'[2]Establecimiento 2023'!$A$1:$E$183,5,FALSE),0)</f>
        <v>105101-Hospital Coquimbo</v>
      </c>
      <c r="F917" t="s">
        <v>1356</v>
      </c>
      <c r="G917" s="437">
        <v>45093.666712962964</v>
      </c>
      <c r="H917">
        <v>0</v>
      </c>
      <c r="K917">
        <v>687</v>
      </c>
    </row>
    <row r="918" spans="1:11" x14ac:dyDescent="0.2">
      <c r="A918">
        <v>5</v>
      </c>
      <c r="B918" t="s">
        <v>1325</v>
      </c>
      <c r="C918">
        <v>2023</v>
      </c>
      <c r="D918" t="s">
        <v>1522</v>
      </c>
      <c r="E918" t="str">
        <f>IFERROR(VLOOKUP([1]!Tabla_SERIEA_05_13[[#This Row],[IdEstablecimiento]],'[2]Establecimiento 2023'!$A$1:$E$183,5,FALSE),0)</f>
        <v>105101-Hospital Coquimbo</v>
      </c>
      <c r="F918" t="s">
        <v>1357</v>
      </c>
      <c r="G918" s="437">
        <v>45093.666712962964</v>
      </c>
      <c r="H918">
        <v>0</v>
      </c>
      <c r="K918">
        <v>43</v>
      </c>
    </row>
    <row r="919" spans="1:11" x14ac:dyDescent="0.2">
      <c r="A919">
        <v>5</v>
      </c>
      <c r="B919" t="s">
        <v>1325</v>
      </c>
      <c r="C919">
        <v>2023</v>
      </c>
      <c r="D919" t="s">
        <v>1522</v>
      </c>
      <c r="E919" t="str">
        <f>IFERROR(VLOOKUP([1]!Tabla_SERIEA_05_13[[#This Row],[IdEstablecimiento]],'[2]Establecimiento 2023'!$A$1:$E$183,5,FALSE),0)</f>
        <v>105101-Hospital Coquimbo</v>
      </c>
      <c r="F919" t="s">
        <v>1396</v>
      </c>
      <c r="G919" s="437">
        <v>45093.666712962964</v>
      </c>
      <c r="H919">
        <v>0</v>
      </c>
      <c r="K919">
        <v>99</v>
      </c>
    </row>
    <row r="920" spans="1:11" x14ac:dyDescent="0.2">
      <c r="A920">
        <v>5</v>
      </c>
      <c r="B920" t="s">
        <v>1325</v>
      </c>
      <c r="C920">
        <v>2023</v>
      </c>
      <c r="D920" t="s">
        <v>1522</v>
      </c>
      <c r="E920" t="str">
        <f>IFERROR(VLOOKUP([1]!Tabla_SERIEA_05_13[[#This Row],[IdEstablecimiento]],'[2]Establecimiento 2023'!$A$1:$E$183,5,FALSE),0)</f>
        <v>105101-Hospital Coquimbo</v>
      </c>
      <c r="F920" t="s">
        <v>1360</v>
      </c>
      <c r="G920" s="437">
        <v>45093.666712962964</v>
      </c>
      <c r="H920">
        <v>0</v>
      </c>
      <c r="K920">
        <v>596</v>
      </c>
    </row>
    <row r="921" spans="1:11" x14ac:dyDescent="0.2">
      <c r="A921">
        <v>5</v>
      </c>
      <c r="B921" t="s">
        <v>1325</v>
      </c>
      <c r="C921">
        <v>2023</v>
      </c>
      <c r="D921" t="s">
        <v>1522</v>
      </c>
      <c r="E921" t="str">
        <f>IFERROR(VLOOKUP([1]!Tabla_SERIEA_05_13[[#This Row],[IdEstablecimiento]],'[2]Establecimiento 2023'!$A$1:$E$183,5,FALSE),0)</f>
        <v>105101-Hospital Coquimbo</v>
      </c>
      <c r="F921" t="s">
        <v>1361</v>
      </c>
      <c r="G921" s="437">
        <v>45093.666712962964</v>
      </c>
      <c r="H921">
        <v>0</v>
      </c>
      <c r="K921">
        <v>377</v>
      </c>
    </row>
    <row r="922" spans="1:11" x14ac:dyDescent="0.2">
      <c r="A922">
        <v>5</v>
      </c>
      <c r="B922" t="s">
        <v>1325</v>
      </c>
      <c r="C922">
        <v>2023</v>
      </c>
      <c r="D922" t="s">
        <v>1522</v>
      </c>
      <c r="E922" t="str">
        <f>IFERROR(VLOOKUP([1]!Tabla_SERIEA_05_13[[#This Row],[IdEstablecimiento]],'[2]Establecimiento 2023'!$A$1:$E$183,5,FALSE),0)</f>
        <v>105101-Hospital Coquimbo</v>
      </c>
      <c r="F922" t="s">
        <v>1362</v>
      </c>
      <c r="G922" s="437">
        <v>45093.666712962964</v>
      </c>
      <c r="H922">
        <v>0</v>
      </c>
      <c r="K922">
        <v>95</v>
      </c>
    </row>
    <row r="923" spans="1:11" x14ac:dyDescent="0.2">
      <c r="A923">
        <v>5</v>
      </c>
      <c r="B923" t="s">
        <v>1325</v>
      </c>
      <c r="C923">
        <v>2023</v>
      </c>
      <c r="D923" t="s">
        <v>1522</v>
      </c>
      <c r="E923" t="str">
        <f>IFERROR(VLOOKUP([1]!Tabla_SERIEA_05_13[[#This Row],[IdEstablecimiento]],'[2]Establecimiento 2023'!$A$1:$E$183,5,FALSE),0)</f>
        <v>105101-Hospital Coquimbo</v>
      </c>
      <c r="F923" t="s">
        <v>1363</v>
      </c>
      <c r="G923" s="437">
        <v>45093.666712962964</v>
      </c>
      <c r="H923">
        <v>0</v>
      </c>
      <c r="K923">
        <v>10</v>
      </c>
    </row>
    <row r="924" spans="1:11" x14ac:dyDescent="0.2">
      <c r="A924">
        <v>5</v>
      </c>
      <c r="B924" t="s">
        <v>1325</v>
      </c>
      <c r="C924">
        <v>2023</v>
      </c>
      <c r="D924" t="s">
        <v>1522</v>
      </c>
      <c r="E924" t="str">
        <f>IFERROR(VLOOKUP([1]!Tabla_SERIEA_05_13[[#This Row],[IdEstablecimiento]],'[2]Establecimiento 2023'!$A$1:$E$183,5,FALSE),0)</f>
        <v>105101-Hospital Coquimbo</v>
      </c>
      <c r="F924" t="s">
        <v>1366</v>
      </c>
      <c r="G924" s="437">
        <v>45093.666712962964</v>
      </c>
      <c r="H924">
        <v>0</v>
      </c>
      <c r="K924">
        <v>9</v>
      </c>
    </row>
    <row r="925" spans="1:11" x14ac:dyDescent="0.2">
      <c r="A925">
        <v>5</v>
      </c>
      <c r="B925" t="s">
        <v>1325</v>
      </c>
      <c r="C925">
        <v>2023</v>
      </c>
      <c r="D925" t="s">
        <v>1522</v>
      </c>
      <c r="E925" t="str">
        <f>IFERROR(VLOOKUP([1]!Tabla_SERIEA_05_13[[#This Row],[IdEstablecimiento]],'[2]Establecimiento 2023'!$A$1:$E$183,5,FALSE),0)</f>
        <v>105101-Hospital Coquimbo</v>
      </c>
      <c r="F925" t="s">
        <v>1367</v>
      </c>
      <c r="G925" s="437">
        <v>45093.666712962964</v>
      </c>
      <c r="H925">
        <v>0</v>
      </c>
      <c r="K925">
        <v>78</v>
      </c>
    </row>
    <row r="926" spans="1:11" x14ac:dyDescent="0.2">
      <c r="A926">
        <v>5</v>
      </c>
      <c r="B926" t="s">
        <v>1325</v>
      </c>
      <c r="C926">
        <v>2023</v>
      </c>
      <c r="D926" t="s">
        <v>1522</v>
      </c>
      <c r="E926" t="str">
        <f>IFERROR(VLOOKUP([1]!Tabla_SERIEA_05_13[[#This Row],[IdEstablecimiento]],'[2]Establecimiento 2023'!$A$1:$E$183,5,FALSE),0)</f>
        <v>105101-Hospital Coquimbo</v>
      </c>
      <c r="F926" t="s">
        <v>1368</v>
      </c>
      <c r="G926" s="437">
        <v>45093.666712962964</v>
      </c>
      <c r="H926">
        <v>0</v>
      </c>
      <c r="K926">
        <v>102</v>
      </c>
    </row>
    <row r="927" spans="1:11" x14ac:dyDescent="0.2">
      <c r="A927">
        <v>5</v>
      </c>
      <c r="B927" t="s">
        <v>1325</v>
      </c>
      <c r="C927">
        <v>2023</v>
      </c>
      <c r="D927" t="s">
        <v>1522</v>
      </c>
      <c r="E927" t="str">
        <f>IFERROR(VLOOKUP([1]!Tabla_SERIEA_05_13[[#This Row],[IdEstablecimiento]],'[2]Establecimiento 2023'!$A$1:$E$183,5,FALSE),0)</f>
        <v>105101-Hospital Coquimbo</v>
      </c>
      <c r="F927" t="s">
        <v>1369</v>
      </c>
      <c r="G927" s="437">
        <v>45093.666712962964</v>
      </c>
      <c r="H927">
        <v>0</v>
      </c>
      <c r="K927">
        <v>5</v>
      </c>
    </row>
    <row r="928" spans="1:11" x14ac:dyDescent="0.2">
      <c r="A928">
        <v>5</v>
      </c>
      <c r="B928" t="s">
        <v>1325</v>
      </c>
      <c r="C928">
        <v>2023</v>
      </c>
      <c r="D928" t="s">
        <v>1522</v>
      </c>
      <c r="E928" t="str">
        <f>IFERROR(VLOOKUP([1]!Tabla_SERIEA_05_13[[#This Row],[IdEstablecimiento]],'[2]Establecimiento 2023'!$A$1:$E$183,5,FALSE),0)</f>
        <v>105101-Hospital Coquimbo</v>
      </c>
      <c r="F928" t="s">
        <v>1370</v>
      </c>
      <c r="G928" s="437">
        <v>45093.666712962964</v>
      </c>
      <c r="H928">
        <v>0</v>
      </c>
      <c r="K928">
        <v>2</v>
      </c>
    </row>
    <row r="929" spans="1:12" x14ac:dyDescent="0.2">
      <c r="A929">
        <v>5</v>
      </c>
      <c r="B929" t="s">
        <v>1325</v>
      </c>
      <c r="C929">
        <v>2023</v>
      </c>
      <c r="D929" t="s">
        <v>1522</v>
      </c>
      <c r="E929" t="str">
        <f>IFERROR(VLOOKUP([1]!Tabla_SERIEA_05_13[[#This Row],[IdEstablecimiento]],'[2]Establecimiento 2023'!$A$1:$E$183,5,FALSE),0)</f>
        <v>105101-Hospital Coquimbo</v>
      </c>
      <c r="F929" t="s">
        <v>1372</v>
      </c>
      <c r="G929" s="437">
        <v>45093.666712962964</v>
      </c>
      <c r="H929">
        <v>0</v>
      </c>
      <c r="K929">
        <v>5</v>
      </c>
    </row>
    <row r="930" spans="1:12" x14ac:dyDescent="0.2">
      <c r="A930">
        <v>5</v>
      </c>
      <c r="B930" t="s">
        <v>1325</v>
      </c>
      <c r="C930">
        <v>2023</v>
      </c>
      <c r="D930" t="s">
        <v>1522</v>
      </c>
      <c r="E930" t="str">
        <f>IFERROR(VLOOKUP([1]!Tabla_SERIEA_05_13[[#This Row],[IdEstablecimiento]],'[2]Establecimiento 2023'!$A$1:$E$183,5,FALSE),0)</f>
        <v>105101-Hospital Coquimbo</v>
      </c>
      <c r="F930" t="s">
        <v>1399</v>
      </c>
      <c r="G930" s="437">
        <v>45093.666712962964</v>
      </c>
      <c r="H930">
        <v>0</v>
      </c>
      <c r="K930">
        <v>19</v>
      </c>
    </row>
    <row r="931" spans="1:12" x14ac:dyDescent="0.2">
      <c r="A931">
        <v>5</v>
      </c>
      <c r="B931" t="s">
        <v>1325</v>
      </c>
      <c r="C931">
        <v>2023</v>
      </c>
      <c r="D931" t="s">
        <v>1522</v>
      </c>
      <c r="E931" t="str">
        <f>IFERROR(VLOOKUP([1]!Tabla_SERIEA_05_13[[#This Row],[IdEstablecimiento]],'[2]Establecimiento 2023'!$A$1:$E$183,5,FALSE),0)</f>
        <v>105101-Hospital Coquimbo</v>
      </c>
      <c r="F931" t="s">
        <v>1375</v>
      </c>
      <c r="G931" s="437">
        <v>45093.666712962964</v>
      </c>
      <c r="H931">
        <v>0</v>
      </c>
      <c r="K931">
        <v>21</v>
      </c>
    </row>
    <row r="932" spans="1:12" x14ac:dyDescent="0.2">
      <c r="A932">
        <v>5</v>
      </c>
      <c r="B932" t="s">
        <v>1325</v>
      </c>
      <c r="C932">
        <v>2023</v>
      </c>
      <c r="D932" t="s">
        <v>1522</v>
      </c>
      <c r="E932" t="str">
        <f>IFERROR(VLOOKUP([1]!Tabla_SERIEA_05_13[[#This Row],[IdEstablecimiento]],'[2]Establecimiento 2023'!$A$1:$E$183,5,FALSE),0)</f>
        <v>105101-Hospital Coquimbo</v>
      </c>
      <c r="F932" t="s">
        <v>1376</v>
      </c>
      <c r="G932" s="437">
        <v>45093.666712962964</v>
      </c>
      <c r="H932">
        <v>0</v>
      </c>
      <c r="K932">
        <v>26</v>
      </c>
    </row>
    <row r="933" spans="1:12" x14ac:dyDescent="0.2">
      <c r="A933">
        <v>5</v>
      </c>
      <c r="B933" t="s">
        <v>1325</v>
      </c>
      <c r="C933">
        <v>2023</v>
      </c>
      <c r="D933" t="s">
        <v>1522</v>
      </c>
      <c r="E933" t="str">
        <f>IFERROR(VLOOKUP([1]!Tabla_SERIEA_05_13[[#This Row],[IdEstablecimiento]],'[2]Establecimiento 2023'!$A$1:$E$183,5,FALSE),0)</f>
        <v>105101-Hospital Coquimbo</v>
      </c>
      <c r="F933" t="s">
        <v>1335</v>
      </c>
      <c r="G933" s="437">
        <v>45093.666712962964</v>
      </c>
      <c r="H933">
        <v>212</v>
      </c>
      <c r="J933">
        <v>212</v>
      </c>
      <c r="L933">
        <v>212</v>
      </c>
    </row>
    <row r="934" spans="1:12" x14ac:dyDescent="0.2">
      <c r="A934">
        <v>5</v>
      </c>
      <c r="B934" t="s">
        <v>1325</v>
      </c>
      <c r="C934">
        <v>2023</v>
      </c>
      <c r="D934" t="s">
        <v>1522</v>
      </c>
      <c r="E934" t="str">
        <f>IFERROR(VLOOKUP([1]!Tabla_SERIEA_05_13[[#This Row],[IdEstablecimiento]],'[2]Establecimiento 2023'!$A$1:$E$183,5,FALSE),0)</f>
        <v>105101-Hospital Coquimbo</v>
      </c>
      <c r="F934" t="s">
        <v>1477</v>
      </c>
      <c r="G934" s="437">
        <v>45093.666712962964</v>
      </c>
      <c r="H934">
        <v>115</v>
      </c>
      <c r="J934">
        <v>115</v>
      </c>
      <c r="L934">
        <v>115</v>
      </c>
    </row>
    <row r="935" spans="1:12" x14ac:dyDescent="0.2">
      <c r="A935">
        <v>5</v>
      </c>
      <c r="B935" t="s">
        <v>1325</v>
      </c>
      <c r="C935">
        <v>2023</v>
      </c>
      <c r="D935" t="s">
        <v>1522</v>
      </c>
      <c r="E935" t="str">
        <f>IFERROR(VLOOKUP([1]!Tabla_SERIEA_05_13[[#This Row],[IdEstablecimiento]],'[2]Establecimiento 2023'!$A$1:$E$183,5,FALSE),0)</f>
        <v>105101-Hospital Coquimbo</v>
      </c>
      <c r="F935" t="s">
        <v>1478</v>
      </c>
      <c r="G935" s="437">
        <v>45093.666712962964</v>
      </c>
      <c r="H935">
        <v>2</v>
      </c>
      <c r="J935">
        <v>2</v>
      </c>
      <c r="L935">
        <v>2</v>
      </c>
    </row>
    <row r="936" spans="1:12" x14ac:dyDescent="0.2">
      <c r="A936">
        <v>5</v>
      </c>
      <c r="B936" t="s">
        <v>1325</v>
      </c>
      <c r="C936">
        <v>2023</v>
      </c>
      <c r="D936" t="s">
        <v>1522</v>
      </c>
      <c r="E936" t="str">
        <f>IFERROR(VLOOKUP([1]!Tabla_SERIEA_05_13[[#This Row],[IdEstablecimiento]],'[2]Establecimiento 2023'!$A$1:$E$183,5,FALSE),0)</f>
        <v>105101-Hospital Coquimbo</v>
      </c>
      <c r="F936" t="s">
        <v>1380</v>
      </c>
      <c r="G936" s="437">
        <v>45093.666712962964</v>
      </c>
      <c r="H936">
        <v>7</v>
      </c>
      <c r="J936">
        <v>7</v>
      </c>
      <c r="L936">
        <v>7</v>
      </c>
    </row>
    <row r="937" spans="1:12" x14ac:dyDescent="0.2">
      <c r="A937">
        <v>5</v>
      </c>
      <c r="B937" t="s">
        <v>1325</v>
      </c>
      <c r="C937">
        <v>2023</v>
      </c>
      <c r="D937" t="s">
        <v>1522</v>
      </c>
      <c r="E937" t="str">
        <f>IFERROR(VLOOKUP([1]!Tabla_SERIEA_05_13[[#This Row],[IdEstablecimiento]],'[2]Establecimiento 2023'!$A$1:$E$183,5,FALSE),0)</f>
        <v>105101-Hospital Coquimbo</v>
      </c>
      <c r="F937" t="s">
        <v>1327</v>
      </c>
      <c r="G937" s="437">
        <v>45093.666712962964</v>
      </c>
      <c r="H937">
        <v>116</v>
      </c>
      <c r="J937">
        <v>116</v>
      </c>
      <c r="L937">
        <v>116</v>
      </c>
    </row>
    <row r="938" spans="1:12" x14ac:dyDescent="0.2">
      <c r="A938">
        <v>5</v>
      </c>
      <c r="B938" t="s">
        <v>1325</v>
      </c>
      <c r="C938">
        <v>2023</v>
      </c>
      <c r="D938" t="s">
        <v>1522</v>
      </c>
      <c r="E938" t="str">
        <f>IFERROR(VLOOKUP([1]!Tabla_SERIEA_05_13[[#This Row],[IdEstablecimiento]],'[2]Establecimiento 2023'!$A$1:$E$183,5,FALSE),0)</f>
        <v>105101-Hospital Coquimbo</v>
      </c>
      <c r="F938" t="s">
        <v>1383</v>
      </c>
      <c r="G938" s="437">
        <v>45093.666712962964</v>
      </c>
      <c r="H938">
        <v>163</v>
      </c>
      <c r="J938">
        <v>163</v>
      </c>
    </row>
    <row r="939" spans="1:12" x14ac:dyDescent="0.2">
      <c r="A939">
        <v>5</v>
      </c>
      <c r="B939" t="s">
        <v>1325</v>
      </c>
      <c r="C939">
        <v>2023</v>
      </c>
      <c r="D939" t="s">
        <v>1522</v>
      </c>
      <c r="E939" t="str">
        <f>IFERROR(VLOOKUP([1]!Tabla_SERIEA_05_13[[#This Row],[IdEstablecimiento]],'[2]Establecimiento 2023'!$A$1:$E$183,5,FALSE),0)</f>
        <v>105101-Hospital Coquimbo</v>
      </c>
      <c r="F939" t="s">
        <v>1384</v>
      </c>
      <c r="G939" s="437">
        <v>45093.666712962964</v>
      </c>
      <c r="H939">
        <v>319</v>
      </c>
      <c r="J939">
        <v>319</v>
      </c>
      <c r="L939">
        <v>319</v>
      </c>
    </row>
    <row r="940" spans="1:12" x14ac:dyDescent="0.2">
      <c r="A940">
        <v>5</v>
      </c>
      <c r="B940" t="s">
        <v>1325</v>
      </c>
      <c r="C940">
        <v>2023</v>
      </c>
      <c r="D940" t="s">
        <v>1522</v>
      </c>
      <c r="E940" t="str">
        <f>IFERROR(VLOOKUP([1]!Tabla_SERIEA_05_13[[#This Row],[IdEstablecimiento]],'[2]Establecimiento 2023'!$A$1:$E$183,5,FALSE),0)</f>
        <v>105101-Hospital Coquimbo</v>
      </c>
      <c r="F940" t="s">
        <v>1330</v>
      </c>
      <c r="G940" s="437">
        <v>45093.666712962964</v>
      </c>
      <c r="H940">
        <v>13</v>
      </c>
      <c r="J940">
        <v>13</v>
      </c>
      <c r="L940">
        <v>13</v>
      </c>
    </row>
    <row r="941" spans="1:12" x14ac:dyDescent="0.2">
      <c r="A941">
        <v>5</v>
      </c>
      <c r="B941" t="s">
        <v>1325</v>
      </c>
      <c r="C941">
        <v>2023</v>
      </c>
      <c r="D941" t="s">
        <v>1522</v>
      </c>
      <c r="E941" t="str">
        <f>IFERROR(VLOOKUP([1]!Tabla_SERIEA_05_13[[#This Row],[IdEstablecimiento]],'[2]Establecimiento 2023'!$A$1:$E$183,5,FALSE),0)</f>
        <v>105101-Hospital Coquimbo</v>
      </c>
      <c r="F941" t="s">
        <v>1331</v>
      </c>
      <c r="G941" s="437">
        <v>45093.666712962964</v>
      </c>
      <c r="H941">
        <v>114</v>
      </c>
      <c r="J941">
        <v>114</v>
      </c>
      <c r="L941">
        <v>114</v>
      </c>
    </row>
    <row r="942" spans="1:12" x14ac:dyDescent="0.2">
      <c r="A942">
        <v>5</v>
      </c>
      <c r="B942" t="s">
        <v>1325</v>
      </c>
      <c r="C942">
        <v>2023</v>
      </c>
      <c r="D942" t="s">
        <v>1522</v>
      </c>
      <c r="E942" t="str">
        <f>IFERROR(VLOOKUP([1]!Tabla_SERIEA_05_13[[#This Row],[IdEstablecimiento]],'[2]Establecimiento 2023'!$A$1:$E$183,5,FALSE),0)</f>
        <v>105101-Hospital Coquimbo</v>
      </c>
      <c r="F942" t="s">
        <v>1385</v>
      </c>
      <c r="G942" s="437">
        <v>45093.666712962964</v>
      </c>
      <c r="H942">
        <v>915</v>
      </c>
      <c r="J942">
        <v>915</v>
      </c>
      <c r="K942">
        <v>915</v>
      </c>
    </row>
    <row r="943" spans="1:12" x14ac:dyDescent="0.2">
      <c r="A943">
        <v>5</v>
      </c>
      <c r="B943" t="s">
        <v>1325</v>
      </c>
      <c r="C943">
        <v>2023</v>
      </c>
      <c r="D943" t="s">
        <v>1522</v>
      </c>
      <c r="E943" t="str">
        <f>IFERROR(VLOOKUP([1]!Tabla_SERIEA_05_13[[#This Row],[IdEstablecimiento]],'[2]Establecimiento 2023'!$A$1:$E$183,5,FALSE),0)</f>
        <v>105101-Hospital Coquimbo</v>
      </c>
      <c r="F943" t="s">
        <v>1386</v>
      </c>
      <c r="G943" s="437">
        <v>45093.666712962964</v>
      </c>
      <c r="H943">
        <v>23</v>
      </c>
      <c r="J943">
        <v>23</v>
      </c>
      <c r="K943">
        <v>23</v>
      </c>
    </row>
    <row r="944" spans="1:12" x14ac:dyDescent="0.2">
      <c r="A944">
        <v>5</v>
      </c>
      <c r="B944" t="s">
        <v>1325</v>
      </c>
      <c r="C944">
        <v>2023</v>
      </c>
      <c r="D944" t="s">
        <v>1522</v>
      </c>
      <c r="E944" t="str">
        <f>IFERROR(VLOOKUP([1]!Tabla_SERIEA_05_13[[#This Row],[IdEstablecimiento]],'[2]Establecimiento 2023'!$A$1:$E$183,5,FALSE),0)</f>
        <v>105101-Hospital Coquimbo</v>
      </c>
      <c r="F944" t="s">
        <v>1403</v>
      </c>
      <c r="G944" s="437">
        <v>45093.666712962964</v>
      </c>
      <c r="H944">
        <v>10</v>
      </c>
      <c r="J944">
        <v>10</v>
      </c>
      <c r="L944">
        <v>10</v>
      </c>
    </row>
    <row r="945" spans="1:12" x14ac:dyDescent="0.2">
      <c r="A945">
        <v>5</v>
      </c>
      <c r="B945" t="s">
        <v>1325</v>
      </c>
      <c r="C945">
        <v>2023</v>
      </c>
      <c r="D945" t="s">
        <v>1522</v>
      </c>
      <c r="E945" t="str">
        <f>IFERROR(VLOOKUP([1]!Tabla_SERIEA_05_13[[#This Row],[IdEstablecimiento]],'[2]Establecimiento 2023'!$A$1:$E$183,5,FALSE),0)</f>
        <v>105101-Hospital Coquimbo</v>
      </c>
      <c r="F945" t="s">
        <v>1404</v>
      </c>
      <c r="G945" s="437">
        <v>45093.666712962964</v>
      </c>
      <c r="H945">
        <v>6</v>
      </c>
      <c r="J945">
        <v>6</v>
      </c>
      <c r="L945">
        <v>6</v>
      </c>
    </row>
    <row r="946" spans="1:12" x14ac:dyDescent="0.2">
      <c r="A946">
        <v>5</v>
      </c>
      <c r="B946" t="s">
        <v>1325</v>
      </c>
      <c r="C946">
        <v>2023</v>
      </c>
      <c r="D946" t="s">
        <v>1522</v>
      </c>
      <c r="E946" t="str">
        <f>IFERROR(VLOOKUP([1]!Tabla_SERIEA_05_13[[#This Row],[IdEstablecimiento]],'[2]Establecimiento 2023'!$A$1:$E$183,5,FALSE),0)</f>
        <v>105101-Hospital Coquimbo</v>
      </c>
      <c r="F946" t="s">
        <v>1332</v>
      </c>
      <c r="G946" s="437">
        <v>45093.666712962964</v>
      </c>
      <c r="H946">
        <v>65</v>
      </c>
      <c r="J946">
        <v>65</v>
      </c>
      <c r="L946">
        <v>65</v>
      </c>
    </row>
    <row r="947" spans="1:12" x14ac:dyDescent="0.2">
      <c r="A947">
        <v>5</v>
      </c>
      <c r="B947" t="s">
        <v>1325</v>
      </c>
      <c r="C947">
        <v>2023</v>
      </c>
      <c r="D947" t="s">
        <v>1522</v>
      </c>
      <c r="E947" t="str">
        <f>IFERROR(VLOOKUP([1]!Tabla_SERIEA_05_13[[#This Row],[IdEstablecimiento]],'[2]Establecimiento 2023'!$A$1:$E$183,5,FALSE),0)</f>
        <v>105101-Hospital Coquimbo</v>
      </c>
      <c r="F947" t="s">
        <v>1387</v>
      </c>
      <c r="G947" s="437">
        <v>45093.666712962964</v>
      </c>
      <c r="H947">
        <v>13</v>
      </c>
      <c r="J947">
        <v>13</v>
      </c>
    </row>
    <row r="948" spans="1:12" x14ac:dyDescent="0.2">
      <c r="A948">
        <v>5</v>
      </c>
      <c r="B948" t="s">
        <v>1325</v>
      </c>
      <c r="C948">
        <v>2023</v>
      </c>
      <c r="D948" t="s">
        <v>1522</v>
      </c>
      <c r="E948" t="str">
        <f>IFERROR(VLOOKUP([1]!Tabla_SERIEA_05_13[[#This Row],[IdEstablecimiento]],'[2]Establecimiento 2023'!$A$1:$E$183,5,FALSE),0)</f>
        <v>105101-Hospital Coquimbo</v>
      </c>
      <c r="F948" t="s">
        <v>1388</v>
      </c>
      <c r="G948" s="437">
        <v>45093.666712962964</v>
      </c>
      <c r="H948">
        <v>9</v>
      </c>
      <c r="J948">
        <v>9</v>
      </c>
    </row>
    <row r="949" spans="1:12" x14ac:dyDescent="0.2">
      <c r="A949">
        <v>5</v>
      </c>
      <c r="B949" t="s">
        <v>1325</v>
      </c>
      <c r="C949">
        <v>2023</v>
      </c>
      <c r="D949" t="s">
        <v>1522</v>
      </c>
      <c r="E949" t="str">
        <f>IFERROR(VLOOKUP([1]!Tabla_SERIEA_05_13[[#This Row],[IdEstablecimiento]],'[2]Establecimiento 2023'!$A$1:$E$183,5,FALSE),0)</f>
        <v>105101-Hospital Coquimbo</v>
      </c>
      <c r="F949" t="s">
        <v>1244</v>
      </c>
      <c r="G949" s="437">
        <v>45093.666712962964</v>
      </c>
      <c r="H949">
        <v>327</v>
      </c>
      <c r="I949">
        <v>0</v>
      </c>
      <c r="J949">
        <v>327</v>
      </c>
    </row>
    <row r="950" spans="1:12" x14ac:dyDescent="0.2">
      <c r="A950">
        <v>5</v>
      </c>
      <c r="B950" t="s">
        <v>1325</v>
      </c>
      <c r="C950">
        <v>2023</v>
      </c>
      <c r="D950" t="s">
        <v>1522</v>
      </c>
      <c r="E950" t="str">
        <f>IFERROR(VLOOKUP([1]!Tabla_SERIEA_05_13[[#This Row],[IdEstablecimiento]],'[2]Establecimiento 2023'!$A$1:$E$183,5,FALSE),0)</f>
        <v>105101-Hospital Coquimbo</v>
      </c>
      <c r="F950" t="s">
        <v>1246</v>
      </c>
      <c r="G950" s="437">
        <v>45093.666712962964</v>
      </c>
      <c r="H950">
        <v>2</v>
      </c>
      <c r="I950">
        <v>0</v>
      </c>
      <c r="J950">
        <v>2</v>
      </c>
    </row>
    <row r="951" spans="1:12" x14ac:dyDescent="0.2">
      <c r="A951">
        <v>5</v>
      </c>
      <c r="B951" t="s">
        <v>1325</v>
      </c>
      <c r="C951">
        <v>2023</v>
      </c>
      <c r="D951" t="s">
        <v>1522</v>
      </c>
      <c r="E951" t="str">
        <f>IFERROR(VLOOKUP([1]!Tabla_SERIEA_05_13[[#This Row],[IdEstablecimiento]],'[2]Establecimiento 2023'!$A$1:$E$183,5,FALSE),0)</f>
        <v>105101-Hospital Coquimbo</v>
      </c>
      <c r="F951" t="s">
        <v>1248</v>
      </c>
      <c r="G951" s="437">
        <v>45093.666712962964</v>
      </c>
      <c r="H951">
        <v>7</v>
      </c>
      <c r="I951">
        <v>0</v>
      </c>
      <c r="J951">
        <v>7</v>
      </c>
    </row>
    <row r="952" spans="1:12" x14ac:dyDescent="0.2">
      <c r="A952">
        <v>5</v>
      </c>
      <c r="B952" t="s">
        <v>1325</v>
      </c>
      <c r="C952">
        <v>2023</v>
      </c>
      <c r="D952" t="s">
        <v>1522</v>
      </c>
      <c r="E952" t="str">
        <f>IFERROR(VLOOKUP([1]!Tabla_SERIEA_05_13[[#This Row],[IdEstablecimiento]],'[2]Establecimiento 2023'!$A$1:$E$183,5,FALSE),0)</f>
        <v>105101-Hospital Coquimbo</v>
      </c>
      <c r="F952" t="s">
        <v>1252</v>
      </c>
      <c r="G952" s="437">
        <v>45093.666712962964</v>
      </c>
      <c r="H952">
        <v>114</v>
      </c>
      <c r="I952">
        <v>0</v>
      </c>
      <c r="J952">
        <v>114</v>
      </c>
    </row>
    <row r="953" spans="1:12" x14ac:dyDescent="0.2">
      <c r="A953">
        <v>5</v>
      </c>
      <c r="B953" t="s">
        <v>1325</v>
      </c>
      <c r="C953">
        <v>2023</v>
      </c>
      <c r="D953" t="s">
        <v>1522</v>
      </c>
      <c r="E953" t="str">
        <f>IFERROR(VLOOKUP([1]!Tabla_SERIEA_05_13[[#This Row],[IdEstablecimiento]],'[2]Establecimiento 2023'!$A$1:$E$183,5,FALSE),0)</f>
        <v>105101-Hospital Coquimbo</v>
      </c>
      <c r="F953" t="s">
        <v>1253</v>
      </c>
      <c r="G953" s="437">
        <v>45093.666712962964</v>
      </c>
      <c r="H953">
        <v>116</v>
      </c>
      <c r="I953">
        <v>0</v>
      </c>
      <c r="J953">
        <v>116</v>
      </c>
    </row>
    <row r="954" spans="1:12" x14ac:dyDescent="0.2">
      <c r="A954">
        <v>5</v>
      </c>
      <c r="B954" t="s">
        <v>1325</v>
      </c>
      <c r="C954">
        <v>2023</v>
      </c>
      <c r="D954" t="s">
        <v>1522</v>
      </c>
      <c r="E954" t="str">
        <f>IFERROR(VLOOKUP([1]!Tabla_SERIEA_05_13[[#This Row],[IdEstablecimiento]],'[2]Establecimiento 2023'!$A$1:$E$183,5,FALSE),0)</f>
        <v>105101-Hospital Coquimbo</v>
      </c>
      <c r="F954" t="s">
        <v>1390</v>
      </c>
      <c r="G954" s="437">
        <v>45093.666712962964</v>
      </c>
      <c r="H954">
        <v>163</v>
      </c>
      <c r="I954">
        <v>0</v>
      </c>
      <c r="J954">
        <v>163</v>
      </c>
    </row>
    <row r="955" spans="1:12" x14ac:dyDescent="0.2">
      <c r="A955">
        <v>5</v>
      </c>
      <c r="B955" t="s">
        <v>1325</v>
      </c>
      <c r="C955">
        <v>2023</v>
      </c>
      <c r="D955" t="s">
        <v>1522</v>
      </c>
      <c r="E955" t="str">
        <f>IFERROR(VLOOKUP([1]!Tabla_SERIEA_05_13[[#This Row],[IdEstablecimiento]],'[2]Establecimiento 2023'!$A$1:$E$183,5,FALSE),0)</f>
        <v>105101-Hospital Coquimbo</v>
      </c>
      <c r="F955" t="s">
        <v>1259</v>
      </c>
      <c r="G955" s="437">
        <v>45093.666712962964</v>
      </c>
      <c r="H955">
        <v>45</v>
      </c>
      <c r="I955">
        <v>9</v>
      </c>
      <c r="J955">
        <v>36</v>
      </c>
    </row>
    <row r="956" spans="1:12" x14ac:dyDescent="0.2">
      <c r="A956">
        <v>5</v>
      </c>
      <c r="B956" t="s">
        <v>1325</v>
      </c>
      <c r="C956">
        <v>2023</v>
      </c>
      <c r="D956" t="s">
        <v>1522</v>
      </c>
      <c r="E956" t="str">
        <f>IFERROR(VLOOKUP([1]!Tabla_SERIEA_05_13[[#This Row],[IdEstablecimiento]],'[2]Establecimiento 2023'!$A$1:$E$183,5,FALSE),0)</f>
        <v>105101-Hospital Coquimbo</v>
      </c>
      <c r="F956" t="s">
        <v>1260</v>
      </c>
      <c r="G956" s="437">
        <v>45093.666712962964</v>
      </c>
      <c r="H956">
        <v>122</v>
      </c>
    </row>
    <row r="957" spans="1:12" x14ac:dyDescent="0.2">
      <c r="A957">
        <v>5</v>
      </c>
      <c r="B957" t="s">
        <v>1325</v>
      </c>
      <c r="C957">
        <v>2023</v>
      </c>
      <c r="D957" t="s">
        <v>1523</v>
      </c>
      <c r="E957" t="str">
        <f>IFERROR(VLOOKUP([1]!Tabla_SERIEA_05_13[[#This Row],[IdEstablecimiento]],'[2]Establecimiento 2023'!$A$1:$E$183,5,FALSE),0)</f>
        <v>105101-Hospital Coquimbo</v>
      </c>
      <c r="F957" t="s">
        <v>1341</v>
      </c>
      <c r="G957" s="437">
        <v>45093.666747685187</v>
      </c>
      <c r="H957">
        <v>0</v>
      </c>
      <c r="K957">
        <v>87</v>
      </c>
    </row>
    <row r="958" spans="1:12" x14ac:dyDescent="0.2">
      <c r="A958">
        <v>5</v>
      </c>
      <c r="B958" t="s">
        <v>1325</v>
      </c>
      <c r="C958">
        <v>2023</v>
      </c>
      <c r="D958" t="s">
        <v>1523</v>
      </c>
      <c r="E958" t="str">
        <f>IFERROR(VLOOKUP([1]!Tabla_SERIEA_05_13[[#This Row],[IdEstablecimiento]],'[2]Establecimiento 2023'!$A$1:$E$183,5,FALSE),0)</f>
        <v>105101-Hospital Coquimbo</v>
      </c>
      <c r="F958" t="s">
        <v>1342</v>
      </c>
      <c r="G958" s="437">
        <v>45093.666747685187</v>
      </c>
      <c r="H958">
        <v>0</v>
      </c>
      <c r="K958">
        <v>89</v>
      </c>
    </row>
    <row r="959" spans="1:12" x14ac:dyDescent="0.2">
      <c r="A959">
        <v>5</v>
      </c>
      <c r="B959" t="s">
        <v>1325</v>
      </c>
      <c r="C959">
        <v>2023</v>
      </c>
      <c r="D959" t="s">
        <v>1523</v>
      </c>
      <c r="E959" t="str">
        <f>IFERROR(VLOOKUP([1]!Tabla_SERIEA_05_13[[#This Row],[IdEstablecimiento]],'[2]Establecimiento 2023'!$A$1:$E$183,5,FALSE),0)</f>
        <v>105101-Hospital Coquimbo</v>
      </c>
      <c r="F959" t="s">
        <v>1343</v>
      </c>
      <c r="G959" s="437">
        <v>45093.666747685187</v>
      </c>
      <c r="H959">
        <v>0</v>
      </c>
      <c r="K959">
        <v>113</v>
      </c>
    </row>
    <row r="960" spans="1:12" x14ac:dyDescent="0.2">
      <c r="A960">
        <v>5</v>
      </c>
      <c r="B960" t="s">
        <v>1325</v>
      </c>
      <c r="C960">
        <v>2023</v>
      </c>
      <c r="D960" t="s">
        <v>1523</v>
      </c>
      <c r="E960" t="str">
        <f>IFERROR(VLOOKUP([1]!Tabla_SERIEA_05_13[[#This Row],[IdEstablecimiento]],'[2]Establecimiento 2023'!$A$1:$E$183,5,FALSE),0)</f>
        <v>105101-Hospital Coquimbo</v>
      </c>
      <c r="F960" t="s">
        <v>1344</v>
      </c>
      <c r="G960" s="437">
        <v>45093.666747685187</v>
      </c>
      <c r="H960">
        <v>0</v>
      </c>
      <c r="K960">
        <v>202</v>
      </c>
    </row>
    <row r="961" spans="1:11" x14ac:dyDescent="0.2">
      <c r="A961">
        <v>5</v>
      </c>
      <c r="B961" t="s">
        <v>1325</v>
      </c>
      <c r="C961">
        <v>2023</v>
      </c>
      <c r="D961" t="s">
        <v>1523</v>
      </c>
      <c r="E961" t="str">
        <f>IFERROR(VLOOKUP([1]!Tabla_SERIEA_05_13[[#This Row],[IdEstablecimiento]],'[2]Establecimiento 2023'!$A$1:$E$183,5,FALSE),0)</f>
        <v>105101-Hospital Coquimbo</v>
      </c>
      <c r="F961" t="s">
        <v>1392</v>
      </c>
      <c r="G961" s="437">
        <v>45093.666747685187</v>
      </c>
      <c r="H961">
        <v>0</v>
      </c>
      <c r="K961">
        <v>40</v>
      </c>
    </row>
    <row r="962" spans="1:11" x14ac:dyDescent="0.2">
      <c r="A962">
        <v>5</v>
      </c>
      <c r="B962" t="s">
        <v>1325</v>
      </c>
      <c r="C962">
        <v>2023</v>
      </c>
      <c r="D962" t="s">
        <v>1523</v>
      </c>
      <c r="E962" t="str">
        <f>IFERROR(VLOOKUP([1]!Tabla_SERIEA_05_13[[#This Row],[IdEstablecimiento]],'[2]Establecimiento 2023'!$A$1:$E$183,5,FALSE),0)</f>
        <v>105101-Hospital Coquimbo</v>
      </c>
      <c r="F962" t="s">
        <v>1517</v>
      </c>
      <c r="G962" s="437">
        <v>45093.666747685187</v>
      </c>
      <c r="H962">
        <v>0</v>
      </c>
      <c r="K962">
        <v>1</v>
      </c>
    </row>
    <row r="963" spans="1:11" x14ac:dyDescent="0.2">
      <c r="A963">
        <v>5</v>
      </c>
      <c r="B963" t="s">
        <v>1325</v>
      </c>
      <c r="C963">
        <v>2023</v>
      </c>
      <c r="D963" t="s">
        <v>1523</v>
      </c>
      <c r="E963" t="str">
        <f>IFERROR(VLOOKUP([1]!Tabla_SERIEA_05_13[[#This Row],[IdEstablecimiento]],'[2]Establecimiento 2023'!$A$1:$E$183,5,FALSE),0)</f>
        <v>105101-Hospital Coquimbo</v>
      </c>
      <c r="F963" t="s">
        <v>1438</v>
      </c>
      <c r="G963" s="437">
        <v>45093.666747685187</v>
      </c>
      <c r="H963">
        <v>0</v>
      </c>
      <c r="K963">
        <v>2</v>
      </c>
    </row>
    <row r="964" spans="1:11" x14ac:dyDescent="0.2">
      <c r="A964">
        <v>5</v>
      </c>
      <c r="B964" t="s">
        <v>1325</v>
      </c>
      <c r="C964">
        <v>2023</v>
      </c>
      <c r="D964" t="s">
        <v>1523</v>
      </c>
      <c r="E964" t="str">
        <f>IFERROR(VLOOKUP([1]!Tabla_SERIEA_05_13[[#This Row],[IdEstablecimiento]],'[2]Establecimiento 2023'!$A$1:$E$183,5,FALSE),0)</f>
        <v>105101-Hospital Coquimbo</v>
      </c>
      <c r="F964" t="s">
        <v>1346</v>
      </c>
      <c r="G964" s="437">
        <v>45093.666747685187</v>
      </c>
      <c r="H964">
        <v>0</v>
      </c>
      <c r="K964">
        <v>144</v>
      </c>
    </row>
    <row r="965" spans="1:11" x14ac:dyDescent="0.2">
      <c r="A965">
        <v>5</v>
      </c>
      <c r="B965" t="s">
        <v>1325</v>
      </c>
      <c r="C965">
        <v>2023</v>
      </c>
      <c r="D965" t="s">
        <v>1523</v>
      </c>
      <c r="E965" t="str">
        <f>IFERROR(VLOOKUP([1]!Tabla_SERIEA_05_13[[#This Row],[IdEstablecimiento]],'[2]Establecimiento 2023'!$A$1:$E$183,5,FALSE),0)</f>
        <v>105101-Hospital Coquimbo</v>
      </c>
      <c r="F965" t="s">
        <v>1421</v>
      </c>
      <c r="G965" s="437">
        <v>45093.666747685187</v>
      </c>
      <c r="H965">
        <v>0</v>
      </c>
      <c r="K965">
        <v>3</v>
      </c>
    </row>
    <row r="966" spans="1:11" x14ac:dyDescent="0.2">
      <c r="A966">
        <v>5</v>
      </c>
      <c r="B966" t="s">
        <v>1325</v>
      </c>
      <c r="C966">
        <v>2023</v>
      </c>
      <c r="D966" t="s">
        <v>1523</v>
      </c>
      <c r="E966" t="str">
        <f>IFERROR(VLOOKUP([1]!Tabla_SERIEA_05_13[[#This Row],[IdEstablecimiento]],'[2]Establecimiento 2023'!$A$1:$E$183,5,FALSE),0)</f>
        <v>105101-Hospital Coquimbo</v>
      </c>
      <c r="F966" t="s">
        <v>1347</v>
      </c>
      <c r="G966" s="437">
        <v>45093.666747685187</v>
      </c>
      <c r="H966">
        <v>0</v>
      </c>
      <c r="K966">
        <v>267</v>
      </c>
    </row>
    <row r="967" spans="1:11" x14ac:dyDescent="0.2">
      <c r="A967">
        <v>5</v>
      </c>
      <c r="B967" t="s">
        <v>1325</v>
      </c>
      <c r="C967">
        <v>2023</v>
      </c>
      <c r="D967" t="s">
        <v>1523</v>
      </c>
      <c r="E967" t="str">
        <f>IFERROR(VLOOKUP([1]!Tabla_SERIEA_05_13[[#This Row],[IdEstablecimiento]],'[2]Establecimiento 2023'!$A$1:$E$183,5,FALSE),0)</f>
        <v>105102-Hospital Ovalle</v>
      </c>
      <c r="F967" t="s">
        <v>1454</v>
      </c>
      <c r="G967" s="437">
        <v>45093.666747685187</v>
      </c>
      <c r="H967">
        <v>0</v>
      </c>
      <c r="K967">
        <v>2</v>
      </c>
    </row>
    <row r="968" spans="1:11" x14ac:dyDescent="0.2">
      <c r="A968">
        <v>5</v>
      </c>
      <c r="B968" t="s">
        <v>1325</v>
      </c>
      <c r="C968">
        <v>2023</v>
      </c>
      <c r="D968" t="s">
        <v>1523</v>
      </c>
      <c r="E968" t="str">
        <f>IFERROR(VLOOKUP([1]!Tabla_SERIEA_05_13[[#This Row],[IdEstablecimiento]],'[2]Establecimiento 2023'!$A$1:$E$183,5,FALSE),0)</f>
        <v>105102-Hospital Ovalle</v>
      </c>
      <c r="F968" t="s">
        <v>1439</v>
      </c>
      <c r="G968" s="437">
        <v>45093.666747685187</v>
      </c>
      <c r="H968">
        <v>0</v>
      </c>
      <c r="K968">
        <v>1</v>
      </c>
    </row>
    <row r="969" spans="1:11" x14ac:dyDescent="0.2">
      <c r="A969">
        <v>5</v>
      </c>
      <c r="B969" t="s">
        <v>1325</v>
      </c>
      <c r="C969">
        <v>2023</v>
      </c>
      <c r="D969" t="s">
        <v>1523</v>
      </c>
      <c r="E969" t="str">
        <f>IFERROR(VLOOKUP([1]!Tabla_SERIEA_05_13[[#This Row],[IdEstablecimiento]],'[2]Establecimiento 2023'!$A$1:$E$183,5,FALSE),0)</f>
        <v>105102-Hospital Ovalle</v>
      </c>
      <c r="F969" t="s">
        <v>1394</v>
      </c>
      <c r="G969" s="437">
        <v>45093.666747685187</v>
      </c>
      <c r="H969">
        <v>0</v>
      </c>
      <c r="K969">
        <v>1</v>
      </c>
    </row>
    <row r="970" spans="1:11" x14ac:dyDescent="0.2">
      <c r="A970">
        <v>5</v>
      </c>
      <c r="B970" t="s">
        <v>1325</v>
      </c>
      <c r="C970">
        <v>2023</v>
      </c>
      <c r="D970" t="s">
        <v>1523</v>
      </c>
      <c r="E970" t="str">
        <f>IFERROR(VLOOKUP([1]!Tabla_SERIEA_05_13[[#This Row],[IdEstablecimiento]],'[2]Establecimiento 2023'!$A$1:$E$183,5,FALSE),0)</f>
        <v>105102-Hospital Ovalle</v>
      </c>
      <c r="F970" t="s">
        <v>1422</v>
      </c>
      <c r="G970" s="437">
        <v>45093.666747685187</v>
      </c>
      <c r="H970">
        <v>0</v>
      </c>
      <c r="K970">
        <v>24</v>
      </c>
    </row>
    <row r="971" spans="1:11" x14ac:dyDescent="0.2">
      <c r="A971">
        <v>5</v>
      </c>
      <c r="B971" t="s">
        <v>1325</v>
      </c>
      <c r="C971">
        <v>2023</v>
      </c>
      <c r="D971" t="s">
        <v>1523</v>
      </c>
      <c r="E971" t="str">
        <f>IFERROR(VLOOKUP([1]!Tabla_SERIEA_05_13[[#This Row],[IdEstablecimiento]],'[2]Establecimiento 2023'!$A$1:$E$183,5,FALSE),0)</f>
        <v>105107-Hospital Vicuña</v>
      </c>
      <c r="F971" t="s">
        <v>1440</v>
      </c>
      <c r="G971" s="437">
        <v>45093.666747685187</v>
      </c>
      <c r="H971">
        <v>0</v>
      </c>
      <c r="K971">
        <v>10</v>
      </c>
    </row>
    <row r="972" spans="1:11" x14ac:dyDescent="0.2">
      <c r="A972">
        <v>5</v>
      </c>
      <c r="B972" t="s">
        <v>1325</v>
      </c>
      <c r="C972">
        <v>2023</v>
      </c>
      <c r="D972" t="s">
        <v>1523</v>
      </c>
      <c r="E972" t="str">
        <f>IFERROR(VLOOKUP([1]!Tabla_SERIEA_05_13[[#This Row],[IdEstablecimiento]],'[2]Establecimiento 2023'!$A$1:$E$183,5,FALSE),0)</f>
        <v>105107-Hospital Vicuña</v>
      </c>
      <c r="F972" t="s">
        <v>1348</v>
      </c>
      <c r="G972" s="437">
        <v>45093.666747685187</v>
      </c>
      <c r="H972">
        <v>0</v>
      </c>
      <c r="K972">
        <v>10</v>
      </c>
    </row>
    <row r="973" spans="1:11" x14ac:dyDescent="0.2">
      <c r="A973">
        <v>5</v>
      </c>
      <c r="B973" t="s">
        <v>1325</v>
      </c>
      <c r="C973">
        <v>2023</v>
      </c>
      <c r="D973" t="s">
        <v>1523</v>
      </c>
      <c r="E973" t="str">
        <f>IFERROR(VLOOKUP([1]!Tabla_SERIEA_05_13[[#This Row],[IdEstablecimiento]],'[2]Establecimiento 2023'!$A$1:$E$183,5,FALSE),0)</f>
        <v>105107-Hospital Vicuña</v>
      </c>
      <c r="F973" t="s">
        <v>1349</v>
      </c>
      <c r="G973" s="437">
        <v>45093.666747685187</v>
      </c>
      <c r="H973">
        <v>0</v>
      </c>
      <c r="K973">
        <v>207</v>
      </c>
    </row>
    <row r="974" spans="1:11" x14ac:dyDescent="0.2">
      <c r="A974">
        <v>5</v>
      </c>
      <c r="B974" t="s">
        <v>1325</v>
      </c>
      <c r="C974">
        <v>2023</v>
      </c>
      <c r="D974" t="s">
        <v>1523</v>
      </c>
      <c r="E974" t="str">
        <f>IFERROR(VLOOKUP([1]!Tabla_SERIEA_05_13[[#This Row],[IdEstablecimiento]],'[2]Establecimiento 2023'!$A$1:$E$183,5,FALSE),0)</f>
        <v>105107-Hospital Vicuña</v>
      </c>
      <c r="F974" t="s">
        <v>1350</v>
      </c>
      <c r="G974" s="437">
        <v>45093.666747685187</v>
      </c>
      <c r="H974">
        <v>0</v>
      </c>
      <c r="K974">
        <v>93</v>
      </c>
    </row>
    <row r="975" spans="1:11" x14ac:dyDescent="0.2">
      <c r="A975">
        <v>5</v>
      </c>
      <c r="B975" t="s">
        <v>1325</v>
      </c>
      <c r="C975">
        <v>2023</v>
      </c>
      <c r="D975" t="s">
        <v>1523</v>
      </c>
      <c r="E975" t="str">
        <f>IFERROR(VLOOKUP([1]!Tabla_SERIEA_05_13[[#This Row],[IdEstablecimiento]],'[2]Establecimiento 2023'!$A$1:$E$183,5,FALSE),0)</f>
        <v>105107-Hospital Vicuña</v>
      </c>
      <c r="F975" t="s">
        <v>1423</v>
      </c>
      <c r="G975" s="437">
        <v>45093.666747685187</v>
      </c>
      <c r="H975">
        <v>0</v>
      </c>
      <c r="K975">
        <v>22</v>
      </c>
    </row>
    <row r="976" spans="1:11" x14ac:dyDescent="0.2">
      <c r="A976">
        <v>5</v>
      </c>
      <c r="B976" t="s">
        <v>1325</v>
      </c>
      <c r="C976">
        <v>2023</v>
      </c>
      <c r="D976" t="s">
        <v>1523</v>
      </c>
      <c r="E976" t="str">
        <f>IFERROR(VLOOKUP([1]!Tabla_SERIEA_05_13[[#This Row],[IdEstablecimiento]],'[2]Establecimiento 2023'!$A$1:$E$183,5,FALSE),0)</f>
        <v>105107-Hospital Vicuña</v>
      </c>
      <c r="F976" t="s">
        <v>1351</v>
      </c>
      <c r="G976" s="437">
        <v>45093.666747685187</v>
      </c>
      <c r="H976">
        <v>0</v>
      </c>
      <c r="K976">
        <v>268</v>
      </c>
    </row>
    <row r="977" spans="1:11" x14ac:dyDescent="0.2">
      <c r="A977">
        <v>5</v>
      </c>
      <c r="B977" t="s">
        <v>1325</v>
      </c>
      <c r="C977">
        <v>2023</v>
      </c>
      <c r="D977" t="s">
        <v>1523</v>
      </c>
      <c r="E977" t="str">
        <f>IFERROR(VLOOKUP([1]!Tabla_SERIEA_05_13[[#This Row],[IdEstablecimiento]],'[2]Establecimiento 2023'!$A$1:$E$183,5,FALSE),0)</f>
        <v>105107-Hospital Vicuña</v>
      </c>
      <c r="F977" t="s">
        <v>1352</v>
      </c>
      <c r="G977" s="437">
        <v>45093.666747685187</v>
      </c>
      <c r="H977">
        <v>0</v>
      </c>
      <c r="K977">
        <v>257</v>
      </c>
    </row>
    <row r="978" spans="1:11" x14ac:dyDescent="0.2">
      <c r="A978">
        <v>5</v>
      </c>
      <c r="B978" t="s">
        <v>1325</v>
      </c>
      <c r="C978">
        <v>2023</v>
      </c>
      <c r="D978" t="s">
        <v>1523</v>
      </c>
      <c r="E978" t="str">
        <f>IFERROR(VLOOKUP([1]!Tabla_SERIEA_05_13[[#This Row],[IdEstablecimiento]],'[2]Establecimiento 2023'!$A$1:$E$183,5,FALSE),0)</f>
        <v>105107-Hospital Vicuña</v>
      </c>
      <c r="F978" t="s">
        <v>1353</v>
      </c>
      <c r="G978" s="437">
        <v>45093.666747685187</v>
      </c>
      <c r="H978">
        <v>0</v>
      </c>
      <c r="K978">
        <v>246</v>
      </c>
    </row>
    <row r="979" spans="1:11" x14ac:dyDescent="0.2">
      <c r="A979">
        <v>5</v>
      </c>
      <c r="B979" t="s">
        <v>1325</v>
      </c>
      <c r="C979">
        <v>2023</v>
      </c>
      <c r="D979" t="s">
        <v>1523</v>
      </c>
      <c r="E979" t="str">
        <f>IFERROR(VLOOKUP([1]!Tabla_SERIEA_05_13[[#This Row],[IdEstablecimiento]],'[2]Establecimiento 2023'!$A$1:$E$183,5,FALSE),0)</f>
        <v>105107-Hospital Vicuña</v>
      </c>
      <c r="F979" t="s">
        <v>1424</v>
      </c>
      <c r="G979" s="437">
        <v>45093.666747685187</v>
      </c>
      <c r="H979">
        <v>0</v>
      </c>
      <c r="K979">
        <v>2</v>
      </c>
    </row>
    <row r="980" spans="1:11" x14ac:dyDescent="0.2">
      <c r="A980">
        <v>5</v>
      </c>
      <c r="B980" t="s">
        <v>1325</v>
      </c>
      <c r="C980">
        <v>2023</v>
      </c>
      <c r="D980" t="s">
        <v>1523</v>
      </c>
      <c r="E980" t="str">
        <f>IFERROR(VLOOKUP([1]!Tabla_SERIEA_05_13[[#This Row],[IdEstablecimiento]],'[2]Establecimiento 2023'!$A$1:$E$183,5,FALSE),0)</f>
        <v>105107-Hospital Vicuña</v>
      </c>
      <c r="F980" t="s">
        <v>1441</v>
      </c>
      <c r="G980" s="437">
        <v>45093.666747685187</v>
      </c>
      <c r="H980">
        <v>0</v>
      </c>
      <c r="K980">
        <v>1</v>
      </c>
    </row>
    <row r="981" spans="1:11" x14ac:dyDescent="0.2">
      <c r="A981">
        <v>5</v>
      </c>
      <c r="B981" t="s">
        <v>1325</v>
      </c>
      <c r="C981">
        <v>2023</v>
      </c>
      <c r="D981" t="s">
        <v>1523</v>
      </c>
      <c r="E981" t="str">
        <f>IFERROR(VLOOKUP([1]!Tabla_SERIEA_05_13[[#This Row],[IdEstablecimiento]],'[2]Establecimiento 2023'!$A$1:$E$183,5,FALSE),0)</f>
        <v>105107-Hospital Vicuña</v>
      </c>
      <c r="F981" t="s">
        <v>1442</v>
      </c>
      <c r="G981" s="437">
        <v>45093.666747685187</v>
      </c>
      <c r="H981">
        <v>0</v>
      </c>
      <c r="K981">
        <v>17</v>
      </c>
    </row>
    <row r="982" spans="1:11" x14ac:dyDescent="0.2">
      <c r="A982">
        <v>5</v>
      </c>
      <c r="B982" t="s">
        <v>1325</v>
      </c>
      <c r="C982">
        <v>2023</v>
      </c>
      <c r="D982" t="s">
        <v>1523</v>
      </c>
      <c r="E982" t="str">
        <f>IFERROR(VLOOKUP([1]!Tabla_SERIEA_05_13[[#This Row],[IdEstablecimiento]],'[2]Establecimiento 2023'!$A$1:$E$183,5,FALSE),0)</f>
        <v>105107-Hospital Vicuña</v>
      </c>
      <c r="F982" t="s">
        <v>1354</v>
      </c>
      <c r="G982" s="437">
        <v>45093.666747685187</v>
      </c>
      <c r="H982">
        <v>0</v>
      </c>
      <c r="K982">
        <v>220</v>
      </c>
    </row>
    <row r="983" spans="1:11" x14ac:dyDescent="0.2">
      <c r="A983">
        <v>5</v>
      </c>
      <c r="B983" t="s">
        <v>1325</v>
      </c>
      <c r="C983">
        <v>2023</v>
      </c>
      <c r="D983" t="s">
        <v>1523</v>
      </c>
      <c r="E983" t="str">
        <f>IFERROR(VLOOKUP([1]!Tabla_SERIEA_05_13[[#This Row],[IdEstablecimiento]],'[2]Establecimiento 2023'!$A$1:$E$183,5,FALSE),0)</f>
        <v>105107-Hospital Vicuña</v>
      </c>
      <c r="F983" t="s">
        <v>1410</v>
      </c>
      <c r="G983" s="437">
        <v>45093.666747685187</v>
      </c>
      <c r="H983">
        <v>0</v>
      </c>
      <c r="K983">
        <v>42</v>
      </c>
    </row>
    <row r="984" spans="1:11" x14ac:dyDescent="0.2">
      <c r="A984">
        <v>5</v>
      </c>
      <c r="B984" t="s">
        <v>1325</v>
      </c>
      <c r="C984">
        <v>2023</v>
      </c>
      <c r="D984" t="s">
        <v>1523</v>
      </c>
      <c r="E984" t="str">
        <f>IFERROR(VLOOKUP([1]!Tabla_SERIEA_05_13[[#This Row],[IdEstablecimiento]],'[2]Establecimiento 2023'!$A$1:$E$183,5,FALSE),0)</f>
        <v>105107-Hospital Vicuña</v>
      </c>
      <c r="F984" t="s">
        <v>1425</v>
      </c>
      <c r="G984" s="437">
        <v>45093.666747685187</v>
      </c>
      <c r="H984">
        <v>0</v>
      </c>
      <c r="K984">
        <v>4</v>
      </c>
    </row>
    <row r="985" spans="1:11" x14ac:dyDescent="0.2">
      <c r="A985">
        <v>5</v>
      </c>
      <c r="B985" t="s">
        <v>1325</v>
      </c>
      <c r="C985">
        <v>2023</v>
      </c>
      <c r="D985" t="s">
        <v>1523</v>
      </c>
      <c r="E985" t="str">
        <f>IFERROR(VLOOKUP([1]!Tabla_SERIEA_05_13[[#This Row],[IdEstablecimiento]],'[2]Establecimiento 2023'!$A$1:$E$183,5,FALSE),0)</f>
        <v>105107-Hospital Vicuña</v>
      </c>
      <c r="F985" t="s">
        <v>1355</v>
      </c>
      <c r="G985" s="437">
        <v>45093.666747685187</v>
      </c>
      <c r="H985">
        <v>0</v>
      </c>
      <c r="K985">
        <v>68</v>
      </c>
    </row>
    <row r="986" spans="1:11" x14ac:dyDescent="0.2">
      <c r="A986">
        <v>5</v>
      </c>
      <c r="B986" t="s">
        <v>1325</v>
      </c>
      <c r="C986">
        <v>2023</v>
      </c>
      <c r="D986" t="s">
        <v>1523</v>
      </c>
      <c r="E986" t="str">
        <f>IFERROR(VLOOKUP([1]!Tabla_SERIEA_05_13[[#This Row],[IdEstablecimiento]],'[2]Establecimiento 2023'!$A$1:$E$183,5,FALSE),0)</f>
        <v>105107-Hospital Vicuña</v>
      </c>
      <c r="F986" t="s">
        <v>1458</v>
      </c>
      <c r="G986" s="437">
        <v>45093.666747685187</v>
      </c>
      <c r="H986">
        <v>0</v>
      </c>
      <c r="K986">
        <v>3</v>
      </c>
    </row>
    <row r="987" spans="1:11" x14ac:dyDescent="0.2">
      <c r="A987">
        <v>5</v>
      </c>
      <c r="B987" t="s">
        <v>1325</v>
      </c>
      <c r="C987">
        <v>2023</v>
      </c>
      <c r="D987" t="s">
        <v>1523</v>
      </c>
      <c r="E987" t="str">
        <f>IFERROR(VLOOKUP([1]!Tabla_SERIEA_05_13[[#This Row],[IdEstablecimiento]],'[2]Establecimiento 2023'!$A$1:$E$183,5,FALSE),0)</f>
        <v>105107-Hospital Vicuña</v>
      </c>
      <c r="F987" t="s">
        <v>1443</v>
      </c>
      <c r="G987" s="437">
        <v>45093.666747685187</v>
      </c>
      <c r="H987">
        <v>0</v>
      </c>
      <c r="K987">
        <v>39</v>
      </c>
    </row>
    <row r="988" spans="1:11" x14ac:dyDescent="0.2">
      <c r="A988">
        <v>5</v>
      </c>
      <c r="B988" t="s">
        <v>1325</v>
      </c>
      <c r="C988">
        <v>2023</v>
      </c>
      <c r="D988" t="s">
        <v>1523</v>
      </c>
      <c r="E988" t="str">
        <f>IFERROR(VLOOKUP([1]!Tabla_SERIEA_05_13[[#This Row],[IdEstablecimiento]],'[2]Establecimiento 2023'!$A$1:$E$183,5,FALSE),0)</f>
        <v>105107-Hospital Vicuña</v>
      </c>
      <c r="F988" t="s">
        <v>1356</v>
      </c>
      <c r="G988" s="437">
        <v>45093.666747685187</v>
      </c>
      <c r="H988">
        <v>0</v>
      </c>
      <c r="K988">
        <v>245</v>
      </c>
    </row>
    <row r="989" spans="1:11" x14ac:dyDescent="0.2">
      <c r="A989">
        <v>5</v>
      </c>
      <c r="B989" t="s">
        <v>1325</v>
      </c>
      <c r="C989">
        <v>2023</v>
      </c>
      <c r="D989" t="s">
        <v>1523</v>
      </c>
      <c r="E989" t="str">
        <f>IFERROR(VLOOKUP([1]!Tabla_SERIEA_05_13[[#This Row],[IdEstablecimiento]],'[2]Establecimiento 2023'!$A$1:$E$183,5,FALSE),0)</f>
        <v>105107-Hospital Vicuña</v>
      </c>
      <c r="F989" t="s">
        <v>1357</v>
      </c>
      <c r="G989" s="437">
        <v>45093.666747685187</v>
      </c>
      <c r="H989">
        <v>0</v>
      </c>
      <c r="K989">
        <v>76</v>
      </c>
    </row>
    <row r="990" spans="1:11" x14ac:dyDescent="0.2">
      <c r="A990">
        <v>5</v>
      </c>
      <c r="B990" t="s">
        <v>1325</v>
      </c>
      <c r="C990">
        <v>2023</v>
      </c>
      <c r="D990" t="s">
        <v>1523</v>
      </c>
      <c r="E990" t="str">
        <f>IFERROR(VLOOKUP([1]!Tabla_SERIEA_05_13[[#This Row],[IdEstablecimiento]],'[2]Establecimiento 2023'!$A$1:$E$183,5,FALSE),0)</f>
        <v>105107-Hospital Vicuña</v>
      </c>
      <c r="F990" t="s">
        <v>1358</v>
      </c>
      <c r="G990" s="437">
        <v>45093.666747685187</v>
      </c>
      <c r="H990">
        <v>0</v>
      </c>
      <c r="K990">
        <v>227</v>
      </c>
    </row>
    <row r="991" spans="1:11" x14ac:dyDescent="0.2">
      <c r="A991">
        <v>5</v>
      </c>
      <c r="B991" t="s">
        <v>1325</v>
      </c>
      <c r="C991">
        <v>2023</v>
      </c>
      <c r="D991" t="s">
        <v>1523</v>
      </c>
      <c r="E991" t="str">
        <f>IFERROR(VLOOKUP([1]!Tabla_SERIEA_05_13[[#This Row],[IdEstablecimiento]],'[2]Establecimiento 2023'!$A$1:$E$183,5,FALSE),0)</f>
        <v>105107-Hospital Vicuña</v>
      </c>
      <c r="F991" t="s">
        <v>1395</v>
      </c>
      <c r="G991" s="437">
        <v>45093.666747685187</v>
      </c>
      <c r="H991">
        <v>0</v>
      </c>
      <c r="K991">
        <v>57</v>
      </c>
    </row>
    <row r="992" spans="1:11" x14ac:dyDescent="0.2">
      <c r="A992">
        <v>5</v>
      </c>
      <c r="B992" t="s">
        <v>1325</v>
      </c>
      <c r="C992">
        <v>2023</v>
      </c>
      <c r="D992" t="s">
        <v>1523</v>
      </c>
      <c r="E992" t="str">
        <f>IFERROR(VLOOKUP([1]!Tabla_SERIEA_05_13[[#This Row],[IdEstablecimiento]],'[2]Establecimiento 2023'!$A$1:$E$183,5,FALSE),0)</f>
        <v>105107-Hospital Vicuña</v>
      </c>
      <c r="F992" t="s">
        <v>1444</v>
      </c>
      <c r="G992" s="437">
        <v>45093.666747685187</v>
      </c>
      <c r="H992">
        <v>0</v>
      </c>
      <c r="K992">
        <v>82</v>
      </c>
    </row>
    <row r="993" spans="1:13" x14ac:dyDescent="0.2">
      <c r="A993">
        <v>5</v>
      </c>
      <c r="B993" t="s">
        <v>1325</v>
      </c>
      <c r="C993">
        <v>2023</v>
      </c>
      <c r="D993" t="s">
        <v>1523</v>
      </c>
      <c r="E993" t="str">
        <f>IFERROR(VLOOKUP([1]!Tabla_SERIEA_05_13[[#This Row],[IdEstablecimiento]],'[2]Establecimiento 2023'!$A$1:$E$183,5,FALSE),0)</f>
        <v>105107-Hospital Vicuña</v>
      </c>
      <c r="F993" t="s">
        <v>1396</v>
      </c>
      <c r="G993" s="437">
        <v>45093.666747685187</v>
      </c>
      <c r="H993">
        <v>0</v>
      </c>
      <c r="K993">
        <v>254</v>
      </c>
    </row>
    <row r="994" spans="1:13" x14ac:dyDescent="0.2">
      <c r="A994">
        <v>5</v>
      </c>
      <c r="B994" t="s">
        <v>1325</v>
      </c>
      <c r="C994">
        <v>2023</v>
      </c>
      <c r="D994" t="s">
        <v>1523</v>
      </c>
      <c r="E994" t="str">
        <f>IFERROR(VLOOKUP([1]!Tabla_SERIEA_05_13[[#This Row],[IdEstablecimiento]],'[2]Establecimiento 2023'!$A$1:$E$183,5,FALSE),0)</f>
        <v>105107-Hospital Vicuña</v>
      </c>
      <c r="F994" t="s">
        <v>1360</v>
      </c>
      <c r="G994" s="437">
        <v>45093.666747685187</v>
      </c>
      <c r="H994">
        <v>0</v>
      </c>
      <c r="K994">
        <v>234</v>
      </c>
    </row>
    <row r="995" spans="1:13" x14ac:dyDescent="0.2">
      <c r="A995">
        <v>5</v>
      </c>
      <c r="B995" t="s">
        <v>1325</v>
      </c>
      <c r="C995">
        <v>2023</v>
      </c>
      <c r="D995" t="s">
        <v>1523</v>
      </c>
      <c r="E995" t="str">
        <f>IFERROR(VLOOKUP([1]!Tabla_SERIEA_05_13[[#This Row],[IdEstablecimiento]],'[2]Establecimiento 2023'!$A$1:$E$183,5,FALSE),0)</f>
        <v>105107-Hospital Vicuña</v>
      </c>
      <c r="F995" t="s">
        <v>1361</v>
      </c>
      <c r="G995" s="437">
        <v>45093.666747685187</v>
      </c>
      <c r="H995">
        <v>0</v>
      </c>
      <c r="K995">
        <v>226</v>
      </c>
    </row>
    <row r="996" spans="1:13" x14ac:dyDescent="0.2">
      <c r="A996">
        <v>5</v>
      </c>
      <c r="B996" t="s">
        <v>1325</v>
      </c>
      <c r="C996">
        <v>2023</v>
      </c>
      <c r="D996" t="s">
        <v>1523</v>
      </c>
      <c r="E996" t="str">
        <f>IFERROR(VLOOKUP([1]!Tabla_SERIEA_05_13[[#This Row],[IdEstablecimiento]],'[2]Establecimiento 2023'!$A$1:$E$183,5,FALSE),0)</f>
        <v>105107-Hospital Vicuña</v>
      </c>
      <c r="F996" t="s">
        <v>1362</v>
      </c>
      <c r="G996" s="437">
        <v>45093.666747685187</v>
      </c>
      <c r="H996">
        <v>0</v>
      </c>
      <c r="K996">
        <v>67</v>
      </c>
    </row>
    <row r="997" spans="1:13" x14ac:dyDescent="0.2">
      <c r="A997">
        <v>5</v>
      </c>
      <c r="B997" t="s">
        <v>1325</v>
      </c>
      <c r="C997">
        <v>2023</v>
      </c>
      <c r="D997" t="s">
        <v>1523</v>
      </c>
      <c r="E997" t="str">
        <f>IFERROR(VLOOKUP([1]!Tabla_SERIEA_05_13[[#This Row],[IdEstablecimiento]],'[2]Establecimiento 2023'!$A$1:$E$183,5,FALSE),0)</f>
        <v>105107-Hospital Vicuña</v>
      </c>
      <c r="F997" t="s">
        <v>1426</v>
      </c>
      <c r="G997" s="437">
        <v>45093.666747685187</v>
      </c>
      <c r="H997">
        <v>0</v>
      </c>
      <c r="K997">
        <v>48</v>
      </c>
    </row>
    <row r="998" spans="1:13" x14ac:dyDescent="0.2">
      <c r="A998">
        <v>5</v>
      </c>
      <c r="B998" t="s">
        <v>1325</v>
      </c>
      <c r="C998">
        <v>2023</v>
      </c>
      <c r="D998" t="s">
        <v>1523</v>
      </c>
      <c r="E998" t="str">
        <f>IFERROR(VLOOKUP([1]!Tabla_SERIEA_05_13[[#This Row],[IdEstablecimiento]],'[2]Establecimiento 2023'!$A$1:$E$183,5,FALSE),0)</f>
        <v>105107-Hospital Vicuña</v>
      </c>
      <c r="F998" t="s">
        <v>1363</v>
      </c>
      <c r="G998" s="437">
        <v>45093.666747685187</v>
      </c>
      <c r="H998">
        <v>0</v>
      </c>
      <c r="K998">
        <v>8</v>
      </c>
    </row>
    <row r="999" spans="1:13" x14ac:dyDescent="0.2">
      <c r="A999">
        <v>5</v>
      </c>
      <c r="B999" t="s">
        <v>1325</v>
      </c>
      <c r="C999">
        <v>2023</v>
      </c>
      <c r="D999" t="s">
        <v>1523</v>
      </c>
      <c r="E999" t="str">
        <f>IFERROR(VLOOKUP([1]!Tabla_SERIEA_05_13[[#This Row],[IdEstablecimiento]],'[2]Establecimiento 2023'!$A$1:$E$183,5,FALSE),0)</f>
        <v>105107-Hospital Vicuña</v>
      </c>
      <c r="F999" t="s">
        <v>1367</v>
      </c>
      <c r="G999" s="437">
        <v>45093.666747685187</v>
      </c>
      <c r="H999">
        <v>0</v>
      </c>
      <c r="K999">
        <v>57</v>
      </c>
    </row>
    <row r="1000" spans="1:13" x14ac:dyDescent="0.2">
      <c r="A1000">
        <v>5</v>
      </c>
      <c r="B1000" t="s">
        <v>1325</v>
      </c>
      <c r="C1000">
        <v>2023</v>
      </c>
      <c r="D1000" t="s">
        <v>1523</v>
      </c>
      <c r="E1000" t="str">
        <f>IFERROR(VLOOKUP([1]!Tabla_SERIEA_05_13[[#This Row],[IdEstablecimiento]],'[2]Establecimiento 2023'!$A$1:$E$183,5,FALSE),0)</f>
        <v>105107-Hospital Vicuña</v>
      </c>
      <c r="F1000" t="s">
        <v>1368</v>
      </c>
      <c r="G1000" s="437">
        <v>45093.666747685187</v>
      </c>
      <c r="H1000">
        <v>0</v>
      </c>
      <c r="K1000">
        <v>33</v>
      </c>
    </row>
    <row r="1001" spans="1:13" x14ac:dyDescent="0.2">
      <c r="A1001">
        <v>5</v>
      </c>
      <c r="B1001" t="s">
        <v>1325</v>
      </c>
      <c r="C1001">
        <v>2023</v>
      </c>
      <c r="D1001" t="s">
        <v>1523</v>
      </c>
      <c r="E1001" t="str">
        <f>IFERROR(VLOOKUP([1]!Tabla_SERIEA_05_13[[#This Row],[IdEstablecimiento]],'[2]Establecimiento 2023'!$A$1:$E$183,5,FALSE),0)</f>
        <v>105107-Hospital Vicuña</v>
      </c>
      <c r="F1001" t="s">
        <v>1369</v>
      </c>
      <c r="G1001" s="437">
        <v>45093.666747685187</v>
      </c>
      <c r="H1001">
        <v>0</v>
      </c>
      <c r="K1001">
        <v>15</v>
      </c>
    </row>
    <row r="1002" spans="1:13" x14ac:dyDescent="0.2">
      <c r="A1002">
        <v>5</v>
      </c>
      <c r="B1002" t="s">
        <v>1325</v>
      </c>
      <c r="C1002">
        <v>2023</v>
      </c>
      <c r="D1002" t="s">
        <v>1523</v>
      </c>
      <c r="E1002" t="str">
        <f>IFERROR(VLOOKUP([1]!Tabla_SERIEA_05_13[[#This Row],[IdEstablecimiento]],'[2]Establecimiento 2023'!$A$1:$E$183,5,FALSE),0)</f>
        <v>105107-Hospital Vicuña</v>
      </c>
      <c r="F1002" t="s">
        <v>1447</v>
      </c>
      <c r="G1002" s="437">
        <v>45093.666747685187</v>
      </c>
      <c r="H1002">
        <v>0</v>
      </c>
      <c r="K1002">
        <v>4</v>
      </c>
    </row>
    <row r="1003" spans="1:13" x14ac:dyDescent="0.2">
      <c r="A1003">
        <v>5</v>
      </c>
      <c r="B1003" t="s">
        <v>1325</v>
      </c>
      <c r="C1003">
        <v>2023</v>
      </c>
      <c r="D1003" t="s">
        <v>1523</v>
      </c>
      <c r="E1003" t="str">
        <f>IFERROR(VLOOKUP([1]!Tabla_SERIEA_05_13[[#This Row],[IdEstablecimiento]],'[2]Establecimiento 2023'!$A$1:$E$183,5,FALSE),0)</f>
        <v>105107-Hospital Vicuña</v>
      </c>
      <c r="F1003" t="s">
        <v>1374</v>
      </c>
      <c r="G1003" s="437">
        <v>45093.666747685187</v>
      </c>
      <c r="H1003">
        <v>0</v>
      </c>
      <c r="K1003">
        <v>9</v>
      </c>
    </row>
    <row r="1004" spans="1:13" x14ac:dyDescent="0.2">
      <c r="A1004">
        <v>5</v>
      </c>
      <c r="B1004" t="s">
        <v>1325</v>
      </c>
      <c r="C1004">
        <v>2023</v>
      </c>
      <c r="D1004" t="s">
        <v>1523</v>
      </c>
      <c r="E1004" t="str">
        <f>IFERROR(VLOOKUP([1]!Tabla_SERIEA_05_13[[#This Row],[IdEstablecimiento]],'[2]Establecimiento 2023'!$A$1:$E$183,5,FALSE),0)</f>
        <v>105107-Hospital Vicuña</v>
      </c>
      <c r="F1004" t="s">
        <v>1448</v>
      </c>
      <c r="G1004" s="437">
        <v>45093.666747685187</v>
      </c>
      <c r="H1004">
        <v>0</v>
      </c>
      <c r="K1004">
        <v>3</v>
      </c>
    </row>
    <row r="1005" spans="1:13" x14ac:dyDescent="0.2">
      <c r="A1005">
        <v>5</v>
      </c>
      <c r="B1005" t="s">
        <v>1325</v>
      </c>
      <c r="C1005">
        <v>2023</v>
      </c>
      <c r="D1005" t="s">
        <v>1523</v>
      </c>
      <c r="E1005" t="str">
        <f>IFERROR(VLOOKUP([1]!Tabla_SERIEA_05_13[[#This Row],[IdEstablecimiento]],'[2]Establecimiento 2023'!$A$1:$E$183,5,FALSE),0)</f>
        <v>105107-Hospital Vicuña</v>
      </c>
      <c r="F1005" t="s">
        <v>1501</v>
      </c>
      <c r="G1005" s="437">
        <v>45093.666747685187</v>
      </c>
      <c r="H1005">
        <v>0</v>
      </c>
      <c r="K1005">
        <v>16</v>
      </c>
    </row>
    <row r="1006" spans="1:13" x14ac:dyDescent="0.2">
      <c r="A1006">
        <v>5</v>
      </c>
      <c r="B1006" t="s">
        <v>1325</v>
      </c>
      <c r="C1006">
        <v>2023</v>
      </c>
      <c r="D1006" t="s">
        <v>1523</v>
      </c>
      <c r="E1006" t="str">
        <f>IFERROR(VLOOKUP([1]!Tabla_SERIEA_05_13[[#This Row],[IdEstablecimiento]],'[2]Establecimiento 2023'!$A$1:$E$183,5,FALSE),0)</f>
        <v>105107-Hospital Vicuña</v>
      </c>
      <c r="F1006" t="s">
        <v>1475</v>
      </c>
      <c r="G1006" s="437">
        <v>45093.666747685187</v>
      </c>
      <c r="H1006">
        <v>0</v>
      </c>
      <c r="K1006">
        <v>5</v>
      </c>
    </row>
    <row r="1007" spans="1:13" x14ac:dyDescent="0.2">
      <c r="A1007">
        <v>5</v>
      </c>
      <c r="B1007" t="s">
        <v>1325</v>
      </c>
      <c r="C1007">
        <v>2023</v>
      </c>
      <c r="D1007" t="s">
        <v>1523</v>
      </c>
      <c r="E1007" t="str">
        <f>IFERROR(VLOOKUP([1]!Tabla_SERIEA_05_13[[#This Row],[IdEstablecimiento]],'[2]Establecimiento 2023'!$A$1:$E$183,5,FALSE),0)</f>
        <v>105102-Hospital Ovalle</v>
      </c>
      <c r="F1007" t="s">
        <v>1450</v>
      </c>
      <c r="G1007" s="437">
        <v>45093.666747685187</v>
      </c>
      <c r="H1007">
        <v>0</v>
      </c>
      <c r="K1007">
        <v>34</v>
      </c>
    </row>
    <row r="1008" spans="1:13" x14ac:dyDescent="0.2">
      <c r="A1008">
        <v>5</v>
      </c>
      <c r="B1008" t="s">
        <v>1325</v>
      </c>
      <c r="C1008">
        <v>2023</v>
      </c>
      <c r="D1008" t="s">
        <v>1523</v>
      </c>
      <c r="E1008" t="str">
        <f>IFERROR(VLOOKUP([1]!Tabla_SERIEA_05_13[[#This Row],[IdEstablecimiento]],'[2]Establecimiento 2023'!$A$1:$E$183,5,FALSE),0)</f>
        <v>105102-Hospital Ovalle</v>
      </c>
      <c r="F1008" t="s">
        <v>1335</v>
      </c>
      <c r="G1008" s="437">
        <v>45093.666747685187</v>
      </c>
      <c r="H1008">
        <v>33</v>
      </c>
      <c r="J1008">
        <v>33</v>
      </c>
      <c r="L1008">
        <v>33</v>
      </c>
      <c r="M1008">
        <v>33</v>
      </c>
    </row>
    <row r="1009" spans="1:12" x14ac:dyDescent="0.2">
      <c r="A1009">
        <v>5</v>
      </c>
      <c r="B1009" t="s">
        <v>1325</v>
      </c>
      <c r="C1009">
        <v>2023</v>
      </c>
      <c r="D1009" t="s">
        <v>1523</v>
      </c>
      <c r="E1009" t="str">
        <f>IFERROR(VLOOKUP([1]!Tabla_SERIEA_05_13[[#This Row],[IdEstablecimiento]],'[2]Establecimiento 2023'!$A$1:$E$183,5,FALSE),0)</f>
        <v>105102-Hospital Ovalle</v>
      </c>
      <c r="F1009" t="s">
        <v>1401</v>
      </c>
      <c r="G1009" s="437">
        <v>45093.666747685187</v>
      </c>
      <c r="H1009">
        <v>20</v>
      </c>
      <c r="J1009">
        <v>20</v>
      </c>
      <c r="L1009">
        <v>20</v>
      </c>
    </row>
    <row r="1010" spans="1:12" x14ac:dyDescent="0.2">
      <c r="A1010">
        <v>5</v>
      </c>
      <c r="B1010" t="s">
        <v>1325</v>
      </c>
      <c r="C1010">
        <v>2023</v>
      </c>
      <c r="D1010" t="s">
        <v>1523</v>
      </c>
      <c r="E1010" t="str">
        <f>IFERROR(VLOOKUP([1]!Tabla_SERIEA_05_13[[#This Row],[IdEstablecimiento]],'[2]Establecimiento 2023'!$A$1:$E$183,5,FALSE),0)</f>
        <v>105102-Hospital Ovalle</v>
      </c>
      <c r="F1010" t="s">
        <v>1402</v>
      </c>
      <c r="G1010" s="437">
        <v>45093.666747685187</v>
      </c>
      <c r="H1010">
        <v>4</v>
      </c>
      <c r="J1010">
        <v>4</v>
      </c>
      <c r="L1010">
        <v>4</v>
      </c>
    </row>
    <row r="1011" spans="1:12" x14ac:dyDescent="0.2">
      <c r="A1011">
        <v>5</v>
      </c>
      <c r="B1011" t="s">
        <v>1325</v>
      </c>
      <c r="C1011">
        <v>2023</v>
      </c>
      <c r="D1011" t="s">
        <v>1523</v>
      </c>
      <c r="E1011" t="str">
        <f>IFERROR(VLOOKUP([1]!Tabla_SERIEA_05_13[[#This Row],[IdEstablecimiento]],'[2]Establecimiento 2023'!$A$1:$E$183,5,FALSE),0)</f>
        <v>105102-Hospital Ovalle</v>
      </c>
      <c r="F1011" t="s">
        <v>1327</v>
      </c>
      <c r="G1011" s="437">
        <v>45093.666747685187</v>
      </c>
      <c r="H1011">
        <v>69</v>
      </c>
      <c r="J1011">
        <v>69</v>
      </c>
      <c r="L1011">
        <v>69</v>
      </c>
    </row>
    <row r="1012" spans="1:12" x14ac:dyDescent="0.2">
      <c r="A1012">
        <v>5</v>
      </c>
      <c r="B1012" t="s">
        <v>1325</v>
      </c>
      <c r="C1012">
        <v>2023</v>
      </c>
      <c r="D1012" t="s">
        <v>1523</v>
      </c>
      <c r="E1012" t="str">
        <f>IFERROR(VLOOKUP([1]!Tabla_SERIEA_05_13[[#This Row],[IdEstablecimiento]],'[2]Establecimiento 2023'!$A$1:$E$183,5,FALSE),0)</f>
        <v>105102-Hospital Ovalle</v>
      </c>
      <c r="F1012" t="s">
        <v>1383</v>
      </c>
      <c r="G1012" s="437">
        <v>45093.666747685187</v>
      </c>
      <c r="H1012">
        <v>137</v>
      </c>
      <c r="J1012">
        <v>137</v>
      </c>
      <c r="L1012">
        <v>137</v>
      </c>
    </row>
    <row r="1013" spans="1:12" x14ac:dyDescent="0.2">
      <c r="A1013">
        <v>5</v>
      </c>
      <c r="B1013" t="s">
        <v>1325</v>
      </c>
      <c r="C1013">
        <v>2023</v>
      </c>
      <c r="D1013" t="s">
        <v>1523</v>
      </c>
      <c r="E1013" t="str">
        <f>IFERROR(VLOOKUP([1]!Tabla_SERIEA_05_13[[#This Row],[IdEstablecimiento]],'[2]Establecimiento 2023'!$A$1:$E$183,5,FALSE),0)</f>
        <v>105102-Hospital Ovalle</v>
      </c>
      <c r="F1013" t="s">
        <v>1435</v>
      </c>
      <c r="G1013" s="437">
        <v>45093.666747685187</v>
      </c>
      <c r="H1013">
        <v>2</v>
      </c>
      <c r="J1013">
        <v>2</v>
      </c>
      <c r="L1013">
        <v>2</v>
      </c>
    </row>
    <row r="1014" spans="1:12" x14ac:dyDescent="0.2">
      <c r="A1014">
        <v>5</v>
      </c>
      <c r="B1014" t="s">
        <v>1325</v>
      </c>
      <c r="C1014">
        <v>2023</v>
      </c>
      <c r="D1014" t="s">
        <v>1523</v>
      </c>
      <c r="E1014" t="str">
        <f>IFERROR(VLOOKUP([1]!Tabla_SERIEA_05_13[[#This Row],[IdEstablecimiento]],'[2]Establecimiento 2023'!$A$1:$E$183,5,FALSE),0)</f>
        <v>105102-Hospital Ovalle</v>
      </c>
      <c r="F1014" t="s">
        <v>1384</v>
      </c>
      <c r="G1014" s="437">
        <v>45093.666747685187</v>
      </c>
      <c r="H1014">
        <v>216</v>
      </c>
      <c r="J1014">
        <v>216</v>
      </c>
      <c r="L1014">
        <v>216</v>
      </c>
    </row>
    <row r="1015" spans="1:12" x14ac:dyDescent="0.2">
      <c r="A1015">
        <v>5</v>
      </c>
      <c r="B1015" t="s">
        <v>1325</v>
      </c>
      <c r="C1015">
        <v>2023</v>
      </c>
      <c r="D1015" t="s">
        <v>1523</v>
      </c>
      <c r="E1015" t="str">
        <f>IFERROR(VLOOKUP([1]!Tabla_SERIEA_05_13[[#This Row],[IdEstablecimiento]],'[2]Establecimiento 2023'!$A$1:$E$183,5,FALSE),0)</f>
        <v>105102-Hospital Ovalle</v>
      </c>
      <c r="F1015" t="s">
        <v>1338</v>
      </c>
      <c r="G1015" s="437">
        <v>45093.666747685187</v>
      </c>
      <c r="H1015">
        <v>1</v>
      </c>
      <c r="J1015">
        <v>1</v>
      </c>
      <c r="L1015">
        <v>1</v>
      </c>
    </row>
    <row r="1016" spans="1:12" x14ac:dyDescent="0.2">
      <c r="A1016">
        <v>5</v>
      </c>
      <c r="B1016" t="s">
        <v>1325</v>
      </c>
      <c r="C1016">
        <v>2023</v>
      </c>
      <c r="D1016" t="s">
        <v>1523</v>
      </c>
      <c r="E1016" t="str">
        <f>IFERROR(VLOOKUP([1]!Tabla_SERIEA_05_13[[#This Row],[IdEstablecimiento]],'[2]Establecimiento 2023'!$A$1:$E$183,5,FALSE),0)</f>
        <v>105102-Hospital Ovalle</v>
      </c>
      <c r="F1016" t="s">
        <v>1330</v>
      </c>
      <c r="G1016" s="437">
        <v>45093.666747685187</v>
      </c>
      <c r="H1016">
        <v>2</v>
      </c>
      <c r="J1016">
        <v>2</v>
      </c>
      <c r="L1016">
        <v>2</v>
      </c>
    </row>
    <row r="1017" spans="1:12" x14ac:dyDescent="0.2">
      <c r="A1017">
        <v>5</v>
      </c>
      <c r="B1017" t="s">
        <v>1325</v>
      </c>
      <c r="C1017">
        <v>2023</v>
      </c>
      <c r="D1017" t="s">
        <v>1523</v>
      </c>
      <c r="E1017" t="str">
        <f>IFERROR(VLOOKUP([1]!Tabla_SERIEA_05_13[[#This Row],[IdEstablecimiento]],'[2]Establecimiento 2023'!$A$1:$E$183,5,FALSE),0)</f>
        <v>105102-Hospital Ovalle</v>
      </c>
      <c r="F1017" t="s">
        <v>1331</v>
      </c>
      <c r="G1017" s="437">
        <v>45093.666747685187</v>
      </c>
      <c r="H1017">
        <v>91</v>
      </c>
      <c r="J1017">
        <v>91</v>
      </c>
      <c r="L1017">
        <v>91</v>
      </c>
    </row>
    <row r="1018" spans="1:12" x14ac:dyDescent="0.2">
      <c r="A1018">
        <v>5</v>
      </c>
      <c r="B1018" t="s">
        <v>1325</v>
      </c>
      <c r="C1018">
        <v>2023</v>
      </c>
      <c r="D1018" t="s">
        <v>1523</v>
      </c>
      <c r="E1018" t="str">
        <f>IFERROR(VLOOKUP([1]!Tabla_SERIEA_05_13[[#This Row],[IdEstablecimiento]],'[2]Establecimiento 2023'!$A$1:$E$183,5,FALSE),0)</f>
        <v>105102-Hospital Ovalle</v>
      </c>
      <c r="F1018" t="s">
        <v>1385</v>
      </c>
      <c r="G1018" s="437">
        <v>45093.666747685187</v>
      </c>
      <c r="H1018">
        <v>346</v>
      </c>
      <c r="J1018">
        <v>346</v>
      </c>
      <c r="K1018">
        <v>346</v>
      </c>
    </row>
    <row r="1019" spans="1:12" x14ac:dyDescent="0.2">
      <c r="A1019">
        <v>5</v>
      </c>
      <c r="B1019" t="s">
        <v>1325</v>
      </c>
      <c r="C1019">
        <v>2023</v>
      </c>
      <c r="D1019" t="s">
        <v>1523</v>
      </c>
      <c r="E1019" t="str">
        <f>IFERROR(VLOOKUP([1]!Tabla_SERIEA_05_13[[#This Row],[IdEstablecimiento]],'[2]Establecimiento 2023'!$A$1:$E$183,5,FALSE),0)</f>
        <v>105102-Hospital Ovalle</v>
      </c>
      <c r="F1019" t="s">
        <v>1386</v>
      </c>
      <c r="G1019" s="437">
        <v>45093.666747685187</v>
      </c>
      <c r="H1019">
        <v>34</v>
      </c>
      <c r="J1019">
        <v>34</v>
      </c>
      <c r="K1019">
        <v>34</v>
      </c>
    </row>
    <row r="1020" spans="1:12" x14ac:dyDescent="0.2">
      <c r="A1020">
        <v>5</v>
      </c>
      <c r="B1020" t="s">
        <v>1325</v>
      </c>
      <c r="C1020">
        <v>2023</v>
      </c>
      <c r="D1020" t="s">
        <v>1523</v>
      </c>
      <c r="E1020" t="str">
        <f>IFERROR(VLOOKUP([1]!Tabla_SERIEA_05_13[[#This Row],[IdEstablecimiento]],'[2]Establecimiento 2023'!$A$1:$E$183,5,FALSE),0)</f>
        <v>105102-Hospital Ovalle</v>
      </c>
      <c r="F1020" t="s">
        <v>1403</v>
      </c>
      <c r="G1020" s="437">
        <v>45093.666747685187</v>
      </c>
      <c r="H1020">
        <v>1</v>
      </c>
      <c r="J1020">
        <v>1</v>
      </c>
      <c r="L1020">
        <v>1</v>
      </c>
    </row>
    <row r="1021" spans="1:12" x14ac:dyDescent="0.2">
      <c r="A1021">
        <v>5</v>
      </c>
      <c r="B1021" t="s">
        <v>1325</v>
      </c>
      <c r="C1021">
        <v>2023</v>
      </c>
      <c r="D1021" t="s">
        <v>1523</v>
      </c>
      <c r="E1021" t="str">
        <f>IFERROR(VLOOKUP([1]!Tabla_SERIEA_05_13[[#This Row],[IdEstablecimiento]],'[2]Establecimiento 2023'!$A$1:$E$183,5,FALSE),0)</f>
        <v>105102-Hospital Ovalle</v>
      </c>
      <c r="F1021" t="s">
        <v>1404</v>
      </c>
      <c r="G1021" s="437">
        <v>45093.666747685187</v>
      </c>
      <c r="H1021">
        <v>1</v>
      </c>
      <c r="J1021">
        <v>1</v>
      </c>
      <c r="L1021">
        <v>1</v>
      </c>
    </row>
    <row r="1022" spans="1:12" x14ac:dyDescent="0.2">
      <c r="A1022">
        <v>5</v>
      </c>
      <c r="B1022" t="s">
        <v>1325</v>
      </c>
      <c r="C1022">
        <v>2023</v>
      </c>
      <c r="D1022" t="s">
        <v>1523</v>
      </c>
      <c r="E1022" t="str">
        <f>IFERROR(VLOOKUP([1]!Tabla_SERIEA_05_13[[#This Row],[IdEstablecimiento]],'[2]Establecimiento 2023'!$A$1:$E$183,5,FALSE),0)</f>
        <v>105102-Hospital Ovalle</v>
      </c>
      <c r="F1022" t="s">
        <v>1242</v>
      </c>
      <c r="G1022" s="437">
        <v>45093.666747685187</v>
      </c>
      <c r="H1022">
        <v>24</v>
      </c>
      <c r="I1022">
        <v>0</v>
      </c>
      <c r="J1022">
        <v>24</v>
      </c>
    </row>
    <row r="1023" spans="1:12" x14ac:dyDescent="0.2">
      <c r="A1023">
        <v>5</v>
      </c>
      <c r="B1023" t="s">
        <v>1325</v>
      </c>
      <c r="C1023">
        <v>2023</v>
      </c>
      <c r="D1023" t="s">
        <v>1523</v>
      </c>
      <c r="E1023" t="str">
        <f>IFERROR(VLOOKUP([1]!Tabla_SERIEA_05_13[[#This Row],[IdEstablecimiento]],'[2]Establecimiento 2023'!$A$1:$E$183,5,FALSE),0)</f>
        <v>105102-Hospital Ovalle</v>
      </c>
      <c r="F1023" t="s">
        <v>1244</v>
      </c>
      <c r="G1023" s="437">
        <v>45093.666747685187</v>
      </c>
      <c r="H1023">
        <v>33</v>
      </c>
      <c r="I1023">
        <v>0</v>
      </c>
      <c r="J1023">
        <v>33</v>
      </c>
    </row>
    <row r="1024" spans="1:12" x14ac:dyDescent="0.2">
      <c r="A1024">
        <v>5</v>
      </c>
      <c r="B1024" t="s">
        <v>1325</v>
      </c>
      <c r="C1024">
        <v>2023</v>
      </c>
      <c r="D1024" t="s">
        <v>1523</v>
      </c>
      <c r="E1024" t="str">
        <f>IFERROR(VLOOKUP([1]!Tabla_SERIEA_05_13[[#This Row],[IdEstablecimiento]],'[2]Establecimiento 2023'!$A$1:$E$183,5,FALSE),0)</f>
        <v>105102-Hospital Ovalle</v>
      </c>
      <c r="F1024" t="s">
        <v>1252</v>
      </c>
      <c r="G1024" s="437">
        <v>45093.666747685187</v>
      </c>
      <c r="H1024">
        <v>91</v>
      </c>
      <c r="I1024">
        <v>0</v>
      </c>
      <c r="J1024">
        <v>91</v>
      </c>
    </row>
    <row r="1025" spans="1:14" x14ac:dyDescent="0.2">
      <c r="A1025">
        <v>5</v>
      </c>
      <c r="B1025" t="s">
        <v>1325</v>
      </c>
      <c r="C1025">
        <v>2023</v>
      </c>
      <c r="D1025" t="s">
        <v>1523</v>
      </c>
      <c r="E1025" t="str">
        <f>IFERROR(VLOOKUP([1]!Tabla_SERIEA_05_13[[#This Row],[IdEstablecimiento]],'[2]Establecimiento 2023'!$A$1:$E$183,5,FALSE),0)</f>
        <v>105102-Hospital Ovalle</v>
      </c>
      <c r="F1025" t="s">
        <v>1253</v>
      </c>
      <c r="G1025" s="437">
        <v>45093.666747685187</v>
      </c>
      <c r="H1025">
        <v>69</v>
      </c>
      <c r="I1025">
        <v>0</v>
      </c>
      <c r="J1025">
        <v>69</v>
      </c>
    </row>
    <row r="1026" spans="1:14" x14ac:dyDescent="0.2">
      <c r="A1026">
        <v>5</v>
      </c>
      <c r="B1026" t="s">
        <v>1325</v>
      </c>
      <c r="C1026">
        <v>2023</v>
      </c>
      <c r="D1026" t="s">
        <v>1523</v>
      </c>
      <c r="E1026" t="str">
        <f>IFERROR(VLOOKUP([1]!Tabla_SERIEA_05_13[[#This Row],[IdEstablecimiento]],'[2]Establecimiento 2023'!$A$1:$E$183,5,FALSE),0)</f>
        <v>105102-Hospital Ovalle</v>
      </c>
      <c r="F1026" t="s">
        <v>1390</v>
      </c>
      <c r="G1026" s="437">
        <v>45093.666747685187</v>
      </c>
      <c r="H1026">
        <v>137</v>
      </c>
      <c r="I1026">
        <v>0</v>
      </c>
      <c r="J1026">
        <v>137</v>
      </c>
    </row>
    <row r="1027" spans="1:14" x14ac:dyDescent="0.2">
      <c r="A1027">
        <v>5</v>
      </c>
      <c r="B1027" t="s">
        <v>1325</v>
      </c>
      <c r="C1027">
        <v>2023</v>
      </c>
      <c r="D1027" t="s">
        <v>1523</v>
      </c>
      <c r="E1027" t="str">
        <f>IFERROR(VLOOKUP([1]!Tabla_SERIEA_05_13[[#This Row],[IdEstablecimiento]],'[2]Establecimiento 2023'!$A$1:$E$183,5,FALSE),0)</f>
        <v>105102-Hospital Ovalle</v>
      </c>
      <c r="F1027" t="s">
        <v>1258</v>
      </c>
      <c r="G1027" s="437">
        <v>45093.666747685187</v>
      </c>
      <c r="H1027">
        <v>3</v>
      </c>
      <c r="M1027">
        <v>2</v>
      </c>
      <c r="N1027">
        <v>1</v>
      </c>
    </row>
    <row r="1028" spans="1:14" x14ac:dyDescent="0.2">
      <c r="A1028">
        <v>5</v>
      </c>
      <c r="B1028" t="s">
        <v>1325</v>
      </c>
      <c r="C1028">
        <v>2023</v>
      </c>
      <c r="D1028" t="s">
        <v>1523</v>
      </c>
      <c r="E1028" t="str">
        <f>IFERROR(VLOOKUP([1]!Tabla_SERIEA_05_13[[#This Row],[IdEstablecimiento]],'[2]Establecimiento 2023'!$A$1:$E$183,5,FALSE),0)</f>
        <v>105102-Hospital Ovalle</v>
      </c>
      <c r="F1028" t="s">
        <v>1259</v>
      </c>
      <c r="G1028" s="437">
        <v>45093.666747685187</v>
      </c>
      <c r="H1028">
        <v>78</v>
      </c>
      <c r="I1028">
        <v>25</v>
      </c>
      <c r="J1028">
        <v>53</v>
      </c>
    </row>
    <row r="1029" spans="1:14" x14ac:dyDescent="0.2">
      <c r="A1029">
        <v>5</v>
      </c>
      <c r="B1029" t="s">
        <v>1325</v>
      </c>
      <c r="C1029">
        <v>2023</v>
      </c>
      <c r="D1029" t="s">
        <v>1524</v>
      </c>
      <c r="E1029" t="str">
        <f>IFERROR(VLOOKUP([1]!Tabla_SERIEA_05_13[[#This Row],[IdEstablecimiento]],'[2]Establecimiento 2023'!$A$1:$E$183,5,FALSE),0)</f>
        <v>105102-Hospital Ovalle</v>
      </c>
      <c r="F1029" t="s">
        <v>1340</v>
      </c>
      <c r="G1029" s="437">
        <v>45093.668298611112</v>
      </c>
      <c r="H1029">
        <v>89</v>
      </c>
      <c r="J1029">
        <v>89</v>
      </c>
    </row>
    <row r="1030" spans="1:14" x14ac:dyDescent="0.2">
      <c r="A1030">
        <v>5</v>
      </c>
      <c r="B1030" t="s">
        <v>1325</v>
      </c>
      <c r="C1030">
        <v>2023</v>
      </c>
      <c r="D1030" t="s">
        <v>1524</v>
      </c>
      <c r="E1030" t="str">
        <f>IFERROR(VLOOKUP([1]!Tabla_SERIEA_05_13[[#This Row],[IdEstablecimiento]],'[2]Establecimiento 2023'!$A$1:$E$183,5,FALSE),0)</f>
        <v>105102-Hospital Ovalle</v>
      </c>
      <c r="F1030" t="s">
        <v>1341</v>
      </c>
      <c r="G1030" s="437">
        <v>45093.668298611112</v>
      </c>
      <c r="H1030">
        <v>144</v>
      </c>
      <c r="J1030">
        <v>144</v>
      </c>
    </row>
    <row r="1031" spans="1:14" x14ac:dyDescent="0.2">
      <c r="A1031">
        <v>5</v>
      </c>
      <c r="B1031" t="s">
        <v>1325</v>
      </c>
      <c r="C1031">
        <v>2023</v>
      </c>
      <c r="D1031" t="s">
        <v>1524</v>
      </c>
      <c r="E1031" t="str">
        <f>IFERROR(VLOOKUP([1]!Tabla_SERIEA_05_13[[#This Row],[IdEstablecimiento]],'[2]Establecimiento 2023'!$A$1:$E$183,5,FALSE),0)</f>
        <v>105102-Hospital Ovalle</v>
      </c>
      <c r="F1031" t="s">
        <v>1342</v>
      </c>
      <c r="G1031" s="437">
        <v>45093.668298611112</v>
      </c>
      <c r="H1031">
        <v>53</v>
      </c>
      <c r="J1031">
        <v>53</v>
      </c>
    </row>
    <row r="1032" spans="1:14" x14ac:dyDescent="0.2">
      <c r="A1032">
        <v>5</v>
      </c>
      <c r="B1032" t="s">
        <v>1325</v>
      </c>
      <c r="C1032">
        <v>2023</v>
      </c>
      <c r="D1032" t="s">
        <v>1524</v>
      </c>
      <c r="E1032" t="str">
        <f>IFERROR(VLOOKUP([1]!Tabla_SERIEA_05_13[[#This Row],[IdEstablecimiento]],'[2]Establecimiento 2023'!$A$1:$E$183,5,FALSE),0)</f>
        <v>105102-Hospital Ovalle</v>
      </c>
      <c r="F1032" t="s">
        <v>1343</v>
      </c>
      <c r="G1032" s="437">
        <v>45093.668298611112</v>
      </c>
      <c r="H1032">
        <v>1537</v>
      </c>
      <c r="J1032">
        <v>1537</v>
      </c>
    </row>
    <row r="1033" spans="1:14" x14ac:dyDescent="0.2">
      <c r="A1033">
        <v>5</v>
      </c>
      <c r="B1033" t="s">
        <v>1325</v>
      </c>
      <c r="C1033">
        <v>2023</v>
      </c>
      <c r="D1033" t="s">
        <v>1524</v>
      </c>
      <c r="E1033" t="str">
        <f>IFERROR(VLOOKUP([1]!Tabla_SERIEA_05_13[[#This Row],[IdEstablecimiento]],'[2]Establecimiento 2023'!$A$1:$E$183,5,FALSE),0)</f>
        <v>105102-Hospital Ovalle</v>
      </c>
      <c r="F1033" t="s">
        <v>1344</v>
      </c>
      <c r="G1033" s="437">
        <v>45093.668298611112</v>
      </c>
      <c r="H1033">
        <v>2489</v>
      </c>
      <c r="J1033">
        <v>2489</v>
      </c>
    </row>
    <row r="1034" spans="1:14" x14ac:dyDescent="0.2">
      <c r="A1034">
        <v>5</v>
      </c>
      <c r="B1034" t="s">
        <v>1325</v>
      </c>
      <c r="C1034">
        <v>2023</v>
      </c>
      <c r="D1034" t="s">
        <v>1524</v>
      </c>
      <c r="E1034" t="str">
        <f>IFERROR(VLOOKUP([1]!Tabla_SERIEA_05_13[[#This Row],[IdEstablecimiento]],'[2]Establecimiento 2023'!$A$1:$E$183,5,FALSE),0)</f>
        <v>105102-Hospital Ovalle</v>
      </c>
      <c r="F1034" t="s">
        <v>1392</v>
      </c>
      <c r="G1034" s="437">
        <v>45093.668298611112</v>
      </c>
      <c r="H1034">
        <v>57</v>
      </c>
      <c r="J1034">
        <v>57</v>
      </c>
    </row>
    <row r="1035" spans="1:14" x14ac:dyDescent="0.2">
      <c r="A1035">
        <v>5</v>
      </c>
      <c r="B1035" t="s">
        <v>1325</v>
      </c>
      <c r="C1035">
        <v>2023</v>
      </c>
      <c r="D1035" t="s">
        <v>1524</v>
      </c>
      <c r="E1035" t="str">
        <f>IFERROR(VLOOKUP([1]!Tabla_SERIEA_05_13[[#This Row],[IdEstablecimiento]],'[2]Establecimiento 2023'!$A$1:$E$183,5,FALSE),0)</f>
        <v>105102-Hospital Ovalle</v>
      </c>
      <c r="F1035" t="s">
        <v>1517</v>
      </c>
      <c r="G1035" s="437">
        <v>45093.668298611112</v>
      </c>
      <c r="H1035">
        <v>2</v>
      </c>
      <c r="J1035">
        <v>2</v>
      </c>
    </row>
    <row r="1036" spans="1:14" x14ac:dyDescent="0.2">
      <c r="A1036">
        <v>5</v>
      </c>
      <c r="B1036" t="s">
        <v>1325</v>
      </c>
      <c r="C1036">
        <v>2023</v>
      </c>
      <c r="D1036" t="s">
        <v>1524</v>
      </c>
      <c r="E1036" t="str">
        <f>IFERROR(VLOOKUP([1]!Tabla_SERIEA_05_13[[#This Row],[IdEstablecimiento]],'[2]Establecimiento 2023'!$A$1:$E$183,5,FALSE),0)</f>
        <v>04101-La Serena</v>
      </c>
      <c r="F1036" t="s">
        <v>1438</v>
      </c>
      <c r="G1036" s="437">
        <v>45093.668298611112</v>
      </c>
      <c r="H1036">
        <v>24</v>
      </c>
      <c r="J1036">
        <v>24</v>
      </c>
    </row>
    <row r="1037" spans="1:14" x14ac:dyDescent="0.2">
      <c r="A1037">
        <v>5</v>
      </c>
      <c r="B1037" t="s">
        <v>1325</v>
      </c>
      <c r="C1037">
        <v>2023</v>
      </c>
      <c r="D1037" t="s">
        <v>1524</v>
      </c>
      <c r="E1037" t="str">
        <f>IFERROR(VLOOKUP([1]!Tabla_SERIEA_05_13[[#This Row],[IdEstablecimiento]],'[2]Establecimiento 2023'!$A$1:$E$183,5,FALSE),0)</f>
        <v>04101-La Serena</v>
      </c>
      <c r="F1037" t="s">
        <v>1453</v>
      </c>
      <c r="G1037" s="437">
        <v>45093.668298611112</v>
      </c>
      <c r="H1037">
        <v>6</v>
      </c>
      <c r="J1037">
        <v>6</v>
      </c>
    </row>
    <row r="1038" spans="1:14" x14ac:dyDescent="0.2">
      <c r="A1038">
        <v>5</v>
      </c>
      <c r="B1038" t="s">
        <v>1325</v>
      </c>
      <c r="C1038">
        <v>2023</v>
      </c>
      <c r="D1038" t="s">
        <v>1524</v>
      </c>
      <c r="E1038" t="str">
        <f>IFERROR(VLOOKUP([1]!Tabla_SERIEA_05_13[[#This Row],[IdEstablecimiento]],'[2]Establecimiento 2023'!$A$1:$E$183,5,FALSE),0)</f>
        <v>04101-La Serena</v>
      </c>
      <c r="F1038" t="s">
        <v>1345</v>
      </c>
      <c r="G1038" s="437">
        <v>45093.668298611112</v>
      </c>
      <c r="H1038">
        <v>2004</v>
      </c>
      <c r="J1038">
        <v>2004</v>
      </c>
    </row>
    <row r="1039" spans="1:14" x14ac:dyDescent="0.2">
      <c r="A1039">
        <v>5</v>
      </c>
      <c r="B1039" t="s">
        <v>1325</v>
      </c>
      <c r="C1039">
        <v>2023</v>
      </c>
      <c r="D1039" t="s">
        <v>1524</v>
      </c>
      <c r="E1039" t="str">
        <f>IFERROR(VLOOKUP([1]!Tabla_SERIEA_05_13[[#This Row],[IdEstablecimiento]],'[2]Establecimiento 2023'!$A$1:$E$183,5,FALSE),0)</f>
        <v>04101-La Serena</v>
      </c>
      <c r="F1039" t="s">
        <v>1346</v>
      </c>
      <c r="G1039" s="437">
        <v>45093.668298611112</v>
      </c>
      <c r="H1039">
        <v>2007</v>
      </c>
      <c r="J1039">
        <v>2007</v>
      </c>
    </row>
    <row r="1040" spans="1:14" x14ac:dyDescent="0.2">
      <c r="A1040">
        <v>5</v>
      </c>
      <c r="B1040" t="s">
        <v>1325</v>
      </c>
      <c r="C1040">
        <v>2023</v>
      </c>
      <c r="D1040" t="s">
        <v>1524</v>
      </c>
      <c r="E1040" t="str">
        <f>IFERROR(VLOOKUP([1]!Tabla_SERIEA_05_13[[#This Row],[IdEstablecimiento]],'[2]Establecimiento 2023'!$A$1:$E$183,5,FALSE),0)</f>
        <v>04101-La Serena</v>
      </c>
      <c r="F1040" t="s">
        <v>1469</v>
      </c>
      <c r="G1040" s="437">
        <v>45093.668298611112</v>
      </c>
      <c r="H1040">
        <v>1</v>
      </c>
      <c r="J1040">
        <v>1</v>
      </c>
    </row>
    <row r="1041" spans="1:10" x14ac:dyDescent="0.2">
      <c r="A1041">
        <v>5</v>
      </c>
      <c r="B1041" t="s">
        <v>1325</v>
      </c>
      <c r="C1041">
        <v>2023</v>
      </c>
      <c r="D1041" t="s">
        <v>1524</v>
      </c>
      <c r="E1041" t="str">
        <f>IFERROR(VLOOKUP([1]!Tabla_SERIEA_05_13[[#This Row],[IdEstablecimiento]],'[2]Establecimiento 2023'!$A$1:$E$183,5,FALSE),0)</f>
        <v>04101-La Serena</v>
      </c>
      <c r="F1041" t="s">
        <v>1347</v>
      </c>
      <c r="G1041" s="437">
        <v>45093.668298611112</v>
      </c>
      <c r="H1041">
        <v>2752</v>
      </c>
      <c r="J1041">
        <v>2752</v>
      </c>
    </row>
    <row r="1042" spans="1:10" x14ac:dyDescent="0.2">
      <c r="A1042">
        <v>5</v>
      </c>
      <c r="B1042" t="s">
        <v>1325</v>
      </c>
      <c r="C1042">
        <v>2023</v>
      </c>
      <c r="D1042" t="s">
        <v>1524</v>
      </c>
      <c r="E1042" t="str">
        <f>IFERROR(VLOOKUP([1]!Tabla_SERIEA_05_13[[#This Row],[IdEstablecimiento]],'[2]Establecimiento 2023'!$A$1:$E$183,5,FALSE),0)</f>
        <v>04101-La Serena</v>
      </c>
      <c r="F1042" t="s">
        <v>1394</v>
      </c>
      <c r="G1042" s="437">
        <v>45093.668298611112</v>
      </c>
      <c r="H1042">
        <v>1</v>
      </c>
      <c r="J1042">
        <v>1</v>
      </c>
    </row>
    <row r="1043" spans="1:10" x14ac:dyDescent="0.2">
      <c r="A1043">
        <v>5</v>
      </c>
      <c r="B1043" t="s">
        <v>1325</v>
      </c>
      <c r="C1043">
        <v>2023</v>
      </c>
      <c r="D1043" t="s">
        <v>1524</v>
      </c>
      <c r="E1043" t="str">
        <f>IFERROR(VLOOKUP([1]!Tabla_SERIEA_05_13[[#This Row],[IdEstablecimiento]],'[2]Establecimiento 2023'!$A$1:$E$183,5,FALSE),0)</f>
        <v>04101-La Serena</v>
      </c>
      <c r="F1043" t="s">
        <v>1440</v>
      </c>
      <c r="G1043" s="437">
        <v>45093.668298611112</v>
      </c>
      <c r="H1043">
        <v>7</v>
      </c>
      <c r="J1043">
        <v>7</v>
      </c>
    </row>
    <row r="1044" spans="1:10" x14ac:dyDescent="0.2">
      <c r="A1044">
        <v>5</v>
      </c>
      <c r="B1044" t="s">
        <v>1325</v>
      </c>
      <c r="C1044">
        <v>2023</v>
      </c>
      <c r="D1044" t="s">
        <v>1524</v>
      </c>
      <c r="E1044" t="str">
        <f>IFERROR(VLOOKUP([1]!Tabla_SERIEA_05_13[[#This Row],[IdEstablecimiento]],'[2]Establecimiento 2023'!$A$1:$E$183,5,FALSE),0)</f>
        <v>04101-La Serena</v>
      </c>
      <c r="F1044" t="s">
        <v>1349</v>
      </c>
      <c r="G1044" s="437">
        <v>45093.668298611112</v>
      </c>
      <c r="H1044">
        <v>1650</v>
      </c>
      <c r="J1044">
        <v>1650</v>
      </c>
    </row>
    <row r="1045" spans="1:10" x14ac:dyDescent="0.2">
      <c r="A1045">
        <v>5</v>
      </c>
      <c r="B1045" t="s">
        <v>1325</v>
      </c>
      <c r="C1045">
        <v>2023</v>
      </c>
      <c r="D1045" t="s">
        <v>1524</v>
      </c>
      <c r="E1045" t="str">
        <f>IFERROR(VLOOKUP([1]!Tabla_SERIEA_05_13[[#This Row],[IdEstablecimiento]],'[2]Establecimiento 2023'!$A$1:$E$183,5,FALSE),0)</f>
        <v>04101-La Serena</v>
      </c>
      <c r="F1045" t="s">
        <v>1409</v>
      </c>
      <c r="G1045" s="437">
        <v>45093.668298611112</v>
      </c>
      <c r="H1045">
        <v>8</v>
      </c>
      <c r="J1045">
        <v>8</v>
      </c>
    </row>
    <row r="1046" spans="1:10" x14ac:dyDescent="0.2">
      <c r="A1046">
        <v>5</v>
      </c>
      <c r="B1046" t="s">
        <v>1325</v>
      </c>
      <c r="C1046">
        <v>2023</v>
      </c>
      <c r="D1046" t="s">
        <v>1524</v>
      </c>
      <c r="E1046" t="str">
        <f>IFERROR(VLOOKUP([1]!Tabla_SERIEA_05_13[[#This Row],[IdEstablecimiento]],'[2]Establecimiento 2023'!$A$1:$E$183,5,FALSE),0)</f>
        <v>04101-La Serena</v>
      </c>
      <c r="F1046" t="s">
        <v>1350</v>
      </c>
      <c r="G1046" s="437">
        <v>45093.668298611112</v>
      </c>
      <c r="H1046">
        <v>13</v>
      </c>
      <c r="J1046">
        <v>13</v>
      </c>
    </row>
    <row r="1047" spans="1:10" x14ac:dyDescent="0.2">
      <c r="A1047">
        <v>5</v>
      </c>
      <c r="B1047" t="s">
        <v>1325</v>
      </c>
      <c r="C1047">
        <v>2023</v>
      </c>
      <c r="D1047" t="s">
        <v>1524</v>
      </c>
      <c r="E1047" t="str">
        <f>IFERROR(VLOOKUP([1]!Tabla_SERIEA_05_13[[#This Row],[IdEstablecimiento]],'[2]Establecimiento 2023'!$A$1:$E$183,5,FALSE),0)</f>
        <v>04101-La Serena</v>
      </c>
      <c r="F1047" t="s">
        <v>1351</v>
      </c>
      <c r="G1047" s="437">
        <v>45093.668298611112</v>
      </c>
      <c r="H1047">
        <v>116</v>
      </c>
      <c r="J1047">
        <v>116</v>
      </c>
    </row>
    <row r="1048" spans="1:10" x14ac:dyDescent="0.2">
      <c r="A1048">
        <v>5</v>
      </c>
      <c r="B1048" t="s">
        <v>1325</v>
      </c>
      <c r="C1048">
        <v>2023</v>
      </c>
      <c r="D1048" t="s">
        <v>1524</v>
      </c>
      <c r="E1048" t="str">
        <f>IFERROR(VLOOKUP([1]!Tabla_SERIEA_05_13[[#This Row],[IdEstablecimiento]],'[2]Establecimiento 2023'!$A$1:$E$183,5,FALSE),0)</f>
        <v>04101-La Serena</v>
      </c>
      <c r="F1048" t="s">
        <v>1352</v>
      </c>
      <c r="G1048" s="437">
        <v>45093.668298611112</v>
      </c>
      <c r="H1048">
        <v>6</v>
      </c>
      <c r="J1048">
        <v>6</v>
      </c>
    </row>
    <row r="1049" spans="1:10" x14ac:dyDescent="0.2">
      <c r="A1049">
        <v>5</v>
      </c>
      <c r="B1049" t="s">
        <v>1325</v>
      </c>
      <c r="C1049">
        <v>2023</v>
      </c>
      <c r="D1049" t="s">
        <v>1524</v>
      </c>
      <c r="E1049" t="str">
        <f>IFERROR(VLOOKUP([1]!Tabla_SERIEA_05_13[[#This Row],[IdEstablecimiento]],'[2]Establecimiento 2023'!$A$1:$E$183,5,FALSE),0)</f>
        <v>04101-La Serena</v>
      </c>
      <c r="F1049" t="s">
        <v>1353</v>
      </c>
      <c r="G1049" s="437">
        <v>45093.668298611112</v>
      </c>
      <c r="H1049">
        <v>2453</v>
      </c>
      <c r="J1049">
        <v>2453</v>
      </c>
    </row>
    <row r="1050" spans="1:10" x14ac:dyDescent="0.2">
      <c r="A1050">
        <v>5</v>
      </c>
      <c r="B1050" t="s">
        <v>1325</v>
      </c>
      <c r="C1050">
        <v>2023</v>
      </c>
      <c r="D1050" t="s">
        <v>1524</v>
      </c>
      <c r="E1050" t="str">
        <f>IFERROR(VLOOKUP([1]!Tabla_SERIEA_05_13[[#This Row],[IdEstablecimiento]],'[2]Establecimiento 2023'!$A$1:$E$183,5,FALSE),0)</f>
        <v>04101-La Serena</v>
      </c>
      <c r="F1050" t="s">
        <v>1424</v>
      </c>
      <c r="G1050" s="437">
        <v>45093.668298611112</v>
      </c>
      <c r="H1050">
        <v>6</v>
      </c>
      <c r="J1050">
        <v>6</v>
      </c>
    </row>
    <row r="1051" spans="1:10" x14ac:dyDescent="0.2">
      <c r="A1051">
        <v>5</v>
      </c>
      <c r="B1051" t="s">
        <v>1325</v>
      </c>
      <c r="C1051">
        <v>2023</v>
      </c>
      <c r="D1051" t="s">
        <v>1524</v>
      </c>
      <c r="E1051" t="str">
        <f>IFERROR(VLOOKUP([1]!Tabla_SERIEA_05_13[[#This Row],[IdEstablecimiento]],'[2]Establecimiento 2023'!$A$1:$E$183,5,FALSE),0)</f>
        <v>04101-La Serena</v>
      </c>
      <c r="F1051" t="s">
        <v>1354</v>
      </c>
      <c r="G1051" s="437">
        <v>45093.668298611112</v>
      </c>
      <c r="H1051">
        <v>5547</v>
      </c>
      <c r="J1051">
        <v>5547</v>
      </c>
    </row>
    <row r="1052" spans="1:10" x14ac:dyDescent="0.2">
      <c r="A1052">
        <v>5</v>
      </c>
      <c r="B1052" t="s">
        <v>1325</v>
      </c>
      <c r="C1052">
        <v>2023</v>
      </c>
      <c r="D1052" t="s">
        <v>1524</v>
      </c>
      <c r="E1052" t="str">
        <f>IFERROR(VLOOKUP([1]!Tabla_SERIEA_05_13[[#This Row],[IdEstablecimiento]],'[2]Establecimiento 2023'!$A$1:$E$183,5,FALSE),0)</f>
        <v>04101-La Serena</v>
      </c>
      <c r="F1052" t="s">
        <v>1410</v>
      </c>
      <c r="G1052" s="437">
        <v>45093.668298611112</v>
      </c>
      <c r="H1052">
        <v>2863</v>
      </c>
      <c r="J1052">
        <v>2863</v>
      </c>
    </row>
    <row r="1053" spans="1:10" x14ac:dyDescent="0.2">
      <c r="A1053">
        <v>5</v>
      </c>
      <c r="B1053" t="s">
        <v>1325</v>
      </c>
      <c r="C1053">
        <v>2023</v>
      </c>
      <c r="D1053" t="s">
        <v>1524</v>
      </c>
      <c r="E1053" t="str">
        <f>IFERROR(VLOOKUP([1]!Tabla_SERIEA_05_13[[#This Row],[IdEstablecimiento]],'[2]Establecimiento 2023'!$A$1:$E$183,5,FALSE),0)</f>
        <v>04303-Monte Patria</v>
      </c>
      <c r="F1053" t="s">
        <v>1355</v>
      </c>
      <c r="G1053" s="437">
        <v>45093.668298611112</v>
      </c>
      <c r="H1053">
        <v>6</v>
      </c>
      <c r="J1053">
        <v>6</v>
      </c>
    </row>
    <row r="1054" spans="1:10" x14ac:dyDescent="0.2">
      <c r="A1054">
        <v>5</v>
      </c>
      <c r="B1054" t="s">
        <v>1325</v>
      </c>
      <c r="C1054">
        <v>2023</v>
      </c>
      <c r="D1054" t="s">
        <v>1524</v>
      </c>
      <c r="E1054" t="str">
        <f>IFERROR(VLOOKUP([1]!Tabla_SERIEA_05_13[[#This Row],[IdEstablecimiento]],'[2]Establecimiento 2023'!$A$1:$E$183,5,FALSE),0)</f>
        <v>04303-Monte Patria</v>
      </c>
      <c r="F1054" t="s">
        <v>1443</v>
      </c>
      <c r="G1054" s="437">
        <v>45093.668298611112</v>
      </c>
      <c r="H1054">
        <v>3</v>
      </c>
      <c r="J1054">
        <v>3</v>
      </c>
    </row>
    <row r="1055" spans="1:10" x14ac:dyDescent="0.2">
      <c r="A1055">
        <v>5</v>
      </c>
      <c r="B1055" t="s">
        <v>1325</v>
      </c>
      <c r="C1055">
        <v>2023</v>
      </c>
      <c r="D1055" t="s">
        <v>1524</v>
      </c>
      <c r="E1055" t="str">
        <f>IFERROR(VLOOKUP([1]!Tabla_SERIEA_05_13[[#This Row],[IdEstablecimiento]],'[2]Establecimiento 2023'!$A$1:$E$183,5,FALSE),0)</f>
        <v>04303-Monte Patria</v>
      </c>
      <c r="F1055" t="s">
        <v>1356</v>
      </c>
      <c r="G1055" s="437">
        <v>45093.668298611112</v>
      </c>
      <c r="H1055">
        <v>3327</v>
      </c>
      <c r="J1055">
        <v>3327</v>
      </c>
    </row>
    <row r="1056" spans="1:10" x14ac:dyDescent="0.2">
      <c r="A1056">
        <v>5</v>
      </c>
      <c r="B1056" t="s">
        <v>1325</v>
      </c>
      <c r="C1056">
        <v>2023</v>
      </c>
      <c r="D1056" t="s">
        <v>1524</v>
      </c>
      <c r="E1056" t="str">
        <f>IFERROR(VLOOKUP([1]!Tabla_SERIEA_05_13[[#This Row],[IdEstablecimiento]],'[2]Establecimiento 2023'!$A$1:$E$183,5,FALSE),0)</f>
        <v>04303-Monte Patria</v>
      </c>
      <c r="F1056" t="s">
        <v>1357</v>
      </c>
      <c r="G1056" s="437">
        <v>45093.668298611112</v>
      </c>
      <c r="H1056">
        <v>243</v>
      </c>
      <c r="J1056">
        <v>243</v>
      </c>
    </row>
    <row r="1057" spans="1:10" x14ac:dyDescent="0.2">
      <c r="A1057">
        <v>5</v>
      </c>
      <c r="B1057" t="s">
        <v>1325</v>
      </c>
      <c r="C1057">
        <v>2023</v>
      </c>
      <c r="D1057" t="s">
        <v>1524</v>
      </c>
      <c r="E1057" t="str">
        <f>IFERROR(VLOOKUP([1]!Tabla_SERIEA_05_13[[#This Row],[IdEstablecimiento]],'[2]Establecimiento 2023'!$A$1:$E$183,5,FALSE),0)</f>
        <v>04303-Monte Patria</v>
      </c>
      <c r="F1057" t="s">
        <v>1358</v>
      </c>
      <c r="G1057" s="437">
        <v>45093.668298611112</v>
      </c>
      <c r="H1057">
        <v>1881</v>
      </c>
      <c r="J1057">
        <v>1881</v>
      </c>
    </row>
    <row r="1058" spans="1:10" x14ac:dyDescent="0.2">
      <c r="A1058">
        <v>5</v>
      </c>
      <c r="B1058" t="s">
        <v>1325</v>
      </c>
      <c r="C1058">
        <v>2023</v>
      </c>
      <c r="D1058" t="s">
        <v>1524</v>
      </c>
      <c r="E1058" t="str">
        <f>IFERROR(VLOOKUP([1]!Tabla_SERIEA_05_13[[#This Row],[IdEstablecimiento]],'[2]Establecimiento 2023'!$A$1:$E$183,5,FALSE),0)</f>
        <v>04303-Monte Patria</v>
      </c>
      <c r="F1058" t="s">
        <v>1471</v>
      </c>
      <c r="G1058" s="437">
        <v>45093.668298611112</v>
      </c>
      <c r="H1058">
        <v>46</v>
      </c>
      <c r="J1058">
        <v>46</v>
      </c>
    </row>
    <row r="1059" spans="1:10" x14ac:dyDescent="0.2">
      <c r="A1059">
        <v>5</v>
      </c>
      <c r="B1059" t="s">
        <v>1325</v>
      </c>
      <c r="C1059">
        <v>2023</v>
      </c>
      <c r="D1059" t="s">
        <v>1524</v>
      </c>
      <c r="E1059" t="str">
        <f>IFERROR(VLOOKUP([1]!Tabla_SERIEA_05_13[[#This Row],[IdEstablecimiento]],'[2]Establecimiento 2023'!$A$1:$E$183,5,FALSE),0)</f>
        <v>04303-Monte Patria</v>
      </c>
      <c r="F1059" t="s">
        <v>1395</v>
      </c>
      <c r="G1059" s="437">
        <v>45093.668298611112</v>
      </c>
      <c r="H1059">
        <v>19</v>
      </c>
      <c r="J1059">
        <v>19</v>
      </c>
    </row>
    <row r="1060" spans="1:10" x14ac:dyDescent="0.2">
      <c r="A1060">
        <v>5</v>
      </c>
      <c r="B1060" t="s">
        <v>1325</v>
      </c>
      <c r="C1060">
        <v>2023</v>
      </c>
      <c r="D1060" t="s">
        <v>1524</v>
      </c>
      <c r="E1060" t="str">
        <f>IFERROR(VLOOKUP([1]!Tabla_SERIEA_05_13[[#This Row],[IdEstablecimiento]],'[2]Establecimiento 2023'!$A$1:$E$183,5,FALSE),0)</f>
        <v>04303-Monte Patria</v>
      </c>
      <c r="F1060" t="s">
        <v>1444</v>
      </c>
      <c r="G1060" s="437">
        <v>45093.668298611112</v>
      </c>
      <c r="H1060">
        <v>1635</v>
      </c>
      <c r="J1060">
        <v>1635</v>
      </c>
    </row>
    <row r="1061" spans="1:10" x14ac:dyDescent="0.2">
      <c r="A1061">
        <v>5</v>
      </c>
      <c r="B1061" t="s">
        <v>1325</v>
      </c>
      <c r="C1061">
        <v>2023</v>
      </c>
      <c r="D1061" t="s">
        <v>1524</v>
      </c>
      <c r="E1061" t="str">
        <f>IFERROR(VLOOKUP([1]!Tabla_SERIEA_05_13[[#This Row],[IdEstablecimiento]],'[2]Establecimiento 2023'!$A$1:$E$183,5,FALSE),0)</f>
        <v>04303-Monte Patria</v>
      </c>
      <c r="F1061" t="s">
        <v>1396</v>
      </c>
      <c r="G1061" s="437">
        <v>45093.668298611112</v>
      </c>
      <c r="H1061">
        <v>21</v>
      </c>
      <c r="J1061">
        <v>21</v>
      </c>
    </row>
    <row r="1062" spans="1:10" x14ac:dyDescent="0.2">
      <c r="A1062">
        <v>5</v>
      </c>
      <c r="B1062" t="s">
        <v>1325</v>
      </c>
      <c r="C1062">
        <v>2023</v>
      </c>
      <c r="D1062" t="s">
        <v>1524</v>
      </c>
      <c r="E1062" t="str">
        <f>IFERROR(VLOOKUP([1]!Tabla_SERIEA_05_13[[#This Row],[IdEstablecimiento]],'[2]Establecimiento 2023'!$A$1:$E$183,5,FALSE),0)</f>
        <v>04303-Monte Patria</v>
      </c>
      <c r="F1062" t="s">
        <v>1360</v>
      </c>
      <c r="G1062" s="437">
        <v>45093.668298611112</v>
      </c>
      <c r="H1062">
        <v>18</v>
      </c>
      <c r="J1062">
        <v>18</v>
      </c>
    </row>
    <row r="1063" spans="1:10" x14ac:dyDescent="0.2">
      <c r="A1063">
        <v>5</v>
      </c>
      <c r="B1063" t="s">
        <v>1325</v>
      </c>
      <c r="C1063">
        <v>2023</v>
      </c>
      <c r="D1063" t="s">
        <v>1524</v>
      </c>
      <c r="E1063" t="str">
        <f>IFERROR(VLOOKUP([1]!Tabla_SERIEA_05_13[[#This Row],[IdEstablecimiento]],'[2]Establecimiento 2023'!$A$1:$E$183,5,FALSE),0)</f>
        <v>04303-Monte Patria</v>
      </c>
      <c r="F1063" t="s">
        <v>1361</v>
      </c>
      <c r="G1063" s="437">
        <v>45093.668298611112</v>
      </c>
      <c r="H1063">
        <v>2002</v>
      </c>
      <c r="J1063">
        <v>2002</v>
      </c>
    </row>
    <row r="1064" spans="1:10" x14ac:dyDescent="0.2">
      <c r="A1064">
        <v>5</v>
      </c>
      <c r="B1064" t="s">
        <v>1325</v>
      </c>
      <c r="C1064">
        <v>2023</v>
      </c>
      <c r="D1064" t="s">
        <v>1524</v>
      </c>
      <c r="E1064" t="str">
        <f>IFERROR(VLOOKUP([1]!Tabla_SERIEA_05_13[[#This Row],[IdEstablecimiento]],'[2]Establecimiento 2023'!$A$1:$E$183,5,FALSE),0)</f>
        <v>04303-Monte Patria</v>
      </c>
      <c r="F1064" t="s">
        <v>1362</v>
      </c>
      <c r="G1064" s="437">
        <v>45093.668298611112</v>
      </c>
      <c r="H1064">
        <v>1715</v>
      </c>
      <c r="J1064">
        <v>1715</v>
      </c>
    </row>
    <row r="1065" spans="1:10" x14ac:dyDescent="0.2">
      <c r="A1065">
        <v>5</v>
      </c>
      <c r="B1065" t="s">
        <v>1325</v>
      </c>
      <c r="C1065">
        <v>2023</v>
      </c>
      <c r="D1065" t="s">
        <v>1524</v>
      </c>
      <c r="E1065" t="str">
        <f>IFERROR(VLOOKUP([1]!Tabla_SERIEA_05_13[[#This Row],[IdEstablecimiento]],'[2]Establecimiento 2023'!$A$1:$E$183,5,FALSE),0)</f>
        <v>04303-Monte Patria</v>
      </c>
      <c r="F1065" t="s">
        <v>1363</v>
      </c>
      <c r="G1065" s="437">
        <v>45093.668298611112</v>
      </c>
      <c r="H1065">
        <v>78</v>
      </c>
      <c r="J1065">
        <v>78</v>
      </c>
    </row>
    <row r="1066" spans="1:10" x14ac:dyDescent="0.2">
      <c r="A1066">
        <v>5</v>
      </c>
      <c r="B1066" t="s">
        <v>1325</v>
      </c>
      <c r="C1066">
        <v>2023</v>
      </c>
      <c r="D1066" t="s">
        <v>1524</v>
      </c>
      <c r="E1066" t="str">
        <f>IFERROR(VLOOKUP([1]!Tabla_SERIEA_05_13[[#This Row],[IdEstablecimiento]],'[2]Establecimiento 2023'!$A$1:$E$183,5,FALSE),0)</f>
        <v>04303-Monte Patria</v>
      </c>
      <c r="F1066" t="s">
        <v>1525</v>
      </c>
      <c r="G1066" s="437">
        <v>45093.668298611112</v>
      </c>
      <c r="H1066">
        <v>1</v>
      </c>
      <c r="J1066">
        <v>1</v>
      </c>
    </row>
    <row r="1067" spans="1:10" x14ac:dyDescent="0.2">
      <c r="A1067">
        <v>5</v>
      </c>
      <c r="B1067" t="s">
        <v>1325</v>
      </c>
      <c r="C1067">
        <v>2023</v>
      </c>
      <c r="D1067" t="s">
        <v>1524</v>
      </c>
      <c r="E1067" t="str">
        <f>IFERROR(VLOOKUP([1]!Tabla_SERIEA_05_13[[#This Row],[IdEstablecimiento]],'[2]Establecimiento 2023'!$A$1:$E$183,5,FALSE),0)</f>
        <v>04303-Monte Patria</v>
      </c>
      <c r="F1067" t="s">
        <v>1445</v>
      </c>
      <c r="G1067" s="437">
        <v>45093.668298611112</v>
      </c>
      <c r="H1067">
        <v>21</v>
      </c>
      <c r="J1067">
        <v>21</v>
      </c>
    </row>
    <row r="1068" spans="1:10" x14ac:dyDescent="0.2">
      <c r="A1068">
        <v>5</v>
      </c>
      <c r="B1068" t="s">
        <v>1325</v>
      </c>
      <c r="C1068">
        <v>2023</v>
      </c>
      <c r="D1068" t="s">
        <v>1524</v>
      </c>
      <c r="E1068" t="str">
        <f>IFERROR(VLOOKUP([1]!Tabla_SERIEA_05_13[[#This Row],[IdEstablecimiento]],'[2]Establecimiento 2023'!$A$1:$E$183,5,FALSE),0)</f>
        <v>04303-Monte Patria</v>
      </c>
      <c r="F1068" t="s">
        <v>1460</v>
      </c>
      <c r="G1068" s="437">
        <v>45093.668298611112</v>
      </c>
      <c r="H1068">
        <v>27</v>
      </c>
      <c r="J1068">
        <v>27</v>
      </c>
    </row>
    <row r="1069" spans="1:10" x14ac:dyDescent="0.2">
      <c r="A1069">
        <v>5</v>
      </c>
      <c r="B1069" t="s">
        <v>1325</v>
      </c>
      <c r="C1069">
        <v>2023</v>
      </c>
      <c r="D1069" t="s">
        <v>1524</v>
      </c>
      <c r="E1069" t="str">
        <f>IFERROR(VLOOKUP([1]!Tabla_SERIEA_05_13[[#This Row],[IdEstablecimiento]],'[2]Establecimiento 2023'!$A$1:$E$183,5,FALSE),0)</f>
        <v>04303-Monte Patria</v>
      </c>
      <c r="F1069" t="s">
        <v>1498</v>
      </c>
      <c r="G1069" s="437">
        <v>45093.668298611112</v>
      </c>
      <c r="H1069">
        <v>21</v>
      </c>
      <c r="J1069">
        <v>21</v>
      </c>
    </row>
    <row r="1070" spans="1:10" x14ac:dyDescent="0.2">
      <c r="A1070">
        <v>5</v>
      </c>
      <c r="B1070" t="s">
        <v>1325</v>
      </c>
      <c r="C1070">
        <v>2023</v>
      </c>
      <c r="D1070" t="s">
        <v>1524</v>
      </c>
      <c r="E1070" t="str">
        <f>IFERROR(VLOOKUP([1]!Tabla_SERIEA_05_13[[#This Row],[IdEstablecimiento]],'[2]Establecimiento 2023'!$A$1:$E$183,5,FALSE),0)</f>
        <v>04301-Ovalle</v>
      </c>
      <c r="F1070" t="s">
        <v>1367</v>
      </c>
      <c r="G1070" s="437">
        <v>45093.668298611112</v>
      </c>
      <c r="H1070">
        <v>728</v>
      </c>
      <c r="J1070">
        <v>728</v>
      </c>
    </row>
    <row r="1071" spans="1:10" x14ac:dyDescent="0.2">
      <c r="A1071">
        <v>5</v>
      </c>
      <c r="B1071" t="s">
        <v>1325</v>
      </c>
      <c r="C1071">
        <v>2023</v>
      </c>
      <c r="D1071" t="s">
        <v>1524</v>
      </c>
      <c r="E1071" t="str">
        <f>IFERROR(VLOOKUP([1]!Tabla_SERIEA_05_13[[#This Row],[IdEstablecimiento]],'[2]Establecimiento 2023'!$A$1:$E$183,5,FALSE),0)</f>
        <v>04301-Ovalle</v>
      </c>
      <c r="F1071" t="s">
        <v>1526</v>
      </c>
      <c r="G1071" s="437">
        <v>45093.668298611112</v>
      </c>
      <c r="H1071">
        <v>1</v>
      </c>
      <c r="J1071">
        <v>1</v>
      </c>
    </row>
    <row r="1072" spans="1:10" x14ac:dyDescent="0.2">
      <c r="A1072">
        <v>5</v>
      </c>
      <c r="B1072" t="s">
        <v>1325</v>
      </c>
      <c r="C1072">
        <v>2023</v>
      </c>
      <c r="D1072" t="s">
        <v>1524</v>
      </c>
      <c r="E1072" t="str">
        <f>IFERROR(VLOOKUP([1]!Tabla_SERIEA_05_13[[#This Row],[IdEstablecimiento]],'[2]Establecimiento 2023'!$A$1:$E$183,5,FALSE),0)</f>
        <v>04301-Ovalle</v>
      </c>
      <c r="F1072" t="s">
        <v>1527</v>
      </c>
      <c r="G1072" s="437">
        <v>45093.668298611112</v>
      </c>
      <c r="H1072">
        <v>161</v>
      </c>
      <c r="J1072">
        <v>161</v>
      </c>
    </row>
    <row r="1073" spans="1:12" x14ac:dyDescent="0.2">
      <c r="A1073">
        <v>5</v>
      </c>
      <c r="B1073" t="s">
        <v>1325</v>
      </c>
      <c r="C1073">
        <v>2023</v>
      </c>
      <c r="D1073" t="s">
        <v>1524</v>
      </c>
      <c r="E1073" t="str">
        <f>IFERROR(VLOOKUP([1]!Tabla_SERIEA_05_13[[#This Row],[IdEstablecimiento]],'[2]Establecimiento 2023'!$A$1:$E$183,5,FALSE),0)</f>
        <v>04301-Ovalle</v>
      </c>
      <c r="F1073" t="s">
        <v>1461</v>
      </c>
      <c r="G1073" s="437">
        <v>45093.668298611112</v>
      </c>
      <c r="H1073">
        <v>451</v>
      </c>
      <c r="J1073">
        <v>451</v>
      </c>
    </row>
    <row r="1074" spans="1:12" x14ac:dyDescent="0.2">
      <c r="A1074">
        <v>5</v>
      </c>
      <c r="B1074" t="s">
        <v>1325</v>
      </c>
      <c r="C1074">
        <v>2023</v>
      </c>
      <c r="D1074" t="s">
        <v>1524</v>
      </c>
      <c r="E1074" t="str">
        <f>IFERROR(VLOOKUP([1]!Tabla_SERIEA_05_13[[#This Row],[IdEstablecimiento]],'[2]Establecimiento 2023'!$A$1:$E$183,5,FALSE),0)</f>
        <v>04301-Ovalle</v>
      </c>
      <c r="F1074" t="s">
        <v>1369</v>
      </c>
      <c r="G1074" s="437">
        <v>45093.668298611112</v>
      </c>
      <c r="H1074">
        <v>23</v>
      </c>
      <c r="J1074">
        <v>23</v>
      </c>
    </row>
    <row r="1075" spans="1:12" x14ac:dyDescent="0.2">
      <c r="A1075">
        <v>5</v>
      </c>
      <c r="B1075" t="s">
        <v>1325</v>
      </c>
      <c r="C1075">
        <v>2023</v>
      </c>
      <c r="D1075" t="s">
        <v>1524</v>
      </c>
      <c r="E1075" t="str">
        <f>IFERROR(VLOOKUP([1]!Tabla_SERIEA_05_13[[#This Row],[IdEstablecimiento]],'[2]Establecimiento 2023'!$A$1:$E$183,5,FALSE),0)</f>
        <v>04301-Ovalle</v>
      </c>
      <c r="F1075" t="s">
        <v>1370</v>
      </c>
      <c r="G1075" s="437">
        <v>45093.668298611112</v>
      </c>
      <c r="H1075">
        <v>7</v>
      </c>
      <c r="J1075">
        <v>7</v>
      </c>
    </row>
    <row r="1076" spans="1:12" x14ac:dyDescent="0.2">
      <c r="A1076">
        <v>5</v>
      </c>
      <c r="B1076" t="s">
        <v>1325</v>
      </c>
      <c r="C1076">
        <v>2023</v>
      </c>
      <c r="D1076" t="s">
        <v>1524</v>
      </c>
      <c r="E1076" t="str">
        <f>IFERROR(VLOOKUP([1]!Tabla_SERIEA_05_13[[#This Row],[IdEstablecimiento]],'[2]Establecimiento 2023'!$A$1:$E$183,5,FALSE),0)</f>
        <v>04301-Ovalle</v>
      </c>
      <c r="F1076" t="s">
        <v>1519</v>
      </c>
      <c r="G1076" s="437">
        <v>45093.668298611112</v>
      </c>
      <c r="H1076">
        <v>109</v>
      </c>
      <c r="J1076">
        <v>109</v>
      </c>
    </row>
    <row r="1077" spans="1:12" x14ac:dyDescent="0.2">
      <c r="A1077">
        <v>5</v>
      </c>
      <c r="B1077" t="s">
        <v>1325</v>
      </c>
      <c r="C1077">
        <v>2023</v>
      </c>
      <c r="D1077" t="s">
        <v>1524</v>
      </c>
      <c r="E1077" t="str">
        <f>IFERROR(VLOOKUP([1]!Tabla_SERIEA_05_13[[#This Row],[IdEstablecimiento]],'[2]Establecimiento 2023'!$A$1:$E$183,5,FALSE),0)</f>
        <v>04301-Ovalle</v>
      </c>
      <c r="F1077" t="s">
        <v>1501</v>
      </c>
      <c r="G1077" s="437">
        <v>45093.668298611112</v>
      </c>
      <c r="H1077">
        <v>67</v>
      </c>
      <c r="J1077">
        <v>67</v>
      </c>
      <c r="K1077">
        <v>67</v>
      </c>
    </row>
    <row r="1078" spans="1:12" x14ac:dyDescent="0.2">
      <c r="A1078">
        <v>5</v>
      </c>
      <c r="B1078" t="s">
        <v>1325</v>
      </c>
      <c r="C1078">
        <v>2023</v>
      </c>
      <c r="D1078" t="s">
        <v>1524</v>
      </c>
      <c r="E1078" t="str">
        <f>IFERROR(VLOOKUP([1]!Tabla_SERIEA_05_13[[#This Row],[IdEstablecimiento]],'[2]Establecimiento 2023'!$A$1:$E$183,5,FALSE),0)</f>
        <v>04301-Ovalle</v>
      </c>
      <c r="F1078" t="s">
        <v>1475</v>
      </c>
      <c r="G1078" s="437">
        <v>45093.668298611112</v>
      </c>
      <c r="H1078">
        <v>47</v>
      </c>
      <c r="J1078">
        <v>47</v>
      </c>
      <c r="K1078">
        <v>47</v>
      </c>
    </row>
    <row r="1079" spans="1:12" x14ac:dyDescent="0.2">
      <c r="A1079">
        <v>5</v>
      </c>
      <c r="B1079" t="s">
        <v>1325</v>
      </c>
      <c r="C1079">
        <v>2023</v>
      </c>
      <c r="D1079" t="s">
        <v>1524</v>
      </c>
      <c r="E1079" t="str">
        <f>IFERROR(VLOOKUP([1]!Tabla_SERIEA_05_13[[#This Row],[IdEstablecimiento]],'[2]Establecimiento 2023'!$A$1:$E$183,5,FALSE),0)</f>
        <v>04301-Ovalle</v>
      </c>
      <c r="F1079" t="s">
        <v>1377</v>
      </c>
      <c r="G1079" s="437">
        <v>45093.668298611112</v>
      </c>
      <c r="H1079">
        <v>25</v>
      </c>
      <c r="J1079">
        <v>25</v>
      </c>
    </row>
    <row r="1080" spans="1:12" x14ac:dyDescent="0.2">
      <c r="A1080">
        <v>5</v>
      </c>
      <c r="B1080" t="s">
        <v>1325</v>
      </c>
      <c r="C1080">
        <v>2023</v>
      </c>
      <c r="D1080" t="s">
        <v>1524</v>
      </c>
      <c r="E1080" t="str">
        <f>IFERROR(VLOOKUP([1]!Tabla_SERIEA_05_13[[#This Row],[IdEstablecimiento]],'[2]Establecimiento 2023'!$A$1:$E$183,5,FALSE),0)</f>
        <v>04301-Ovalle</v>
      </c>
      <c r="F1080" t="s">
        <v>1335</v>
      </c>
      <c r="G1080" s="437">
        <v>45093.668298611112</v>
      </c>
      <c r="H1080">
        <v>268</v>
      </c>
      <c r="J1080">
        <v>268</v>
      </c>
      <c r="L1080">
        <v>268</v>
      </c>
    </row>
    <row r="1081" spans="1:12" x14ac:dyDescent="0.2">
      <c r="A1081">
        <v>5</v>
      </c>
      <c r="B1081" t="s">
        <v>1325</v>
      </c>
      <c r="C1081">
        <v>2023</v>
      </c>
      <c r="D1081" t="s">
        <v>1524</v>
      </c>
      <c r="E1081" t="str">
        <f>IFERROR(VLOOKUP([1]!Tabla_SERIEA_05_13[[#This Row],[IdEstablecimiento]],'[2]Establecimiento 2023'!$A$1:$E$183,5,FALSE),0)</f>
        <v>04301-Ovalle</v>
      </c>
      <c r="F1081" t="s">
        <v>1478</v>
      </c>
      <c r="G1081" s="437">
        <v>45093.668298611112</v>
      </c>
      <c r="H1081">
        <v>2</v>
      </c>
      <c r="J1081">
        <v>2</v>
      </c>
    </row>
    <row r="1082" spans="1:12" x14ac:dyDescent="0.2">
      <c r="A1082">
        <v>5</v>
      </c>
      <c r="B1082" t="s">
        <v>1325</v>
      </c>
      <c r="C1082">
        <v>2023</v>
      </c>
      <c r="D1082" t="s">
        <v>1524</v>
      </c>
      <c r="E1082" t="str">
        <f>IFERROR(VLOOKUP([1]!Tabla_SERIEA_05_13[[#This Row],[IdEstablecimiento]],'[2]Establecimiento 2023'!$A$1:$E$183,5,FALSE),0)</f>
        <v>04301-Ovalle</v>
      </c>
      <c r="F1082" t="s">
        <v>1380</v>
      </c>
      <c r="G1082" s="437">
        <v>45093.668298611112</v>
      </c>
      <c r="H1082">
        <v>2</v>
      </c>
      <c r="J1082">
        <v>2</v>
      </c>
      <c r="L1082">
        <v>2</v>
      </c>
    </row>
    <row r="1083" spans="1:12" x14ac:dyDescent="0.2">
      <c r="A1083">
        <v>5</v>
      </c>
      <c r="B1083" t="s">
        <v>1325</v>
      </c>
      <c r="C1083">
        <v>2023</v>
      </c>
      <c r="D1083" t="s">
        <v>1524</v>
      </c>
      <c r="E1083" t="str">
        <f>IFERROR(VLOOKUP([1]!Tabla_SERIEA_05_13[[#This Row],[IdEstablecimiento]],'[2]Establecimiento 2023'!$A$1:$E$183,5,FALSE),0)</f>
        <v>04301-Ovalle</v>
      </c>
      <c r="F1083" t="s">
        <v>1327</v>
      </c>
      <c r="G1083" s="437">
        <v>45093.668298611112</v>
      </c>
      <c r="H1083">
        <v>346</v>
      </c>
      <c r="J1083">
        <v>346</v>
      </c>
      <c r="L1083">
        <v>346</v>
      </c>
    </row>
    <row r="1084" spans="1:12" x14ac:dyDescent="0.2">
      <c r="A1084">
        <v>5</v>
      </c>
      <c r="B1084" t="s">
        <v>1325</v>
      </c>
      <c r="C1084">
        <v>2023</v>
      </c>
      <c r="D1084" t="s">
        <v>1524</v>
      </c>
      <c r="E1084" t="str">
        <f>IFERROR(VLOOKUP([1]!Tabla_SERIEA_05_13[[#This Row],[IdEstablecimiento]],'[2]Establecimiento 2023'!$A$1:$E$183,5,FALSE),0)</f>
        <v>04301-Ovalle</v>
      </c>
      <c r="F1084" t="s">
        <v>1413</v>
      </c>
      <c r="G1084" s="437">
        <v>45093.668298611112</v>
      </c>
      <c r="H1084">
        <v>16</v>
      </c>
      <c r="J1084">
        <v>16</v>
      </c>
      <c r="L1084">
        <v>16</v>
      </c>
    </row>
    <row r="1085" spans="1:12" x14ac:dyDescent="0.2">
      <c r="A1085">
        <v>5</v>
      </c>
      <c r="B1085" t="s">
        <v>1325</v>
      </c>
      <c r="C1085">
        <v>2023</v>
      </c>
      <c r="D1085" t="s">
        <v>1524</v>
      </c>
      <c r="E1085" t="str">
        <f>IFERROR(VLOOKUP([1]!Tabla_SERIEA_05_13[[#This Row],[IdEstablecimiento]],'[2]Establecimiento 2023'!$A$1:$E$183,5,FALSE),0)</f>
        <v>04301-Ovalle</v>
      </c>
      <c r="F1085" t="s">
        <v>1414</v>
      </c>
      <c r="G1085" s="437">
        <v>45093.668298611112</v>
      </c>
      <c r="H1085">
        <v>128</v>
      </c>
      <c r="J1085">
        <v>128</v>
      </c>
      <c r="L1085">
        <v>128</v>
      </c>
    </row>
    <row r="1086" spans="1:12" x14ac:dyDescent="0.2">
      <c r="A1086">
        <v>5</v>
      </c>
      <c r="B1086" t="s">
        <v>1325</v>
      </c>
      <c r="C1086">
        <v>2023</v>
      </c>
      <c r="D1086" t="s">
        <v>1524</v>
      </c>
      <c r="E1086" t="str">
        <f>IFERROR(VLOOKUP([1]!Tabla_SERIEA_05_13[[#This Row],[IdEstablecimiento]],'[2]Establecimiento 2023'!$A$1:$E$183,5,FALSE),0)</f>
        <v>04301-Ovalle</v>
      </c>
      <c r="F1086" t="s">
        <v>1383</v>
      </c>
      <c r="G1086" s="437">
        <v>45093.668298611112</v>
      </c>
      <c r="H1086">
        <v>182</v>
      </c>
      <c r="J1086">
        <v>182</v>
      </c>
      <c r="K1086">
        <v>182</v>
      </c>
    </row>
    <row r="1087" spans="1:12" x14ac:dyDescent="0.2">
      <c r="A1087">
        <v>5</v>
      </c>
      <c r="B1087" t="s">
        <v>1325</v>
      </c>
      <c r="C1087">
        <v>2023</v>
      </c>
      <c r="D1087" t="s">
        <v>1524</v>
      </c>
      <c r="E1087" t="str">
        <f>IFERROR(VLOOKUP([1]!Tabla_SERIEA_05_13[[#This Row],[IdEstablecimiento]],'[2]Establecimiento 2023'!$A$1:$E$183,5,FALSE),0)</f>
        <v>04303-Monte Patria</v>
      </c>
      <c r="F1087" t="s">
        <v>1384</v>
      </c>
      <c r="G1087" s="437">
        <v>45093.668298611112</v>
      </c>
      <c r="H1087">
        <v>303</v>
      </c>
      <c r="J1087">
        <v>303</v>
      </c>
      <c r="L1087">
        <v>303</v>
      </c>
    </row>
    <row r="1088" spans="1:12" x14ac:dyDescent="0.2">
      <c r="A1088">
        <v>5</v>
      </c>
      <c r="B1088" t="s">
        <v>1325</v>
      </c>
      <c r="C1088">
        <v>2023</v>
      </c>
      <c r="D1088" t="s">
        <v>1524</v>
      </c>
      <c r="E1088" t="str">
        <f>IFERROR(VLOOKUP([1]!Tabla_SERIEA_05_13[[#This Row],[IdEstablecimiento]],'[2]Establecimiento 2023'!$A$1:$E$183,5,FALSE),0)</f>
        <v>04303-Monte Patria</v>
      </c>
      <c r="F1088" t="s">
        <v>1338</v>
      </c>
      <c r="G1088" s="437">
        <v>45093.668298611112</v>
      </c>
      <c r="H1088">
        <v>6</v>
      </c>
      <c r="J1088">
        <v>6</v>
      </c>
      <c r="L1088">
        <v>6</v>
      </c>
    </row>
    <row r="1089" spans="1:12" x14ac:dyDescent="0.2">
      <c r="A1089">
        <v>5</v>
      </c>
      <c r="B1089" t="s">
        <v>1325</v>
      </c>
      <c r="C1089">
        <v>2023</v>
      </c>
      <c r="D1089" t="s">
        <v>1524</v>
      </c>
      <c r="E1089" t="str">
        <f>IFERROR(VLOOKUP([1]!Tabla_SERIEA_05_13[[#This Row],[IdEstablecimiento]],'[2]Establecimiento 2023'!$A$1:$E$183,5,FALSE),0)</f>
        <v>04303-Monte Patria</v>
      </c>
      <c r="F1089" t="s">
        <v>1528</v>
      </c>
      <c r="G1089" s="437">
        <v>45093.668298611112</v>
      </c>
      <c r="H1089">
        <v>29</v>
      </c>
      <c r="J1089">
        <v>29</v>
      </c>
      <c r="L1089">
        <v>29</v>
      </c>
    </row>
    <row r="1090" spans="1:12" x14ac:dyDescent="0.2">
      <c r="A1090">
        <v>5</v>
      </c>
      <c r="B1090" t="s">
        <v>1325</v>
      </c>
      <c r="C1090">
        <v>2023</v>
      </c>
      <c r="D1090" t="s">
        <v>1524</v>
      </c>
      <c r="E1090" t="str">
        <f>IFERROR(VLOOKUP([1]!Tabla_SERIEA_05_13[[#This Row],[IdEstablecimiento]],'[2]Establecimiento 2023'!$A$1:$E$183,5,FALSE),0)</f>
        <v>04303-Monte Patria</v>
      </c>
      <c r="F1090" t="s">
        <v>1330</v>
      </c>
      <c r="G1090" s="437">
        <v>45093.668298611112</v>
      </c>
      <c r="H1090">
        <v>9</v>
      </c>
      <c r="J1090">
        <v>9</v>
      </c>
      <c r="L1090">
        <v>9</v>
      </c>
    </row>
    <row r="1091" spans="1:12" x14ac:dyDescent="0.2">
      <c r="A1091">
        <v>5</v>
      </c>
      <c r="B1091" t="s">
        <v>1325</v>
      </c>
      <c r="C1091">
        <v>2023</v>
      </c>
      <c r="D1091" t="s">
        <v>1524</v>
      </c>
      <c r="E1091" t="str">
        <f>IFERROR(VLOOKUP([1]!Tabla_SERIEA_05_13[[#This Row],[IdEstablecimiento]],'[2]Establecimiento 2023'!$A$1:$E$183,5,FALSE),0)</f>
        <v>04303-Monte Patria</v>
      </c>
      <c r="F1091" t="s">
        <v>1331</v>
      </c>
      <c r="G1091" s="437">
        <v>45093.668298611112</v>
      </c>
      <c r="H1091">
        <v>62</v>
      </c>
      <c r="J1091">
        <v>62</v>
      </c>
      <c r="L1091">
        <v>62</v>
      </c>
    </row>
    <row r="1092" spans="1:12" x14ac:dyDescent="0.2">
      <c r="A1092">
        <v>5</v>
      </c>
      <c r="B1092" t="s">
        <v>1325</v>
      </c>
      <c r="C1092">
        <v>2023</v>
      </c>
      <c r="D1092" t="s">
        <v>1524</v>
      </c>
      <c r="E1092" t="str">
        <f>IFERROR(VLOOKUP([1]!Tabla_SERIEA_05_13[[#This Row],[IdEstablecimiento]],'[2]Establecimiento 2023'!$A$1:$E$183,5,FALSE),0)</f>
        <v>04303-Monte Patria</v>
      </c>
      <c r="F1092" t="s">
        <v>1385</v>
      </c>
      <c r="G1092" s="437">
        <v>45093.668298611112</v>
      </c>
      <c r="H1092">
        <v>938</v>
      </c>
      <c r="J1092">
        <v>938</v>
      </c>
    </row>
    <row r="1093" spans="1:12" x14ac:dyDescent="0.2">
      <c r="A1093">
        <v>5</v>
      </c>
      <c r="B1093" t="s">
        <v>1325</v>
      </c>
      <c r="C1093">
        <v>2023</v>
      </c>
      <c r="D1093" t="s">
        <v>1524</v>
      </c>
      <c r="E1093" t="str">
        <f>IFERROR(VLOOKUP([1]!Tabla_SERIEA_05_13[[#This Row],[IdEstablecimiento]],'[2]Establecimiento 2023'!$A$1:$E$183,5,FALSE),0)</f>
        <v>04303-Monte Patria</v>
      </c>
      <c r="F1093" t="s">
        <v>1386</v>
      </c>
      <c r="G1093" s="437">
        <v>45093.668298611112</v>
      </c>
      <c r="H1093">
        <v>37</v>
      </c>
      <c r="J1093">
        <v>37</v>
      </c>
    </row>
    <row r="1094" spans="1:12" x14ac:dyDescent="0.2">
      <c r="A1094">
        <v>5</v>
      </c>
      <c r="B1094" t="s">
        <v>1325</v>
      </c>
      <c r="C1094">
        <v>2023</v>
      </c>
      <c r="D1094" t="s">
        <v>1524</v>
      </c>
      <c r="E1094" t="str">
        <f>IFERROR(VLOOKUP([1]!Tabla_SERIEA_05_13[[#This Row],[IdEstablecimiento]],'[2]Establecimiento 2023'!$A$1:$E$183,5,FALSE),0)</f>
        <v>04303-Monte Patria</v>
      </c>
      <c r="F1094" t="s">
        <v>1403</v>
      </c>
      <c r="G1094" s="437">
        <v>45093.668298611112</v>
      </c>
      <c r="H1094">
        <v>3</v>
      </c>
      <c r="J1094">
        <v>3</v>
      </c>
      <c r="L1094">
        <v>1</v>
      </c>
    </row>
    <row r="1095" spans="1:12" x14ac:dyDescent="0.2">
      <c r="A1095">
        <v>5</v>
      </c>
      <c r="B1095" t="s">
        <v>1325</v>
      </c>
      <c r="C1095">
        <v>2023</v>
      </c>
      <c r="D1095" t="s">
        <v>1524</v>
      </c>
      <c r="E1095" t="str">
        <f>IFERROR(VLOOKUP([1]!Tabla_SERIEA_05_13[[#This Row],[IdEstablecimiento]],'[2]Establecimiento 2023'!$A$1:$E$183,5,FALSE),0)</f>
        <v>04303-Monte Patria</v>
      </c>
      <c r="F1095" t="s">
        <v>1404</v>
      </c>
      <c r="G1095" s="437">
        <v>45093.668298611112</v>
      </c>
      <c r="H1095">
        <v>4</v>
      </c>
      <c r="J1095">
        <v>4</v>
      </c>
      <c r="L1095">
        <v>4</v>
      </c>
    </row>
    <row r="1096" spans="1:12" x14ac:dyDescent="0.2">
      <c r="A1096">
        <v>5</v>
      </c>
      <c r="B1096" t="s">
        <v>1325</v>
      </c>
      <c r="C1096">
        <v>2023</v>
      </c>
      <c r="D1096" t="s">
        <v>1524</v>
      </c>
      <c r="E1096" t="str">
        <f>IFERROR(VLOOKUP([1]!Tabla_SERIEA_05_13[[#This Row],[IdEstablecimiento]],'[2]Establecimiento 2023'!$A$1:$E$183,5,FALSE),0)</f>
        <v>04303-Monte Patria</v>
      </c>
      <c r="F1096" t="s">
        <v>1332</v>
      </c>
      <c r="G1096" s="437">
        <v>45093.668298611112</v>
      </c>
      <c r="H1096">
        <v>175</v>
      </c>
      <c r="J1096">
        <v>175</v>
      </c>
    </row>
    <row r="1097" spans="1:12" x14ac:dyDescent="0.2">
      <c r="A1097">
        <v>5</v>
      </c>
      <c r="B1097" t="s">
        <v>1325</v>
      </c>
      <c r="C1097">
        <v>2023</v>
      </c>
      <c r="D1097" t="s">
        <v>1524</v>
      </c>
      <c r="E1097" t="str">
        <f>IFERROR(VLOOKUP([1]!Tabla_SERIEA_05_13[[#This Row],[IdEstablecimiento]],'[2]Establecimiento 2023'!$A$1:$E$183,5,FALSE),0)</f>
        <v>04303-Monte Patria</v>
      </c>
      <c r="F1097" t="s">
        <v>1415</v>
      </c>
      <c r="G1097" s="437">
        <v>45093.668298611112</v>
      </c>
      <c r="H1097">
        <v>4402</v>
      </c>
      <c r="I1097">
        <v>0</v>
      </c>
      <c r="J1097">
        <v>4402</v>
      </c>
    </row>
    <row r="1098" spans="1:12" x14ac:dyDescent="0.2">
      <c r="A1098">
        <v>5</v>
      </c>
      <c r="B1098" t="s">
        <v>1325</v>
      </c>
      <c r="C1098">
        <v>2023</v>
      </c>
      <c r="D1098" t="s">
        <v>1524</v>
      </c>
      <c r="E1098" t="str">
        <f>IFERROR(VLOOKUP([1]!Tabla_SERIEA_05_13[[#This Row],[IdEstablecimiento]],'[2]Establecimiento 2023'!$A$1:$E$183,5,FALSE),0)</f>
        <v>04303-Monte Patria</v>
      </c>
      <c r="F1098" t="s">
        <v>1416</v>
      </c>
      <c r="G1098" s="437">
        <v>45093.668298611112</v>
      </c>
      <c r="H1098">
        <v>19861</v>
      </c>
      <c r="I1098">
        <v>0</v>
      </c>
      <c r="J1098">
        <v>19861</v>
      </c>
    </row>
    <row r="1099" spans="1:12" x14ac:dyDescent="0.2">
      <c r="A1099">
        <v>5</v>
      </c>
      <c r="B1099" t="s">
        <v>1325</v>
      </c>
      <c r="C1099">
        <v>2023</v>
      </c>
      <c r="D1099" t="s">
        <v>1524</v>
      </c>
      <c r="E1099" t="str">
        <f>IFERROR(VLOOKUP([1]!Tabla_SERIEA_05_13[[#This Row],[IdEstablecimiento]],'[2]Establecimiento 2023'!$A$1:$E$183,5,FALSE),0)</f>
        <v>04303-Monte Patria</v>
      </c>
      <c r="F1099" t="s">
        <v>1417</v>
      </c>
      <c r="G1099" s="437">
        <v>45093.668298611112</v>
      </c>
      <c r="H1099">
        <v>3717</v>
      </c>
      <c r="I1099">
        <v>0</v>
      </c>
      <c r="J1099">
        <v>3717</v>
      </c>
    </row>
    <row r="1100" spans="1:12" x14ac:dyDescent="0.2">
      <c r="A1100">
        <v>5</v>
      </c>
      <c r="B1100" t="s">
        <v>1325</v>
      </c>
      <c r="C1100">
        <v>2023</v>
      </c>
      <c r="D1100" t="s">
        <v>1524</v>
      </c>
      <c r="E1100" t="str">
        <f>IFERROR(VLOOKUP([1]!Tabla_SERIEA_05_13[[#This Row],[IdEstablecimiento]],'[2]Establecimiento 2023'!$A$1:$E$183,5,FALSE),0)</f>
        <v>04303-Monte Patria</v>
      </c>
      <c r="F1100" t="s">
        <v>1418</v>
      </c>
      <c r="G1100" s="437">
        <v>45093.668298611112</v>
      </c>
      <c r="H1100">
        <v>78</v>
      </c>
      <c r="I1100">
        <v>0</v>
      </c>
      <c r="J1100">
        <v>78</v>
      </c>
    </row>
    <row r="1101" spans="1:12" x14ac:dyDescent="0.2">
      <c r="A1101">
        <v>5</v>
      </c>
      <c r="B1101" t="s">
        <v>1325</v>
      </c>
      <c r="C1101">
        <v>2023</v>
      </c>
      <c r="D1101" t="s">
        <v>1524</v>
      </c>
      <c r="E1101" t="str">
        <f>IFERROR(VLOOKUP([1]!Tabla_SERIEA_05_13[[#This Row],[IdEstablecimiento]],'[2]Establecimiento 2023'!$A$1:$E$183,5,FALSE),0)</f>
        <v>04303-Monte Patria</v>
      </c>
      <c r="F1101" t="s">
        <v>1405</v>
      </c>
      <c r="G1101" s="437">
        <v>45093.668298611112</v>
      </c>
      <c r="H1101">
        <v>1441</v>
      </c>
      <c r="I1101">
        <v>0</v>
      </c>
      <c r="J1101">
        <v>1441</v>
      </c>
    </row>
    <row r="1102" spans="1:12" x14ac:dyDescent="0.2">
      <c r="A1102">
        <v>5</v>
      </c>
      <c r="B1102" t="s">
        <v>1325</v>
      </c>
      <c r="C1102">
        <v>2023</v>
      </c>
      <c r="D1102" t="s">
        <v>1524</v>
      </c>
      <c r="E1102" t="str">
        <f>IFERROR(VLOOKUP([1]!Tabla_SERIEA_05_13[[#This Row],[IdEstablecimiento]],'[2]Establecimiento 2023'!$A$1:$E$183,5,FALSE),0)</f>
        <v>04303-Monte Patria</v>
      </c>
      <c r="F1102" t="s">
        <v>1406</v>
      </c>
      <c r="G1102" s="437">
        <v>45093.668298611112</v>
      </c>
      <c r="H1102">
        <v>115</v>
      </c>
      <c r="I1102">
        <v>0</v>
      </c>
      <c r="J1102">
        <v>115</v>
      </c>
    </row>
    <row r="1103" spans="1:12" x14ac:dyDescent="0.2">
      <c r="A1103">
        <v>5</v>
      </c>
      <c r="B1103" t="s">
        <v>1325</v>
      </c>
      <c r="C1103">
        <v>2023</v>
      </c>
      <c r="D1103" t="s">
        <v>1524</v>
      </c>
      <c r="E1103" t="str">
        <f>IFERROR(VLOOKUP([1]!Tabla_SERIEA_05_13[[#This Row],[IdEstablecimiento]],'[2]Establecimiento 2023'!$A$1:$E$183,5,FALSE),0)</f>
        <v>04303-Monte Patria</v>
      </c>
      <c r="F1103" t="s">
        <v>1407</v>
      </c>
      <c r="G1103" s="437">
        <v>45093.668298611112</v>
      </c>
      <c r="H1103">
        <v>6765</v>
      </c>
      <c r="I1103">
        <v>0</v>
      </c>
      <c r="J1103">
        <v>6765</v>
      </c>
    </row>
    <row r="1104" spans="1:12" x14ac:dyDescent="0.2">
      <c r="A1104">
        <v>5</v>
      </c>
      <c r="B1104" t="s">
        <v>1325</v>
      </c>
      <c r="C1104">
        <v>2023</v>
      </c>
      <c r="D1104" t="s">
        <v>1524</v>
      </c>
      <c r="E1104" t="str">
        <f>IFERROR(VLOOKUP([1]!Tabla_SERIEA_05_13[[#This Row],[IdEstablecimiento]],'[2]Establecimiento 2023'!$A$1:$E$183,5,FALSE),0)</f>
        <v>04203-Los Vilos</v>
      </c>
      <c r="F1104" t="s">
        <v>1479</v>
      </c>
      <c r="G1104" s="437">
        <v>45093.668298611112</v>
      </c>
      <c r="H1104">
        <v>114</v>
      </c>
      <c r="I1104">
        <v>0</v>
      </c>
      <c r="J1104">
        <v>114</v>
      </c>
    </row>
    <row r="1105" spans="1:11" x14ac:dyDescent="0.2">
      <c r="A1105">
        <v>5</v>
      </c>
      <c r="B1105" t="s">
        <v>1325</v>
      </c>
      <c r="C1105">
        <v>2023</v>
      </c>
      <c r="D1105" t="s">
        <v>1524</v>
      </c>
      <c r="E1105" t="str">
        <f>IFERROR(VLOOKUP([1]!Tabla_SERIEA_05_13[[#This Row],[IdEstablecimiento]],'[2]Establecimiento 2023'!$A$1:$E$183,5,FALSE),0)</f>
        <v>04203-Los Vilos</v>
      </c>
      <c r="F1105" t="s">
        <v>1387</v>
      </c>
      <c r="G1105" s="437">
        <v>45093.668298611112</v>
      </c>
      <c r="H1105">
        <v>13</v>
      </c>
      <c r="J1105">
        <v>13</v>
      </c>
    </row>
    <row r="1106" spans="1:11" x14ac:dyDescent="0.2">
      <c r="A1106">
        <v>5</v>
      </c>
      <c r="B1106" t="s">
        <v>1325</v>
      </c>
      <c r="C1106">
        <v>2023</v>
      </c>
      <c r="D1106" t="s">
        <v>1524</v>
      </c>
      <c r="E1106" t="str">
        <f>IFERROR(VLOOKUP([1]!Tabla_SERIEA_05_13[[#This Row],[IdEstablecimiento]],'[2]Establecimiento 2023'!$A$1:$E$183,5,FALSE),0)</f>
        <v>04203-Los Vilos</v>
      </c>
      <c r="F1106" t="s">
        <v>1481</v>
      </c>
      <c r="G1106" s="437">
        <v>45093.668298611112</v>
      </c>
      <c r="H1106">
        <v>2</v>
      </c>
      <c r="J1106">
        <v>2</v>
      </c>
    </row>
    <row r="1107" spans="1:11" x14ac:dyDescent="0.2">
      <c r="A1107">
        <v>5</v>
      </c>
      <c r="B1107" t="s">
        <v>1325</v>
      </c>
      <c r="C1107">
        <v>2023</v>
      </c>
      <c r="D1107" t="s">
        <v>1524</v>
      </c>
      <c r="E1107" t="str">
        <f>IFERROR(VLOOKUP([1]!Tabla_SERIEA_05_13[[#This Row],[IdEstablecimiento]],'[2]Establecimiento 2023'!$A$1:$E$183,5,FALSE),0)</f>
        <v>04203-Los Vilos</v>
      </c>
      <c r="F1107" t="s">
        <v>1482</v>
      </c>
      <c r="G1107" s="437">
        <v>45093.668298611112</v>
      </c>
      <c r="H1107">
        <v>10</v>
      </c>
      <c r="J1107">
        <v>10</v>
      </c>
    </row>
    <row r="1108" spans="1:11" x14ac:dyDescent="0.2">
      <c r="A1108">
        <v>5</v>
      </c>
      <c r="B1108" t="s">
        <v>1325</v>
      </c>
      <c r="C1108">
        <v>2023</v>
      </c>
      <c r="D1108" t="s">
        <v>1524</v>
      </c>
      <c r="E1108" t="str">
        <f>IFERROR(VLOOKUP([1]!Tabla_SERIEA_05_13[[#This Row],[IdEstablecimiento]],'[2]Establecimiento 2023'!$A$1:$E$183,5,FALSE),0)</f>
        <v>04203-Los Vilos</v>
      </c>
      <c r="F1108" t="s">
        <v>1244</v>
      </c>
      <c r="G1108" s="437">
        <v>45093.668298611112</v>
      </c>
      <c r="H1108">
        <v>268</v>
      </c>
      <c r="I1108">
        <v>0</v>
      </c>
      <c r="J1108">
        <v>268</v>
      </c>
    </row>
    <row r="1109" spans="1:11" x14ac:dyDescent="0.2">
      <c r="A1109">
        <v>5</v>
      </c>
      <c r="B1109" t="s">
        <v>1325</v>
      </c>
      <c r="C1109">
        <v>2023</v>
      </c>
      <c r="D1109" t="s">
        <v>1524</v>
      </c>
      <c r="E1109" t="str">
        <f>IFERROR(VLOOKUP([1]!Tabla_SERIEA_05_13[[#This Row],[IdEstablecimiento]],'[2]Establecimiento 2023'!$A$1:$E$183,5,FALSE),0)</f>
        <v>04203-Los Vilos</v>
      </c>
      <c r="F1109" t="s">
        <v>1246</v>
      </c>
      <c r="G1109" s="437">
        <v>45093.668298611112</v>
      </c>
      <c r="H1109">
        <v>2</v>
      </c>
      <c r="I1109">
        <v>0</v>
      </c>
      <c r="J1109">
        <v>2</v>
      </c>
    </row>
    <row r="1110" spans="1:11" x14ac:dyDescent="0.2">
      <c r="A1110">
        <v>5</v>
      </c>
      <c r="B1110" t="s">
        <v>1325</v>
      </c>
      <c r="C1110">
        <v>2023</v>
      </c>
      <c r="D1110" t="s">
        <v>1524</v>
      </c>
      <c r="E1110" t="str">
        <f>IFERROR(VLOOKUP([1]!Tabla_SERIEA_05_13[[#This Row],[IdEstablecimiento]],'[2]Establecimiento 2023'!$A$1:$E$183,5,FALSE),0)</f>
        <v>04203-Los Vilos</v>
      </c>
      <c r="F1110" t="s">
        <v>1248</v>
      </c>
      <c r="G1110" s="437">
        <v>45093.668298611112</v>
      </c>
      <c r="H1110">
        <v>2</v>
      </c>
      <c r="I1110">
        <v>0</v>
      </c>
      <c r="J1110">
        <v>2</v>
      </c>
    </row>
    <row r="1111" spans="1:11" x14ac:dyDescent="0.2">
      <c r="A1111">
        <v>5</v>
      </c>
      <c r="B1111" t="s">
        <v>1325</v>
      </c>
      <c r="C1111">
        <v>2023</v>
      </c>
      <c r="D1111" t="s">
        <v>1524</v>
      </c>
      <c r="E1111" t="str">
        <f>IFERROR(VLOOKUP([1]!Tabla_SERIEA_05_13[[#This Row],[IdEstablecimiento]],'[2]Establecimiento 2023'!$A$1:$E$183,5,FALSE),0)</f>
        <v>04203-Los Vilos</v>
      </c>
      <c r="F1111" t="s">
        <v>1252</v>
      </c>
      <c r="G1111" s="437">
        <v>45093.668298611112</v>
      </c>
      <c r="H1111">
        <v>62</v>
      </c>
      <c r="I1111">
        <v>0</v>
      </c>
      <c r="J1111">
        <v>62</v>
      </c>
    </row>
    <row r="1112" spans="1:11" x14ac:dyDescent="0.2">
      <c r="A1112">
        <v>5</v>
      </c>
      <c r="B1112" t="s">
        <v>1325</v>
      </c>
      <c r="C1112">
        <v>2023</v>
      </c>
      <c r="D1112" t="s">
        <v>1524</v>
      </c>
      <c r="E1112" t="str">
        <f>IFERROR(VLOOKUP([1]!Tabla_SERIEA_05_13[[#This Row],[IdEstablecimiento]],'[2]Establecimiento 2023'!$A$1:$E$183,5,FALSE),0)</f>
        <v>04203-Los Vilos</v>
      </c>
      <c r="F1112" t="s">
        <v>1253</v>
      </c>
      <c r="G1112" s="437">
        <v>45093.668298611112</v>
      </c>
      <c r="H1112">
        <v>346</v>
      </c>
      <c r="I1112">
        <v>0</v>
      </c>
      <c r="J1112">
        <v>346</v>
      </c>
    </row>
    <row r="1113" spans="1:11" x14ac:dyDescent="0.2">
      <c r="A1113">
        <v>5</v>
      </c>
      <c r="B1113" t="s">
        <v>1325</v>
      </c>
      <c r="C1113">
        <v>2023</v>
      </c>
      <c r="D1113" t="s">
        <v>1524</v>
      </c>
      <c r="E1113" t="str">
        <f>IFERROR(VLOOKUP([1]!Tabla_SERIEA_05_13[[#This Row],[IdEstablecimiento]],'[2]Establecimiento 2023'!$A$1:$E$183,5,FALSE),0)</f>
        <v>04203-Los Vilos</v>
      </c>
      <c r="F1113" t="s">
        <v>1419</v>
      </c>
      <c r="G1113" s="437">
        <v>45093.668298611112</v>
      </c>
      <c r="H1113">
        <v>128</v>
      </c>
      <c r="I1113">
        <v>0</v>
      </c>
      <c r="J1113">
        <v>128</v>
      </c>
    </row>
    <row r="1114" spans="1:11" x14ac:dyDescent="0.2">
      <c r="A1114">
        <v>5</v>
      </c>
      <c r="B1114" t="s">
        <v>1325</v>
      </c>
      <c r="C1114">
        <v>2023</v>
      </c>
      <c r="D1114" t="s">
        <v>1524</v>
      </c>
      <c r="E1114" t="str">
        <f>IFERROR(VLOOKUP([1]!Tabla_SERIEA_05_13[[#This Row],[IdEstablecimiento]],'[2]Establecimiento 2023'!$A$1:$E$183,5,FALSE),0)</f>
        <v>04203-Los Vilos</v>
      </c>
      <c r="F1114" t="s">
        <v>1390</v>
      </c>
      <c r="G1114" s="437">
        <v>45093.668298611112</v>
      </c>
      <c r="H1114">
        <v>182</v>
      </c>
      <c r="I1114">
        <v>0</v>
      </c>
      <c r="J1114">
        <v>182</v>
      </c>
    </row>
    <row r="1115" spans="1:11" x14ac:dyDescent="0.2">
      <c r="A1115">
        <v>5</v>
      </c>
      <c r="B1115" t="s">
        <v>1325</v>
      </c>
      <c r="C1115">
        <v>2023</v>
      </c>
      <c r="D1115" t="s">
        <v>1524</v>
      </c>
      <c r="E1115" t="str">
        <f>IFERROR(VLOOKUP([1]!Tabla_SERIEA_05_13[[#This Row],[IdEstablecimiento]],'[2]Establecimiento 2023'!$A$1:$E$183,5,FALSE),0)</f>
        <v>04203-Los Vilos</v>
      </c>
      <c r="F1115" t="s">
        <v>1254</v>
      </c>
      <c r="G1115" s="437">
        <v>45093.668298611112</v>
      </c>
      <c r="H1115">
        <v>16</v>
      </c>
      <c r="I1115">
        <v>0</v>
      </c>
      <c r="J1115">
        <v>16</v>
      </c>
    </row>
    <row r="1116" spans="1:11" x14ac:dyDescent="0.2">
      <c r="A1116">
        <v>5</v>
      </c>
      <c r="B1116" t="s">
        <v>1325</v>
      </c>
      <c r="C1116">
        <v>2023</v>
      </c>
      <c r="D1116" t="s">
        <v>1524</v>
      </c>
      <c r="E1116" t="str">
        <f>IFERROR(VLOOKUP([1]!Tabla_SERIEA_05_13[[#This Row],[IdEstablecimiento]],'[2]Establecimiento 2023'!$A$1:$E$183,5,FALSE),0)</f>
        <v>04203-Los Vilos</v>
      </c>
      <c r="F1116" t="s">
        <v>1259</v>
      </c>
      <c r="G1116" s="437">
        <v>45093.668298611112</v>
      </c>
      <c r="H1116">
        <v>161</v>
      </c>
      <c r="I1116">
        <v>41</v>
      </c>
      <c r="J1116">
        <v>120</v>
      </c>
    </row>
    <row r="1117" spans="1:11" x14ac:dyDescent="0.2">
      <c r="A1117">
        <v>5</v>
      </c>
      <c r="B1117" t="s">
        <v>1325</v>
      </c>
      <c r="C1117">
        <v>2023</v>
      </c>
      <c r="D1117" t="s">
        <v>1524</v>
      </c>
      <c r="E1117" t="str">
        <f>IFERROR(VLOOKUP([1]!Tabla_SERIEA_05_13[[#This Row],[IdEstablecimiento]],'[2]Establecimiento 2023'!$A$1:$E$183,5,FALSE),0)</f>
        <v>04203-Los Vilos</v>
      </c>
      <c r="F1117" t="s">
        <v>1260</v>
      </c>
      <c r="G1117" s="437">
        <v>45093.668298611112</v>
      </c>
      <c r="H1117">
        <v>57</v>
      </c>
    </row>
    <row r="1118" spans="1:11" x14ac:dyDescent="0.2">
      <c r="A1118">
        <v>5</v>
      </c>
      <c r="B1118" t="s">
        <v>1325</v>
      </c>
      <c r="C1118">
        <v>2023</v>
      </c>
      <c r="D1118" t="s">
        <v>1524</v>
      </c>
      <c r="E1118" t="str">
        <f>IFERROR(VLOOKUP([1]!Tabla_SERIEA_05_13[[#This Row],[IdEstablecimiento]],'[2]Establecimiento 2023'!$A$1:$E$183,5,FALSE),0)</f>
        <v>04203-Los Vilos</v>
      </c>
      <c r="F1118" t="s">
        <v>1336</v>
      </c>
      <c r="G1118" s="437">
        <v>45093.668298611112</v>
      </c>
      <c r="H1118">
        <v>97</v>
      </c>
      <c r="I1118">
        <v>63</v>
      </c>
      <c r="J1118">
        <v>21</v>
      </c>
      <c r="K1118">
        <v>13</v>
      </c>
    </row>
    <row r="1119" spans="1:11" x14ac:dyDescent="0.2">
      <c r="A1119">
        <v>5</v>
      </c>
      <c r="B1119" t="s">
        <v>1325</v>
      </c>
      <c r="C1119">
        <v>2023</v>
      </c>
      <c r="D1119" t="s">
        <v>1529</v>
      </c>
      <c r="E1119" t="str">
        <f>IFERROR(VLOOKUP([1]!Tabla_SERIEA_05_13[[#This Row],[IdEstablecimiento]],'[2]Establecimiento 2023'!$A$1:$E$183,5,FALSE),0)</f>
        <v>04203-Los Vilos</v>
      </c>
      <c r="F1119" t="s">
        <v>1340</v>
      </c>
      <c r="G1119" s="437">
        <v>45093.668333333335</v>
      </c>
      <c r="H1119">
        <v>0</v>
      </c>
      <c r="K1119">
        <v>29</v>
      </c>
    </row>
    <row r="1120" spans="1:11" x14ac:dyDescent="0.2">
      <c r="A1120">
        <v>5</v>
      </c>
      <c r="B1120" t="s">
        <v>1325</v>
      </c>
      <c r="C1120">
        <v>2023</v>
      </c>
      <c r="D1120" t="s">
        <v>1529</v>
      </c>
      <c r="E1120" t="str">
        <f>IFERROR(VLOOKUP([1]!Tabla_SERIEA_05_13[[#This Row],[IdEstablecimiento]],'[2]Establecimiento 2023'!$A$1:$E$183,5,FALSE),0)</f>
        <v>04203-Los Vilos</v>
      </c>
      <c r="F1120" t="s">
        <v>1341</v>
      </c>
      <c r="G1120" s="437">
        <v>45093.668333333335</v>
      </c>
      <c r="H1120">
        <v>0</v>
      </c>
      <c r="K1120">
        <v>189</v>
      </c>
    </row>
    <row r="1121" spans="1:11" x14ac:dyDescent="0.2">
      <c r="A1121">
        <v>5</v>
      </c>
      <c r="B1121" t="s">
        <v>1325</v>
      </c>
      <c r="C1121">
        <v>2023</v>
      </c>
      <c r="D1121" t="s">
        <v>1529</v>
      </c>
      <c r="E1121" t="str">
        <f>IFERROR(VLOOKUP([1]!Tabla_SERIEA_05_13[[#This Row],[IdEstablecimiento]],'[2]Establecimiento 2023'!$A$1:$E$183,5,FALSE),0)</f>
        <v>04304-Punitaqui</v>
      </c>
      <c r="F1121" t="s">
        <v>1342</v>
      </c>
      <c r="G1121" s="437">
        <v>45093.668333333335</v>
      </c>
      <c r="H1121">
        <v>0</v>
      </c>
      <c r="K1121">
        <v>188</v>
      </c>
    </row>
    <row r="1122" spans="1:11" x14ac:dyDescent="0.2">
      <c r="A1122">
        <v>5</v>
      </c>
      <c r="B1122" t="s">
        <v>1325</v>
      </c>
      <c r="C1122">
        <v>2023</v>
      </c>
      <c r="D1122" t="s">
        <v>1529</v>
      </c>
      <c r="E1122" t="str">
        <f>IFERROR(VLOOKUP([1]!Tabla_SERIEA_05_13[[#This Row],[IdEstablecimiento]],'[2]Establecimiento 2023'!$A$1:$E$183,5,FALSE),0)</f>
        <v>04304-Punitaqui</v>
      </c>
      <c r="F1122" t="s">
        <v>1343</v>
      </c>
      <c r="G1122" s="437">
        <v>45093.668333333335</v>
      </c>
      <c r="H1122">
        <v>0</v>
      </c>
      <c r="K1122">
        <v>292</v>
      </c>
    </row>
    <row r="1123" spans="1:11" x14ac:dyDescent="0.2">
      <c r="A1123">
        <v>5</v>
      </c>
      <c r="B1123" t="s">
        <v>1325</v>
      </c>
      <c r="C1123">
        <v>2023</v>
      </c>
      <c r="D1123" t="s">
        <v>1529</v>
      </c>
      <c r="E1123" t="str">
        <f>IFERROR(VLOOKUP([1]!Tabla_SERIEA_05_13[[#This Row],[IdEstablecimiento]],'[2]Establecimiento 2023'!$A$1:$E$183,5,FALSE),0)</f>
        <v>04102-Coquimbo</v>
      </c>
      <c r="F1123" t="s">
        <v>1344</v>
      </c>
      <c r="G1123" s="437">
        <v>45093.668333333335</v>
      </c>
      <c r="H1123">
        <v>0</v>
      </c>
      <c r="K1123">
        <v>413</v>
      </c>
    </row>
    <row r="1124" spans="1:11" x14ac:dyDescent="0.2">
      <c r="A1124">
        <v>5</v>
      </c>
      <c r="B1124" t="s">
        <v>1325</v>
      </c>
      <c r="C1124">
        <v>2023</v>
      </c>
      <c r="D1124" t="s">
        <v>1529</v>
      </c>
      <c r="E1124" t="str">
        <f>IFERROR(VLOOKUP([1]!Tabla_SERIEA_05_13[[#This Row],[IdEstablecimiento]],'[2]Establecimiento 2023'!$A$1:$E$183,5,FALSE),0)</f>
        <v>04201-Illapel</v>
      </c>
      <c r="F1124" t="s">
        <v>1392</v>
      </c>
      <c r="G1124" s="437">
        <v>45093.668333333335</v>
      </c>
      <c r="H1124">
        <v>0</v>
      </c>
      <c r="K1124">
        <v>16</v>
      </c>
    </row>
    <row r="1125" spans="1:11" x14ac:dyDescent="0.2">
      <c r="A1125">
        <v>5</v>
      </c>
      <c r="B1125" t="s">
        <v>1325</v>
      </c>
      <c r="C1125">
        <v>2023</v>
      </c>
      <c r="D1125" t="s">
        <v>1529</v>
      </c>
      <c r="E1125" t="str">
        <f>IFERROR(VLOOKUP([1]!Tabla_SERIEA_05_13[[#This Row],[IdEstablecimiento]],'[2]Establecimiento 2023'!$A$1:$E$183,5,FALSE),0)</f>
        <v>04201-Illapel</v>
      </c>
      <c r="F1125" t="s">
        <v>1346</v>
      </c>
      <c r="G1125" s="437">
        <v>45093.668333333335</v>
      </c>
      <c r="H1125">
        <v>0</v>
      </c>
      <c r="K1125">
        <v>173</v>
      </c>
    </row>
    <row r="1126" spans="1:11" x14ac:dyDescent="0.2">
      <c r="A1126">
        <v>5</v>
      </c>
      <c r="B1126" t="s">
        <v>1325</v>
      </c>
      <c r="C1126">
        <v>2023</v>
      </c>
      <c r="D1126" t="s">
        <v>1529</v>
      </c>
      <c r="E1126" t="str">
        <f>IFERROR(VLOOKUP([1]!Tabla_SERIEA_05_13[[#This Row],[IdEstablecimiento]],'[2]Establecimiento 2023'!$A$1:$E$183,5,FALSE),0)</f>
        <v>04201-Illapel</v>
      </c>
      <c r="F1126" t="s">
        <v>1421</v>
      </c>
      <c r="G1126" s="437">
        <v>45093.668333333335</v>
      </c>
      <c r="H1126">
        <v>0</v>
      </c>
      <c r="K1126">
        <v>4</v>
      </c>
    </row>
    <row r="1127" spans="1:11" x14ac:dyDescent="0.2">
      <c r="A1127">
        <v>5</v>
      </c>
      <c r="B1127" t="s">
        <v>1325</v>
      </c>
      <c r="C1127">
        <v>2023</v>
      </c>
      <c r="D1127" t="s">
        <v>1529</v>
      </c>
      <c r="E1127" t="str">
        <f>IFERROR(VLOOKUP([1]!Tabla_SERIEA_05_13[[#This Row],[IdEstablecimiento]],'[2]Establecimiento 2023'!$A$1:$E$183,5,FALSE),0)</f>
        <v>04201-Illapel</v>
      </c>
      <c r="F1127" t="s">
        <v>1347</v>
      </c>
      <c r="G1127" s="437">
        <v>45093.668333333335</v>
      </c>
      <c r="H1127">
        <v>0</v>
      </c>
      <c r="K1127">
        <v>600</v>
      </c>
    </row>
    <row r="1128" spans="1:11" x14ac:dyDescent="0.2">
      <c r="A1128">
        <v>5</v>
      </c>
      <c r="B1128" t="s">
        <v>1325</v>
      </c>
      <c r="C1128">
        <v>2023</v>
      </c>
      <c r="D1128" t="s">
        <v>1529</v>
      </c>
      <c r="E1128" t="str">
        <f>IFERROR(VLOOKUP([1]!Tabla_SERIEA_05_13[[#This Row],[IdEstablecimiento]],'[2]Establecimiento 2023'!$A$1:$E$183,5,FALSE),0)</f>
        <v>105104-Hospital Salamanca</v>
      </c>
      <c r="F1128" t="s">
        <v>1422</v>
      </c>
      <c r="G1128" s="437">
        <v>45093.668333333335</v>
      </c>
      <c r="H1128">
        <v>0</v>
      </c>
      <c r="K1128">
        <v>7</v>
      </c>
    </row>
    <row r="1129" spans="1:11" x14ac:dyDescent="0.2">
      <c r="A1129">
        <v>5</v>
      </c>
      <c r="B1129" t="s">
        <v>1325</v>
      </c>
      <c r="C1129">
        <v>2023</v>
      </c>
      <c r="D1129" t="s">
        <v>1529</v>
      </c>
      <c r="E1129" t="str">
        <f>IFERROR(VLOOKUP([1]!Tabla_SERIEA_05_13[[#This Row],[IdEstablecimiento]],'[2]Establecimiento 2023'!$A$1:$E$183,5,FALSE),0)</f>
        <v>105104-Hospital Salamanca</v>
      </c>
      <c r="F1129" t="s">
        <v>1348</v>
      </c>
      <c r="G1129" s="437">
        <v>45093.668333333335</v>
      </c>
      <c r="H1129">
        <v>0</v>
      </c>
      <c r="K1129">
        <v>5</v>
      </c>
    </row>
    <row r="1130" spans="1:11" x14ac:dyDescent="0.2">
      <c r="A1130">
        <v>5</v>
      </c>
      <c r="B1130" t="s">
        <v>1325</v>
      </c>
      <c r="C1130">
        <v>2023</v>
      </c>
      <c r="D1130" t="s">
        <v>1529</v>
      </c>
      <c r="E1130" t="str">
        <f>IFERROR(VLOOKUP([1]!Tabla_SERIEA_05_13[[#This Row],[IdEstablecimiento]],'[2]Establecimiento 2023'!$A$1:$E$183,5,FALSE),0)</f>
        <v>105104-Hospital Salamanca</v>
      </c>
      <c r="F1130" t="s">
        <v>1349</v>
      </c>
      <c r="G1130" s="437">
        <v>45093.668333333335</v>
      </c>
      <c r="H1130">
        <v>0</v>
      </c>
      <c r="K1130">
        <v>347</v>
      </c>
    </row>
    <row r="1131" spans="1:11" x14ac:dyDescent="0.2">
      <c r="A1131">
        <v>5</v>
      </c>
      <c r="B1131" t="s">
        <v>1325</v>
      </c>
      <c r="C1131">
        <v>2023</v>
      </c>
      <c r="D1131" t="s">
        <v>1529</v>
      </c>
      <c r="E1131" t="str">
        <f>IFERROR(VLOOKUP([1]!Tabla_SERIEA_05_13[[#This Row],[IdEstablecimiento]],'[2]Establecimiento 2023'!$A$1:$E$183,5,FALSE),0)</f>
        <v>105104-Hospital Salamanca</v>
      </c>
      <c r="F1131" t="s">
        <v>1350</v>
      </c>
      <c r="G1131" s="437">
        <v>45093.668333333335</v>
      </c>
      <c r="H1131">
        <v>0</v>
      </c>
      <c r="K1131">
        <v>24</v>
      </c>
    </row>
    <row r="1132" spans="1:11" x14ac:dyDescent="0.2">
      <c r="A1132">
        <v>5</v>
      </c>
      <c r="B1132" t="s">
        <v>1325</v>
      </c>
      <c r="C1132">
        <v>2023</v>
      </c>
      <c r="D1132" t="s">
        <v>1529</v>
      </c>
      <c r="E1132" t="str">
        <f>IFERROR(VLOOKUP([1]!Tabla_SERIEA_05_13[[#This Row],[IdEstablecimiento]],'[2]Establecimiento 2023'!$A$1:$E$183,5,FALSE),0)</f>
        <v>105104-Hospital Salamanca</v>
      </c>
      <c r="F1132" t="s">
        <v>1423</v>
      </c>
      <c r="G1132" s="437">
        <v>45093.668333333335</v>
      </c>
      <c r="H1132">
        <v>0</v>
      </c>
      <c r="K1132">
        <v>12</v>
      </c>
    </row>
    <row r="1133" spans="1:11" x14ac:dyDescent="0.2">
      <c r="A1133">
        <v>5</v>
      </c>
      <c r="B1133" t="s">
        <v>1325</v>
      </c>
      <c r="C1133">
        <v>2023</v>
      </c>
      <c r="D1133" t="s">
        <v>1529</v>
      </c>
      <c r="E1133" t="str">
        <f>IFERROR(VLOOKUP([1]!Tabla_SERIEA_05_13[[#This Row],[IdEstablecimiento]],'[2]Establecimiento 2023'!$A$1:$E$183,5,FALSE),0)</f>
        <v>105104-Hospital Salamanca</v>
      </c>
      <c r="F1133" t="s">
        <v>1351</v>
      </c>
      <c r="G1133" s="437">
        <v>45093.668333333335</v>
      </c>
      <c r="H1133">
        <v>0</v>
      </c>
      <c r="K1133">
        <v>98</v>
      </c>
    </row>
    <row r="1134" spans="1:11" x14ac:dyDescent="0.2">
      <c r="A1134">
        <v>5</v>
      </c>
      <c r="B1134" t="s">
        <v>1325</v>
      </c>
      <c r="C1134">
        <v>2023</v>
      </c>
      <c r="D1134" t="s">
        <v>1529</v>
      </c>
      <c r="E1134" t="str">
        <f>IFERROR(VLOOKUP([1]!Tabla_SERIEA_05_13[[#This Row],[IdEstablecimiento]],'[2]Establecimiento 2023'!$A$1:$E$183,5,FALSE),0)</f>
        <v>105104-Hospital Salamanca</v>
      </c>
      <c r="F1134" t="s">
        <v>1352</v>
      </c>
      <c r="G1134" s="437">
        <v>45093.668333333335</v>
      </c>
      <c r="H1134">
        <v>0</v>
      </c>
      <c r="K1134">
        <v>87</v>
      </c>
    </row>
    <row r="1135" spans="1:11" x14ac:dyDescent="0.2">
      <c r="A1135">
        <v>5</v>
      </c>
      <c r="B1135" t="s">
        <v>1325</v>
      </c>
      <c r="C1135">
        <v>2023</v>
      </c>
      <c r="D1135" t="s">
        <v>1529</v>
      </c>
      <c r="E1135" t="str">
        <f>IFERROR(VLOOKUP([1]!Tabla_SERIEA_05_13[[#This Row],[IdEstablecimiento]],'[2]Establecimiento 2023'!$A$1:$E$183,5,FALSE),0)</f>
        <v>105104-Hospital Salamanca</v>
      </c>
      <c r="F1135" t="s">
        <v>1353</v>
      </c>
      <c r="G1135" s="437">
        <v>45093.668333333335</v>
      </c>
      <c r="H1135">
        <v>0</v>
      </c>
      <c r="K1135">
        <v>527</v>
      </c>
    </row>
    <row r="1136" spans="1:11" x14ac:dyDescent="0.2">
      <c r="A1136">
        <v>5</v>
      </c>
      <c r="B1136" t="s">
        <v>1325</v>
      </c>
      <c r="C1136">
        <v>2023</v>
      </c>
      <c r="D1136" t="s">
        <v>1529</v>
      </c>
      <c r="E1136" t="str">
        <f>IFERROR(VLOOKUP([1]!Tabla_SERIEA_05_13[[#This Row],[IdEstablecimiento]],'[2]Establecimiento 2023'!$A$1:$E$183,5,FALSE),0)</f>
        <v>105104-Hospital Salamanca</v>
      </c>
      <c r="F1136" t="s">
        <v>1424</v>
      </c>
      <c r="G1136" s="437">
        <v>45093.668333333335</v>
      </c>
      <c r="H1136">
        <v>0</v>
      </c>
      <c r="K1136">
        <v>2</v>
      </c>
    </row>
    <row r="1137" spans="1:11" x14ac:dyDescent="0.2">
      <c r="A1137">
        <v>5</v>
      </c>
      <c r="B1137" t="s">
        <v>1325</v>
      </c>
      <c r="C1137">
        <v>2023</v>
      </c>
      <c r="D1137" t="s">
        <v>1529</v>
      </c>
      <c r="E1137" t="str">
        <f>IFERROR(VLOOKUP([1]!Tabla_SERIEA_05_13[[#This Row],[IdEstablecimiento]],'[2]Establecimiento 2023'!$A$1:$E$183,5,FALSE),0)</f>
        <v>105104-Hospital Salamanca</v>
      </c>
      <c r="F1137" t="s">
        <v>1354</v>
      </c>
      <c r="G1137" s="437">
        <v>45093.668333333335</v>
      </c>
      <c r="H1137">
        <v>0</v>
      </c>
      <c r="K1137">
        <v>379</v>
      </c>
    </row>
    <row r="1138" spans="1:11" x14ac:dyDescent="0.2">
      <c r="A1138">
        <v>5</v>
      </c>
      <c r="B1138" t="s">
        <v>1325</v>
      </c>
      <c r="C1138">
        <v>2023</v>
      </c>
      <c r="D1138" t="s">
        <v>1529</v>
      </c>
      <c r="E1138" t="str">
        <f>IFERROR(VLOOKUP([1]!Tabla_SERIEA_05_13[[#This Row],[IdEstablecimiento]],'[2]Establecimiento 2023'!$A$1:$E$183,5,FALSE),0)</f>
        <v>105104-Hospital Salamanca</v>
      </c>
      <c r="F1138" t="s">
        <v>1410</v>
      </c>
      <c r="G1138" s="437">
        <v>45093.668333333335</v>
      </c>
      <c r="H1138">
        <v>0</v>
      </c>
      <c r="K1138">
        <v>498</v>
      </c>
    </row>
    <row r="1139" spans="1:11" x14ac:dyDescent="0.2">
      <c r="A1139">
        <v>5</v>
      </c>
      <c r="B1139" t="s">
        <v>1325</v>
      </c>
      <c r="C1139">
        <v>2023</v>
      </c>
      <c r="D1139" t="s">
        <v>1529</v>
      </c>
      <c r="E1139" t="str">
        <f>IFERROR(VLOOKUP([1]!Tabla_SERIEA_05_13[[#This Row],[IdEstablecimiento]],'[2]Establecimiento 2023'!$A$1:$E$183,5,FALSE),0)</f>
        <v>105104-Hospital Salamanca</v>
      </c>
      <c r="F1139" t="s">
        <v>1355</v>
      </c>
      <c r="G1139" s="437">
        <v>45093.668333333335</v>
      </c>
      <c r="H1139">
        <v>0</v>
      </c>
      <c r="K1139">
        <v>27</v>
      </c>
    </row>
    <row r="1140" spans="1:11" x14ac:dyDescent="0.2">
      <c r="A1140">
        <v>5</v>
      </c>
      <c r="B1140" t="s">
        <v>1325</v>
      </c>
      <c r="C1140">
        <v>2023</v>
      </c>
      <c r="D1140" t="s">
        <v>1529</v>
      </c>
      <c r="E1140" t="str">
        <f>IFERROR(VLOOKUP([1]!Tabla_SERIEA_05_13[[#This Row],[IdEstablecimiento]],'[2]Establecimiento 2023'!$A$1:$E$183,5,FALSE),0)</f>
        <v>105104-Hospital Salamanca</v>
      </c>
      <c r="F1140" t="s">
        <v>1458</v>
      </c>
      <c r="G1140" s="437">
        <v>45093.668333333335</v>
      </c>
      <c r="H1140">
        <v>0</v>
      </c>
      <c r="K1140">
        <v>2</v>
      </c>
    </row>
    <row r="1141" spans="1:11" x14ac:dyDescent="0.2">
      <c r="A1141">
        <v>5</v>
      </c>
      <c r="B1141" t="s">
        <v>1325</v>
      </c>
      <c r="C1141">
        <v>2023</v>
      </c>
      <c r="D1141" t="s">
        <v>1529</v>
      </c>
      <c r="E1141" t="str">
        <f>IFERROR(VLOOKUP([1]!Tabla_SERIEA_05_13[[#This Row],[IdEstablecimiento]],'[2]Establecimiento 2023'!$A$1:$E$183,5,FALSE),0)</f>
        <v>105104-Hospital Salamanca</v>
      </c>
      <c r="F1141" t="s">
        <v>1443</v>
      </c>
      <c r="G1141" s="437">
        <v>45093.668333333335</v>
      </c>
      <c r="H1141">
        <v>0</v>
      </c>
      <c r="K1141">
        <v>9</v>
      </c>
    </row>
    <row r="1142" spans="1:11" x14ac:dyDescent="0.2">
      <c r="A1142">
        <v>5</v>
      </c>
      <c r="B1142" t="s">
        <v>1325</v>
      </c>
      <c r="C1142">
        <v>2023</v>
      </c>
      <c r="D1142" t="s">
        <v>1529</v>
      </c>
      <c r="E1142" t="str">
        <f>IFERROR(VLOOKUP([1]!Tabla_SERIEA_05_13[[#This Row],[IdEstablecimiento]],'[2]Establecimiento 2023'!$A$1:$E$183,5,FALSE),0)</f>
        <v>105104-Hospital Salamanca</v>
      </c>
      <c r="F1142" t="s">
        <v>1356</v>
      </c>
      <c r="G1142" s="437">
        <v>45093.668333333335</v>
      </c>
      <c r="H1142">
        <v>0</v>
      </c>
      <c r="K1142">
        <v>642</v>
      </c>
    </row>
    <row r="1143" spans="1:11" x14ac:dyDescent="0.2">
      <c r="A1143">
        <v>5</v>
      </c>
      <c r="B1143" t="s">
        <v>1325</v>
      </c>
      <c r="C1143">
        <v>2023</v>
      </c>
      <c r="D1143" t="s">
        <v>1529</v>
      </c>
      <c r="E1143" t="str">
        <f>IFERROR(VLOOKUP([1]!Tabla_SERIEA_05_13[[#This Row],[IdEstablecimiento]],'[2]Establecimiento 2023'!$A$1:$E$183,5,FALSE),0)</f>
        <v>105104-Hospital Salamanca</v>
      </c>
      <c r="F1143" t="s">
        <v>1357</v>
      </c>
      <c r="G1143" s="437">
        <v>45093.668333333335</v>
      </c>
      <c r="H1143">
        <v>0</v>
      </c>
      <c r="K1143">
        <v>48</v>
      </c>
    </row>
    <row r="1144" spans="1:11" x14ac:dyDescent="0.2">
      <c r="A1144">
        <v>5</v>
      </c>
      <c r="B1144" t="s">
        <v>1325</v>
      </c>
      <c r="C1144">
        <v>2023</v>
      </c>
      <c r="D1144" t="s">
        <v>1529</v>
      </c>
      <c r="E1144" t="str">
        <f>IFERROR(VLOOKUP([1]!Tabla_SERIEA_05_13[[#This Row],[IdEstablecimiento]],'[2]Establecimiento 2023'!$A$1:$E$183,5,FALSE),0)</f>
        <v>105104-Hospital Salamanca</v>
      </c>
      <c r="F1144" t="s">
        <v>1358</v>
      </c>
      <c r="G1144" s="437">
        <v>45093.668333333335</v>
      </c>
      <c r="H1144">
        <v>0</v>
      </c>
      <c r="K1144">
        <v>333</v>
      </c>
    </row>
    <row r="1145" spans="1:11" x14ac:dyDescent="0.2">
      <c r="A1145">
        <v>5</v>
      </c>
      <c r="B1145" t="s">
        <v>1325</v>
      </c>
      <c r="C1145">
        <v>2023</v>
      </c>
      <c r="D1145" t="s">
        <v>1529</v>
      </c>
      <c r="E1145" t="str">
        <f>IFERROR(VLOOKUP([1]!Tabla_SERIEA_05_13[[#This Row],[IdEstablecimiento]],'[2]Establecimiento 2023'!$A$1:$E$183,5,FALSE),0)</f>
        <v>105105-Hospital Combarbalá</v>
      </c>
      <c r="F1145" t="s">
        <v>1395</v>
      </c>
      <c r="G1145" s="437">
        <v>45093.668333333335</v>
      </c>
      <c r="H1145">
        <v>0</v>
      </c>
      <c r="K1145">
        <v>17</v>
      </c>
    </row>
    <row r="1146" spans="1:11" x14ac:dyDescent="0.2">
      <c r="A1146">
        <v>5</v>
      </c>
      <c r="B1146" t="s">
        <v>1325</v>
      </c>
      <c r="C1146">
        <v>2023</v>
      </c>
      <c r="D1146" t="s">
        <v>1529</v>
      </c>
      <c r="E1146" t="str">
        <f>IFERROR(VLOOKUP([1]!Tabla_SERIEA_05_13[[#This Row],[IdEstablecimiento]],'[2]Establecimiento 2023'!$A$1:$E$183,5,FALSE),0)</f>
        <v>105105-Hospital Combarbalá</v>
      </c>
      <c r="F1146" t="s">
        <v>1444</v>
      </c>
      <c r="G1146" s="437">
        <v>45093.668333333335</v>
      </c>
      <c r="H1146">
        <v>0</v>
      </c>
      <c r="K1146">
        <v>198</v>
      </c>
    </row>
    <row r="1147" spans="1:11" x14ac:dyDescent="0.2">
      <c r="A1147">
        <v>5</v>
      </c>
      <c r="B1147" t="s">
        <v>1325</v>
      </c>
      <c r="C1147">
        <v>2023</v>
      </c>
      <c r="D1147" t="s">
        <v>1529</v>
      </c>
      <c r="E1147" t="str">
        <f>IFERROR(VLOOKUP([1]!Tabla_SERIEA_05_13[[#This Row],[IdEstablecimiento]],'[2]Establecimiento 2023'!$A$1:$E$183,5,FALSE),0)</f>
        <v>105105-Hospital Combarbalá</v>
      </c>
      <c r="F1147" t="s">
        <v>1396</v>
      </c>
      <c r="G1147" s="437">
        <v>45093.668333333335</v>
      </c>
      <c r="H1147">
        <v>0</v>
      </c>
      <c r="K1147">
        <v>103</v>
      </c>
    </row>
    <row r="1148" spans="1:11" x14ac:dyDescent="0.2">
      <c r="A1148">
        <v>5</v>
      </c>
      <c r="B1148" t="s">
        <v>1325</v>
      </c>
      <c r="C1148">
        <v>2023</v>
      </c>
      <c r="D1148" t="s">
        <v>1529</v>
      </c>
      <c r="E1148" t="str">
        <f>IFERROR(VLOOKUP([1]!Tabla_SERIEA_05_13[[#This Row],[IdEstablecimiento]],'[2]Establecimiento 2023'!$A$1:$E$183,5,FALSE),0)</f>
        <v>105105-Hospital Combarbalá</v>
      </c>
      <c r="F1148" t="s">
        <v>1360</v>
      </c>
      <c r="G1148" s="437">
        <v>45093.668333333335</v>
      </c>
      <c r="H1148">
        <v>0</v>
      </c>
      <c r="K1148">
        <v>85</v>
      </c>
    </row>
    <row r="1149" spans="1:11" x14ac:dyDescent="0.2">
      <c r="A1149">
        <v>5</v>
      </c>
      <c r="B1149" t="s">
        <v>1325</v>
      </c>
      <c r="C1149">
        <v>2023</v>
      </c>
      <c r="D1149" t="s">
        <v>1529</v>
      </c>
      <c r="E1149" t="str">
        <f>IFERROR(VLOOKUP([1]!Tabla_SERIEA_05_13[[#This Row],[IdEstablecimiento]],'[2]Establecimiento 2023'!$A$1:$E$183,5,FALSE),0)</f>
        <v>105105-Hospital Combarbalá</v>
      </c>
      <c r="F1149" t="s">
        <v>1361</v>
      </c>
      <c r="G1149" s="437">
        <v>45093.668333333335</v>
      </c>
      <c r="H1149">
        <v>0</v>
      </c>
      <c r="K1149">
        <v>487</v>
      </c>
    </row>
    <row r="1150" spans="1:11" x14ac:dyDescent="0.2">
      <c r="A1150">
        <v>5</v>
      </c>
      <c r="B1150" t="s">
        <v>1325</v>
      </c>
      <c r="C1150">
        <v>2023</v>
      </c>
      <c r="D1150" t="s">
        <v>1529</v>
      </c>
      <c r="E1150" t="str">
        <f>IFERROR(VLOOKUP([1]!Tabla_SERIEA_05_13[[#This Row],[IdEstablecimiento]],'[2]Establecimiento 2023'!$A$1:$E$183,5,FALSE),0)</f>
        <v>105105-Hospital Combarbalá</v>
      </c>
      <c r="F1150" t="s">
        <v>1362</v>
      </c>
      <c r="G1150" s="437">
        <v>45093.668333333335</v>
      </c>
      <c r="H1150">
        <v>0</v>
      </c>
      <c r="K1150">
        <v>106</v>
      </c>
    </row>
    <row r="1151" spans="1:11" x14ac:dyDescent="0.2">
      <c r="A1151">
        <v>5</v>
      </c>
      <c r="B1151" t="s">
        <v>1325</v>
      </c>
      <c r="C1151">
        <v>2023</v>
      </c>
      <c r="D1151" t="s">
        <v>1529</v>
      </c>
      <c r="E1151" t="str">
        <f>IFERROR(VLOOKUP([1]!Tabla_SERIEA_05_13[[#This Row],[IdEstablecimiento]],'[2]Establecimiento 2023'!$A$1:$E$183,5,FALSE),0)</f>
        <v>105105-Hospital Combarbalá</v>
      </c>
      <c r="F1151" t="s">
        <v>1426</v>
      </c>
      <c r="G1151" s="437">
        <v>45093.668333333335</v>
      </c>
      <c r="H1151">
        <v>0</v>
      </c>
      <c r="K1151">
        <v>11</v>
      </c>
    </row>
    <row r="1152" spans="1:11" x14ac:dyDescent="0.2">
      <c r="A1152">
        <v>5</v>
      </c>
      <c r="B1152" t="s">
        <v>1325</v>
      </c>
      <c r="C1152">
        <v>2023</v>
      </c>
      <c r="D1152" t="s">
        <v>1529</v>
      </c>
      <c r="E1152" t="str">
        <f>IFERROR(VLOOKUP([1]!Tabla_SERIEA_05_13[[#This Row],[IdEstablecimiento]],'[2]Establecimiento 2023'!$A$1:$E$183,5,FALSE),0)</f>
        <v>105105-Hospital Combarbalá</v>
      </c>
      <c r="F1152" t="s">
        <v>1363</v>
      </c>
      <c r="G1152" s="437">
        <v>45093.668333333335</v>
      </c>
      <c r="H1152">
        <v>0</v>
      </c>
      <c r="K1152">
        <v>17</v>
      </c>
    </row>
    <row r="1153" spans="1:13" x14ac:dyDescent="0.2">
      <c r="A1153">
        <v>5</v>
      </c>
      <c r="B1153" t="s">
        <v>1325</v>
      </c>
      <c r="C1153">
        <v>2023</v>
      </c>
      <c r="D1153" t="s">
        <v>1529</v>
      </c>
      <c r="E1153" t="str">
        <f>IFERROR(VLOOKUP([1]!Tabla_SERIEA_05_13[[#This Row],[IdEstablecimiento]],'[2]Establecimiento 2023'!$A$1:$E$183,5,FALSE),0)</f>
        <v>105105-Hospital Combarbalá</v>
      </c>
      <c r="F1153" t="s">
        <v>1427</v>
      </c>
      <c r="G1153" s="437">
        <v>45093.668333333335</v>
      </c>
      <c r="H1153">
        <v>0</v>
      </c>
      <c r="K1153">
        <v>30</v>
      </c>
    </row>
    <row r="1154" spans="1:13" x14ac:dyDescent="0.2">
      <c r="A1154">
        <v>5</v>
      </c>
      <c r="B1154" t="s">
        <v>1325</v>
      </c>
      <c r="C1154">
        <v>2023</v>
      </c>
      <c r="D1154" t="s">
        <v>1529</v>
      </c>
      <c r="E1154" t="str">
        <f>IFERROR(VLOOKUP([1]!Tabla_SERIEA_05_13[[#This Row],[IdEstablecimiento]],'[2]Establecimiento 2023'!$A$1:$E$183,5,FALSE),0)</f>
        <v>105105-Hospital Combarbalá</v>
      </c>
      <c r="F1154" t="s">
        <v>1366</v>
      </c>
      <c r="G1154" s="437">
        <v>45093.668333333335</v>
      </c>
      <c r="H1154">
        <v>0</v>
      </c>
      <c r="K1154">
        <v>21</v>
      </c>
    </row>
    <row r="1155" spans="1:13" x14ac:dyDescent="0.2">
      <c r="A1155">
        <v>5</v>
      </c>
      <c r="B1155" t="s">
        <v>1325</v>
      </c>
      <c r="C1155">
        <v>2023</v>
      </c>
      <c r="D1155" t="s">
        <v>1529</v>
      </c>
      <c r="E1155" t="str">
        <f>IFERROR(VLOOKUP([1]!Tabla_SERIEA_05_13[[#This Row],[IdEstablecimiento]],'[2]Establecimiento 2023'!$A$1:$E$183,5,FALSE),0)</f>
        <v>105105-Hospital Combarbalá</v>
      </c>
      <c r="F1155" t="s">
        <v>1367</v>
      </c>
      <c r="G1155" s="437">
        <v>45093.668333333335</v>
      </c>
      <c r="H1155">
        <v>0</v>
      </c>
      <c r="K1155">
        <v>117</v>
      </c>
    </row>
    <row r="1156" spans="1:13" x14ac:dyDescent="0.2">
      <c r="A1156">
        <v>5</v>
      </c>
      <c r="B1156" t="s">
        <v>1325</v>
      </c>
      <c r="C1156">
        <v>2023</v>
      </c>
      <c r="D1156" t="s">
        <v>1529</v>
      </c>
      <c r="E1156" t="str">
        <f>IFERROR(VLOOKUP([1]!Tabla_SERIEA_05_13[[#This Row],[IdEstablecimiento]],'[2]Establecimiento 2023'!$A$1:$E$183,5,FALSE),0)</f>
        <v>105105-Hospital Combarbalá</v>
      </c>
      <c r="F1156" t="s">
        <v>1368</v>
      </c>
      <c r="G1156" s="437">
        <v>45093.668333333335</v>
      </c>
      <c r="H1156">
        <v>0</v>
      </c>
      <c r="K1156">
        <v>160</v>
      </c>
    </row>
    <row r="1157" spans="1:13" x14ac:dyDescent="0.2">
      <c r="A1157">
        <v>5</v>
      </c>
      <c r="B1157" t="s">
        <v>1325</v>
      </c>
      <c r="C1157">
        <v>2023</v>
      </c>
      <c r="D1157" t="s">
        <v>1529</v>
      </c>
      <c r="E1157" t="str">
        <f>IFERROR(VLOOKUP([1]!Tabla_SERIEA_05_13[[#This Row],[IdEstablecimiento]],'[2]Establecimiento 2023'!$A$1:$E$183,5,FALSE),0)</f>
        <v>105105-Hospital Combarbalá</v>
      </c>
      <c r="F1157" t="s">
        <v>1369</v>
      </c>
      <c r="G1157" s="437">
        <v>45093.668333333335</v>
      </c>
      <c r="H1157">
        <v>0</v>
      </c>
      <c r="K1157">
        <v>8</v>
      </c>
    </row>
    <row r="1158" spans="1:13" x14ac:dyDescent="0.2">
      <c r="A1158">
        <v>5</v>
      </c>
      <c r="B1158" t="s">
        <v>1325</v>
      </c>
      <c r="C1158">
        <v>2023</v>
      </c>
      <c r="D1158" t="s">
        <v>1529</v>
      </c>
      <c r="E1158" t="str">
        <f>IFERROR(VLOOKUP([1]!Tabla_SERIEA_05_13[[#This Row],[IdEstablecimiento]],'[2]Establecimiento 2023'!$A$1:$E$183,5,FALSE),0)</f>
        <v>105105-Hospital Combarbalá</v>
      </c>
      <c r="F1158" t="s">
        <v>1370</v>
      </c>
      <c r="G1158" s="437">
        <v>45093.668333333335</v>
      </c>
      <c r="H1158">
        <v>0</v>
      </c>
      <c r="K1158">
        <v>1</v>
      </c>
    </row>
    <row r="1159" spans="1:13" x14ac:dyDescent="0.2">
      <c r="A1159">
        <v>5</v>
      </c>
      <c r="B1159" t="s">
        <v>1325</v>
      </c>
      <c r="C1159">
        <v>2023</v>
      </c>
      <c r="D1159" t="s">
        <v>1529</v>
      </c>
      <c r="E1159" t="str">
        <f>IFERROR(VLOOKUP([1]!Tabla_SERIEA_05_13[[#This Row],[IdEstablecimiento]],'[2]Establecimiento 2023'!$A$1:$E$183,5,FALSE),0)</f>
        <v>105105-Hospital Combarbalá</v>
      </c>
      <c r="F1159" t="s">
        <v>1371</v>
      </c>
      <c r="G1159" s="437">
        <v>45093.668333333335</v>
      </c>
      <c r="H1159">
        <v>0</v>
      </c>
      <c r="K1159">
        <v>40</v>
      </c>
    </row>
    <row r="1160" spans="1:13" x14ac:dyDescent="0.2">
      <c r="A1160">
        <v>5</v>
      </c>
      <c r="B1160" t="s">
        <v>1325</v>
      </c>
      <c r="C1160">
        <v>2023</v>
      </c>
      <c r="D1160" t="s">
        <v>1529</v>
      </c>
      <c r="E1160" t="str">
        <f>IFERROR(VLOOKUP([1]!Tabla_SERIEA_05_13[[#This Row],[IdEstablecimiento]],'[2]Establecimiento 2023'!$A$1:$E$183,5,FALSE),0)</f>
        <v>105105-Hospital Combarbalá</v>
      </c>
      <c r="F1160" t="s">
        <v>1372</v>
      </c>
      <c r="G1160" s="437">
        <v>45093.668333333335</v>
      </c>
      <c r="H1160">
        <v>0</v>
      </c>
      <c r="K1160">
        <v>51</v>
      </c>
    </row>
    <row r="1161" spans="1:13" x14ac:dyDescent="0.2">
      <c r="A1161">
        <v>5</v>
      </c>
      <c r="B1161" t="s">
        <v>1325</v>
      </c>
      <c r="C1161">
        <v>2023</v>
      </c>
      <c r="D1161" t="s">
        <v>1529</v>
      </c>
      <c r="E1161" t="str">
        <f>IFERROR(VLOOKUP([1]!Tabla_SERIEA_05_13[[#This Row],[IdEstablecimiento]],'[2]Establecimiento 2023'!$A$1:$E$183,5,FALSE),0)</f>
        <v>105105-Hospital Combarbalá</v>
      </c>
      <c r="F1161" t="s">
        <v>1428</v>
      </c>
      <c r="G1161" s="437">
        <v>45093.668333333335</v>
      </c>
      <c r="H1161">
        <v>0</v>
      </c>
      <c r="K1161">
        <v>29</v>
      </c>
    </row>
    <row r="1162" spans="1:13" x14ac:dyDescent="0.2">
      <c r="A1162">
        <v>5</v>
      </c>
      <c r="B1162" t="s">
        <v>1325</v>
      </c>
      <c r="C1162">
        <v>2023</v>
      </c>
      <c r="D1162" t="s">
        <v>1529</v>
      </c>
      <c r="E1162" t="str">
        <f>IFERROR(VLOOKUP([1]!Tabla_SERIEA_05_13[[#This Row],[IdEstablecimiento]],'[2]Establecimiento 2023'!$A$1:$E$183,5,FALSE),0)</f>
        <v>04301-Ovalle</v>
      </c>
      <c r="F1162" t="s">
        <v>1374</v>
      </c>
      <c r="G1162" s="437">
        <v>45093.668333333335</v>
      </c>
      <c r="H1162">
        <v>0</v>
      </c>
      <c r="K1162">
        <v>18</v>
      </c>
    </row>
    <row r="1163" spans="1:13" x14ac:dyDescent="0.2">
      <c r="A1163">
        <v>5</v>
      </c>
      <c r="B1163" t="s">
        <v>1325</v>
      </c>
      <c r="C1163">
        <v>2023</v>
      </c>
      <c r="D1163" t="s">
        <v>1529</v>
      </c>
      <c r="E1163" t="str">
        <f>IFERROR(VLOOKUP([1]!Tabla_SERIEA_05_13[[#This Row],[IdEstablecimiento]],'[2]Establecimiento 2023'!$A$1:$E$183,5,FALSE),0)</f>
        <v>04301-Ovalle</v>
      </c>
      <c r="F1163" t="s">
        <v>1501</v>
      </c>
      <c r="G1163" s="437">
        <v>45093.668333333335</v>
      </c>
      <c r="H1163">
        <v>0</v>
      </c>
      <c r="K1163">
        <v>33</v>
      </c>
    </row>
    <row r="1164" spans="1:13" x14ac:dyDescent="0.2">
      <c r="A1164">
        <v>5</v>
      </c>
      <c r="B1164" t="s">
        <v>1325</v>
      </c>
      <c r="C1164">
        <v>2023</v>
      </c>
      <c r="D1164" t="s">
        <v>1529</v>
      </c>
      <c r="E1164" t="str">
        <f>IFERROR(VLOOKUP([1]!Tabla_SERIEA_05_13[[#This Row],[IdEstablecimiento]],'[2]Establecimiento 2023'!$A$1:$E$183,5,FALSE),0)</f>
        <v>04301-Ovalle</v>
      </c>
      <c r="F1164" t="s">
        <v>1502</v>
      </c>
      <c r="G1164" s="437">
        <v>45093.668333333335</v>
      </c>
      <c r="H1164">
        <v>0</v>
      </c>
      <c r="K1164">
        <v>52</v>
      </c>
    </row>
    <row r="1165" spans="1:13" x14ac:dyDescent="0.2">
      <c r="A1165">
        <v>5</v>
      </c>
      <c r="B1165" t="s">
        <v>1325</v>
      </c>
      <c r="C1165">
        <v>2023</v>
      </c>
      <c r="D1165" t="s">
        <v>1529</v>
      </c>
      <c r="E1165" t="str">
        <f>IFERROR(VLOOKUP([1]!Tabla_SERIEA_05_13[[#This Row],[IdEstablecimiento]],'[2]Establecimiento 2023'!$A$1:$E$183,5,FALSE),0)</f>
        <v>04301-Ovalle</v>
      </c>
      <c r="F1165" t="s">
        <v>1475</v>
      </c>
      <c r="G1165" s="437">
        <v>45093.668333333335</v>
      </c>
      <c r="H1165">
        <v>0</v>
      </c>
      <c r="K1165">
        <v>20</v>
      </c>
    </row>
    <row r="1166" spans="1:13" x14ac:dyDescent="0.2">
      <c r="A1166">
        <v>5</v>
      </c>
      <c r="B1166" t="s">
        <v>1325</v>
      </c>
      <c r="C1166">
        <v>2023</v>
      </c>
      <c r="D1166" t="s">
        <v>1529</v>
      </c>
      <c r="E1166" t="str">
        <f>IFERROR(VLOOKUP([1]!Tabla_SERIEA_05_13[[#This Row],[IdEstablecimiento]],'[2]Establecimiento 2023'!$A$1:$E$183,5,FALSE),0)</f>
        <v>04301-Ovalle</v>
      </c>
      <c r="F1166" t="s">
        <v>1450</v>
      </c>
      <c r="G1166" s="437">
        <v>45093.668333333335</v>
      </c>
      <c r="H1166">
        <v>0</v>
      </c>
      <c r="K1166">
        <v>32</v>
      </c>
    </row>
    <row r="1167" spans="1:13" x14ac:dyDescent="0.2">
      <c r="A1167">
        <v>5</v>
      </c>
      <c r="B1167" t="s">
        <v>1325</v>
      </c>
      <c r="C1167">
        <v>2023</v>
      </c>
      <c r="D1167" t="s">
        <v>1529</v>
      </c>
      <c r="E1167" t="str">
        <f>IFERROR(VLOOKUP([1]!Tabla_SERIEA_05_13[[#This Row],[IdEstablecimiento]],'[2]Establecimiento 2023'!$A$1:$E$183,5,FALSE),0)</f>
        <v>04303-Monte Patria</v>
      </c>
      <c r="F1167" t="s">
        <v>1335</v>
      </c>
      <c r="G1167" s="437">
        <v>45093.668333333335</v>
      </c>
      <c r="H1167">
        <v>128</v>
      </c>
      <c r="J1167">
        <v>128</v>
      </c>
      <c r="L1167">
        <v>128</v>
      </c>
      <c r="M1167">
        <v>128</v>
      </c>
    </row>
    <row r="1168" spans="1:13" x14ac:dyDescent="0.2">
      <c r="A1168">
        <v>5</v>
      </c>
      <c r="B1168" t="s">
        <v>1325</v>
      </c>
      <c r="C1168">
        <v>2023</v>
      </c>
      <c r="D1168" t="s">
        <v>1529</v>
      </c>
      <c r="E1168" t="str">
        <f>IFERROR(VLOOKUP([1]!Tabla_SERIEA_05_13[[#This Row],[IdEstablecimiento]],'[2]Establecimiento 2023'!$A$1:$E$183,5,FALSE),0)</f>
        <v>04303-Monte Patria</v>
      </c>
      <c r="F1168" t="s">
        <v>1400</v>
      </c>
      <c r="G1168" s="437">
        <v>45093.668333333335</v>
      </c>
      <c r="H1168">
        <v>51</v>
      </c>
      <c r="J1168">
        <v>51</v>
      </c>
      <c r="L1168">
        <v>51</v>
      </c>
    </row>
    <row r="1169" spans="1:13" x14ac:dyDescent="0.2">
      <c r="A1169">
        <v>5</v>
      </c>
      <c r="B1169" t="s">
        <v>1325</v>
      </c>
      <c r="C1169">
        <v>2023</v>
      </c>
      <c r="D1169" t="s">
        <v>1529</v>
      </c>
      <c r="E1169" t="str">
        <f>IFERROR(VLOOKUP([1]!Tabla_SERIEA_05_13[[#This Row],[IdEstablecimiento]],'[2]Establecimiento 2023'!$A$1:$E$183,5,FALSE),0)</f>
        <v>04303-Monte Patria</v>
      </c>
      <c r="F1169" t="s">
        <v>1401</v>
      </c>
      <c r="G1169" s="437">
        <v>45093.668333333335</v>
      </c>
      <c r="H1169">
        <v>1</v>
      </c>
      <c r="J1169">
        <v>1</v>
      </c>
      <c r="L1169">
        <v>1</v>
      </c>
    </row>
    <row r="1170" spans="1:13" x14ac:dyDescent="0.2">
      <c r="A1170">
        <v>5</v>
      </c>
      <c r="B1170" t="s">
        <v>1325</v>
      </c>
      <c r="C1170">
        <v>2023</v>
      </c>
      <c r="D1170" t="s">
        <v>1529</v>
      </c>
      <c r="E1170" t="str">
        <f>IFERROR(VLOOKUP([1]!Tabla_SERIEA_05_13[[#This Row],[IdEstablecimiento]],'[2]Establecimiento 2023'!$A$1:$E$183,5,FALSE),0)</f>
        <v>04303-Monte Patria</v>
      </c>
      <c r="F1170" t="s">
        <v>1402</v>
      </c>
      <c r="G1170" s="437">
        <v>45093.668333333335</v>
      </c>
      <c r="H1170">
        <v>25</v>
      </c>
      <c r="J1170">
        <v>25</v>
      </c>
      <c r="L1170">
        <v>25</v>
      </c>
    </row>
    <row r="1171" spans="1:13" x14ac:dyDescent="0.2">
      <c r="A1171">
        <v>5</v>
      </c>
      <c r="B1171" t="s">
        <v>1325</v>
      </c>
      <c r="C1171">
        <v>2023</v>
      </c>
      <c r="D1171" t="s">
        <v>1529</v>
      </c>
      <c r="E1171" t="str">
        <f>IFERROR(VLOOKUP([1]!Tabla_SERIEA_05_13[[#This Row],[IdEstablecimiento]],'[2]Establecimiento 2023'!$A$1:$E$183,5,FALSE),0)</f>
        <v>04303-Monte Patria</v>
      </c>
      <c r="F1171" t="s">
        <v>1431</v>
      </c>
      <c r="G1171" s="437">
        <v>45093.668333333335</v>
      </c>
      <c r="H1171">
        <v>2</v>
      </c>
      <c r="J1171">
        <v>2</v>
      </c>
      <c r="K1171">
        <v>2</v>
      </c>
      <c r="M1171">
        <v>2</v>
      </c>
    </row>
    <row r="1172" spans="1:13" x14ac:dyDescent="0.2">
      <c r="A1172">
        <v>5</v>
      </c>
      <c r="B1172" t="s">
        <v>1325</v>
      </c>
      <c r="C1172">
        <v>2023</v>
      </c>
      <c r="D1172" t="s">
        <v>1529</v>
      </c>
      <c r="E1172" t="str">
        <f>IFERROR(VLOOKUP([1]!Tabla_SERIEA_05_13[[#This Row],[IdEstablecimiento]],'[2]Establecimiento 2023'!$A$1:$E$183,5,FALSE),0)</f>
        <v>04303-Monte Patria</v>
      </c>
      <c r="F1172" t="s">
        <v>1381</v>
      </c>
      <c r="G1172" s="437">
        <v>45093.668333333335</v>
      </c>
      <c r="H1172">
        <v>3</v>
      </c>
      <c r="J1172">
        <v>3</v>
      </c>
      <c r="K1172">
        <v>3</v>
      </c>
      <c r="M1172">
        <v>3</v>
      </c>
    </row>
    <row r="1173" spans="1:13" x14ac:dyDescent="0.2">
      <c r="A1173">
        <v>5</v>
      </c>
      <c r="B1173" t="s">
        <v>1325</v>
      </c>
      <c r="C1173">
        <v>2023</v>
      </c>
      <c r="D1173" t="s">
        <v>1529</v>
      </c>
      <c r="E1173" t="str">
        <f>IFERROR(VLOOKUP([1]!Tabla_SERIEA_05_13[[#This Row],[IdEstablecimiento]],'[2]Establecimiento 2023'!$A$1:$E$183,5,FALSE),0)</f>
        <v>04303-Monte Patria</v>
      </c>
      <c r="F1173" t="s">
        <v>1432</v>
      </c>
      <c r="G1173" s="437">
        <v>45093.668333333335</v>
      </c>
      <c r="H1173">
        <v>2</v>
      </c>
      <c r="J1173">
        <v>2</v>
      </c>
      <c r="K1173">
        <v>2</v>
      </c>
      <c r="M1173">
        <v>2</v>
      </c>
    </row>
    <row r="1174" spans="1:13" x14ac:dyDescent="0.2">
      <c r="A1174">
        <v>5</v>
      </c>
      <c r="B1174" t="s">
        <v>1325</v>
      </c>
      <c r="C1174">
        <v>2023</v>
      </c>
      <c r="D1174" t="s">
        <v>1529</v>
      </c>
      <c r="E1174" t="str">
        <f>IFERROR(VLOOKUP([1]!Tabla_SERIEA_05_13[[#This Row],[IdEstablecimiento]],'[2]Establecimiento 2023'!$A$1:$E$183,5,FALSE),0)</f>
        <v>04303-Monte Patria</v>
      </c>
      <c r="F1174" t="s">
        <v>1434</v>
      </c>
      <c r="G1174" s="437">
        <v>45093.668333333335</v>
      </c>
      <c r="H1174">
        <v>5</v>
      </c>
      <c r="J1174">
        <v>5</v>
      </c>
      <c r="K1174">
        <v>5</v>
      </c>
      <c r="M1174">
        <v>5</v>
      </c>
    </row>
    <row r="1175" spans="1:13" x14ac:dyDescent="0.2">
      <c r="A1175">
        <v>5</v>
      </c>
      <c r="B1175" t="s">
        <v>1325</v>
      </c>
      <c r="C1175">
        <v>2023</v>
      </c>
      <c r="D1175" t="s">
        <v>1529</v>
      </c>
      <c r="E1175" t="str">
        <f>IFERROR(VLOOKUP([1]!Tabla_SERIEA_05_13[[#This Row],[IdEstablecimiento]],'[2]Establecimiento 2023'!$A$1:$E$183,5,FALSE),0)</f>
        <v>04303-Monte Patria</v>
      </c>
      <c r="F1175" t="s">
        <v>1412</v>
      </c>
      <c r="G1175" s="437">
        <v>45093.668333333335</v>
      </c>
      <c r="H1175">
        <v>5</v>
      </c>
      <c r="J1175">
        <v>5</v>
      </c>
      <c r="K1175">
        <v>5</v>
      </c>
      <c r="M1175">
        <v>5</v>
      </c>
    </row>
    <row r="1176" spans="1:13" x14ac:dyDescent="0.2">
      <c r="A1176">
        <v>5</v>
      </c>
      <c r="B1176" t="s">
        <v>1325</v>
      </c>
      <c r="C1176">
        <v>2023</v>
      </c>
      <c r="D1176" t="s">
        <v>1529</v>
      </c>
      <c r="E1176" t="str">
        <f>IFERROR(VLOOKUP([1]!Tabla_SERIEA_05_13[[#This Row],[IdEstablecimiento]],'[2]Establecimiento 2023'!$A$1:$E$183,5,FALSE),0)</f>
        <v>04303-Monte Patria</v>
      </c>
      <c r="F1176" t="s">
        <v>1334</v>
      </c>
      <c r="G1176" s="437">
        <v>45093.668333333335</v>
      </c>
      <c r="H1176">
        <v>4</v>
      </c>
      <c r="J1176">
        <v>4</v>
      </c>
      <c r="K1176">
        <v>4</v>
      </c>
      <c r="M1176">
        <v>4</v>
      </c>
    </row>
    <row r="1177" spans="1:13" x14ac:dyDescent="0.2">
      <c r="A1177">
        <v>5</v>
      </c>
      <c r="B1177" t="s">
        <v>1325</v>
      </c>
      <c r="C1177">
        <v>2023</v>
      </c>
      <c r="D1177" t="s">
        <v>1529</v>
      </c>
      <c r="E1177" t="str">
        <f>IFERROR(VLOOKUP([1]!Tabla_SERIEA_05_13[[#This Row],[IdEstablecimiento]],'[2]Establecimiento 2023'!$A$1:$E$183,5,FALSE),0)</f>
        <v>04303-Monte Patria</v>
      </c>
      <c r="F1177" t="s">
        <v>1327</v>
      </c>
      <c r="G1177" s="437">
        <v>45093.668333333335</v>
      </c>
      <c r="H1177">
        <v>209</v>
      </c>
      <c r="J1177">
        <v>209</v>
      </c>
      <c r="L1177">
        <v>209</v>
      </c>
      <c r="M1177">
        <v>0</v>
      </c>
    </row>
    <row r="1178" spans="1:13" x14ac:dyDescent="0.2">
      <c r="A1178">
        <v>5</v>
      </c>
      <c r="B1178" t="s">
        <v>1325</v>
      </c>
      <c r="C1178">
        <v>2023</v>
      </c>
      <c r="D1178" t="s">
        <v>1529</v>
      </c>
      <c r="E1178" t="str">
        <f>IFERROR(VLOOKUP([1]!Tabla_SERIEA_05_13[[#This Row],[IdEstablecimiento]],'[2]Establecimiento 2023'!$A$1:$E$183,5,FALSE),0)</f>
        <v>105100-Hospital La Serena</v>
      </c>
      <c r="F1178" t="s">
        <v>1383</v>
      </c>
      <c r="G1178" s="437">
        <v>45093.668333333335</v>
      </c>
      <c r="H1178">
        <v>294</v>
      </c>
      <c r="J1178">
        <v>294</v>
      </c>
      <c r="L1178">
        <v>294</v>
      </c>
      <c r="M1178">
        <v>0</v>
      </c>
    </row>
    <row r="1179" spans="1:13" x14ac:dyDescent="0.2">
      <c r="A1179">
        <v>5</v>
      </c>
      <c r="B1179" t="s">
        <v>1325</v>
      </c>
      <c r="C1179">
        <v>2023</v>
      </c>
      <c r="D1179" t="s">
        <v>1529</v>
      </c>
      <c r="E1179" t="str">
        <f>IFERROR(VLOOKUP([1]!Tabla_SERIEA_05_13[[#This Row],[IdEstablecimiento]],'[2]Establecimiento 2023'!$A$1:$E$183,5,FALSE),0)</f>
        <v>105100-Hospital La Serena</v>
      </c>
      <c r="F1179" t="s">
        <v>1530</v>
      </c>
      <c r="G1179" s="437">
        <v>45093.668333333335</v>
      </c>
      <c r="H1179">
        <v>7</v>
      </c>
      <c r="J1179">
        <v>7</v>
      </c>
      <c r="L1179">
        <v>7</v>
      </c>
      <c r="M1179">
        <v>0</v>
      </c>
    </row>
    <row r="1180" spans="1:13" x14ac:dyDescent="0.2">
      <c r="A1180">
        <v>5</v>
      </c>
      <c r="B1180" t="s">
        <v>1325</v>
      </c>
      <c r="C1180">
        <v>2023</v>
      </c>
      <c r="D1180" t="s">
        <v>1529</v>
      </c>
      <c r="E1180" t="str">
        <f>IFERROR(VLOOKUP([1]!Tabla_SERIEA_05_13[[#This Row],[IdEstablecimiento]],'[2]Establecimiento 2023'!$A$1:$E$183,5,FALSE),0)</f>
        <v>105100-Hospital La Serena</v>
      </c>
      <c r="F1180" t="s">
        <v>1531</v>
      </c>
      <c r="G1180" s="437">
        <v>45093.668333333335</v>
      </c>
      <c r="H1180">
        <v>1</v>
      </c>
      <c r="J1180">
        <v>1</v>
      </c>
      <c r="L1180">
        <v>1</v>
      </c>
    </row>
    <row r="1181" spans="1:13" x14ac:dyDescent="0.2">
      <c r="A1181">
        <v>5</v>
      </c>
      <c r="B1181" t="s">
        <v>1325</v>
      </c>
      <c r="C1181">
        <v>2023</v>
      </c>
      <c r="D1181" t="s">
        <v>1529</v>
      </c>
      <c r="E1181" t="str">
        <f>IFERROR(VLOOKUP([1]!Tabla_SERIEA_05_13[[#This Row],[IdEstablecimiento]],'[2]Establecimiento 2023'!$A$1:$E$183,5,FALSE),0)</f>
        <v>105100-Hospital La Serena</v>
      </c>
      <c r="F1181" t="s">
        <v>1435</v>
      </c>
      <c r="G1181" s="437">
        <v>45093.668333333335</v>
      </c>
      <c r="H1181">
        <v>129</v>
      </c>
      <c r="J1181">
        <v>129</v>
      </c>
      <c r="L1181">
        <v>129</v>
      </c>
    </row>
    <row r="1182" spans="1:13" x14ac:dyDescent="0.2">
      <c r="A1182">
        <v>5</v>
      </c>
      <c r="B1182" t="s">
        <v>1325</v>
      </c>
      <c r="C1182">
        <v>2023</v>
      </c>
      <c r="D1182" t="s">
        <v>1529</v>
      </c>
      <c r="E1182" t="str">
        <f>IFERROR(VLOOKUP([1]!Tabla_SERIEA_05_13[[#This Row],[IdEstablecimiento]],'[2]Establecimiento 2023'!$A$1:$E$183,5,FALSE),0)</f>
        <v>105100-Hospital La Serena</v>
      </c>
      <c r="F1182" t="s">
        <v>1384</v>
      </c>
      <c r="G1182" s="437">
        <v>45093.668333333335</v>
      </c>
      <c r="H1182">
        <v>455</v>
      </c>
      <c r="J1182">
        <v>455</v>
      </c>
      <c r="L1182">
        <v>455</v>
      </c>
    </row>
    <row r="1183" spans="1:13" x14ac:dyDescent="0.2">
      <c r="A1183">
        <v>5</v>
      </c>
      <c r="B1183" t="s">
        <v>1325</v>
      </c>
      <c r="C1183">
        <v>2023</v>
      </c>
      <c r="D1183" t="s">
        <v>1529</v>
      </c>
      <c r="E1183" t="str">
        <f>IFERROR(VLOOKUP([1]!Tabla_SERIEA_05_13[[#This Row],[IdEstablecimiento]],'[2]Establecimiento 2023'!$A$1:$E$183,5,FALSE),0)</f>
        <v>105100-Hospital La Serena</v>
      </c>
      <c r="F1183" t="s">
        <v>1528</v>
      </c>
      <c r="G1183" s="437">
        <v>45093.668333333335</v>
      </c>
      <c r="H1183">
        <v>16</v>
      </c>
      <c r="J1183">
        <v>16</v>
      </c>
      <c r="L1183">
        <v>16</v>
      </c>
    </row>
    <row r="1184" spans="1:13" x14ac:dyDescent="0.2">
      <c r="A1184">
        <v>5</v>
      </c>
      <c r="B1184" t="s">
        <v>1325</v>
      </c>
      <c r="C1184">
        <v>2023</v>
      </c>
      <c r="D1184" t="s">
        <v>1529</v>
      </c>
      <c r="E1184" t="str">
        <f>IFERROR(VLOOKUP([1]!Tabla_SERIEA_05_13[[#This Row],[IdEstablecimiento]],'[2]Establecimiento 2023'!$A$1:$E$183,5,FALSE),0)</f>
        <v>105100-Hospital La Serena</v>
      </c>
      <c r="F1184" t="s">
        <v>1331</v>
      </c>
      <c r="G1184" s="437">
        <v>45093.668333333335</v>
      </c>
      <c r="H1184">
        <v>221</v>
      </c>
      <c r="J1184">
        <v>221</v>
      </c>
      <c r="L1184">
        <v>221</v>
      </c>
      <c r="M1184">
        <v>0</v>
      </c>
    </row>
    <row r="1185" spans="1:13" x14ac:dyDescent="0.2">
      <c r="A1185">
        <v>5</v>
      </c>
      <c r="B1185" t="s">
        <v>1325</v>
      </c>
      <c r="C1185">
        <v>2023</v>
      </c>
      <c r="D1185" t="s">
        <v>1529</v>
      </c>
      <c r="E1185" t="str">
        <f>IFERROR(VLOOKUP([1]!Tabla_SERIEA_05_13[[#This Row],[IdEstablecimiento]],'[2]Establecimiento 2023'!$A$1:$E$183,5,FALSE),0)</f>
        <v>04303-Monte Patria</v>
      </c>
      <c r="F1185" t="s">
        <v>1532</v>
      </c>
      <c r="G1185" s="437">
        <v>45093.668333333335</v>
      </c>
      <c r="H1185">
        <v>110</v>
      </c>
      <c r="J1185">
        <v>110</v>
      </c>
      <c r="L1185">
        <v>110</v>
      </c>
      <c r="M1185">
        <v>0</v>
      </c>
    </row>
    <row r="1186" spans="1:13" x14ac:dyDescent="0.2">
      <c r="A1186">
        <v>5</v>
      </c>
      <c r="B1186" t="s">
        <v>1325</v>
      </c>
      <c r="C1186">
        <v>2023</v>
      </c>
      <c r="D1186" t="s">
        <v>1529</v>
      </c>
      <c r="E1186" t="str">
        <f>IFERROR(VLOOKUP([1]!Tabla_SERIEA_05_13[[#This Row],[IdEstablecimiento]],'[2]Establecimiento 2023'!$A$1:$E$183,5,FALSE),0)</f>
        <v>105100-Hospital La Serena</v>
      </c>
      <c r="F1186" t="s">
        <v>1533</v>
      </c>
      <c r="G1186" s="437">
        <v>45093.668333333335</v>
      </c>
      <c r="H1186">
        <v>46</v>
      </c>
      <c r="J1186">
        <v>46</v>
      </c>
      <c r="L1186">
        <v>46</v>
      </c>
      <c r="M1186">
        <v>0</v>
      </c>
    </row>
    <row r="1187" spans="1:13" x14ac:dyDescent="0.2">
      <c r="A1187">
        <v>5</v>
      </c>
      <c r="B1187" t="s">
        <v>1325</v>
      </c>
      <c r="C1187">
        <v>2023</v>
      </c>
      <c r="D1187" t="s">
        <v>1529</v>
      </c>
      <c r="E1187" t="str">
        <f>IFERROR(VLOOKUP([1]!Tabla_SERIEA_05_13[[#This Row],[IdEstablecimiento]],'[2]Establecimiento 2023'!$A$1:$E$183,5,FALSE),0)</f>
        <v>105100-Hospital La Serena</v>
      </c>
      <c r="F1187" t="s">
        <v>1242</v>
      </c>
      <c r="G1187" s="437">
        <v>45093.668333333335</v>
      </c>
      <c r="H1187">
        <v>26</v>
      </c>
      <c r="I1187">
        <v>0</v>
      </c>
      <c r="J1187">
        <v>26</v>
      </c>
    </row>
    <row r="1188" spans="1:13" x14ac:dyDescent="0.2">
      <c r="A1188">
        <v>5</v>
      </c>
      <c r="B1188" t="s">
        <v>1325</v>
      </c>
      <c r="C1188">
        <v>2023</v>
      </c>
      <c r="D1188" t="s">
        <v>1529</v>
      </c>
      <c r="E1188" t="str">
        <f>IFERROR(VLOOKUP([1]!Tabla_SERIEA_05_13[[#This Row],[IdEstablecimiento]],'[2]Establecimiento 2023'!$A$1:$E$183,5,FALSE),0)</f>
        <v>105100-Hospital La Serena</v>
      </c>
      <c r="F1188" t="s">
        <v>1244</v>
      </c>
      <c r="G1188" s="437">
        <v>45093.668333333335</v>
      </c>
      <c r="H1188">
        <v>179</v>
      </c>
      <c r="I1188">
        <v>0</v>
      </c>
      <c r="J1188">
        <v>179</v>
      </c>
    </row>
    <row r="1189" spans="1:13" x14ac:dyDescent="0.2">
      <c r="A1189">
        <v>5</v>
      </c>
      <c r="B1189" t="s">
        <v>1325</v>
      </c>
      <c r="C1189">
        <v>2023</v>
      </c>
      <c r="D1189" t="s">
        <v>1529</v>
      </c>
      <c r="E1189" t="str">
        <f>IFERROR(VLOOKUP([1]!Tabla_SERIEA_05_13[[#This Row],[IdEstablecimiento]],'[2]Establecimiento 2023'!$A$1:$E$183,5,FALSE),0)</f>
        <v>105100-Hospital La Serena</v>
      </c>
      <c r="F1189" t="s">
        <v>1249</v>
      </c>
      <c r="G1189" s="437">
        <v>45093.668333333335</v>
      </c>
      <c r="H1189">
        <v>21</v>
      </c>
      <c r="I1189">
        <v>0</v>
      </c>
      <c r="J1189">
        <v>21</v>
      </c>
    </row>
    <row r="1190" spans="1:13" x14ac:dyDescent="0.2">
      <c r="A1190">
        <v>5</v>
      </c>
      <c r="B1190" t="s">
        <v>1325</v>
      </c>
      <c r="C1190">
        <v>2023</v>
      </c>
      <c r="D1190" t="s">
        <v>1529</v>
      </c>
      <c r="E1190" t="str">
        <f>IFERROR(VLOOKUP([1]!Tabla_SERIEA_05_13[[#This Row],[IdEstablecimiento]],'[2]Establecimiento 2023'!$A$1:$E$183,5,FALSE),0)</f>
        <v>105100-Hospital La Serena</v>
      </c>
      <c r="F1190" t="s">
        <v>1251</v>
      </c>
      <c r="G1190" s="437">
        <v>45093.668333333335</v>
      </c>
      <c r="H1190">
        <v>21</v>
      </c>
      <c r="J1190">
        <v>21</v>
      </c>
    </row>
    <row r="1191" spans="1:13" x14ac:dyDescent="0.2">
      <c r="A1191">
        <v>5</v>
      </c>
      <c r="B1191" t="s">
        <v>1325</v>
      </c>
      <c r="C1191">
        <v>2023</v>
      </c>
      <c r="D1191" t="s">
        <v>1529</v>
      </c>
      <c r="E1191" t="str">
        <f>IFERROR(VLOOKUP([1]!Tabla_SERIEA_05_13[[#This Row],[IdEstablecimiento]],'[2]Establecimiento 2023'!$A$1:$E$183,5,FALSE),0)</f>
        <v>105100-Hospital La Serena</v>
      </c>
      <c r="F1191" t="s">
        <v>1252</v>
      </c>
      <c r="G1191" s="437">
        <v>45093.668333333335</v>
      </c>
      <c r="H1191">
        <v>221</v>
      </c>
      <c r="I1191">
        <v>0</v>
      </c>
      <c r="J1191">
        <v>221</v>
      </c>
    </row>
    <row r="1192" spans="1:13" x14ac:dyDescent="0.2">
      <c r="A1192">
        <v>5</v>
      </c>
      <c r="B1192" t="s">
        <v>1325</v>
      </c>
      <c r="C1192">
        <v>2023</v>
      </c>
      <c r="D1192" t="s">
        <v>1529</v>
      </c>
      <c r="E1192" t="str">
        <f>IFERROR(VLOOKUP([1]!Tabla_SERIEA_05_13[[#This Row],[IdEstablecimiento]],'[2]Establecimiento 2023'!$A$1:$E$183,5,FALSE),0)</f>
        <v>105100-Hospital La Serena</v>
      </c>
      <c r="F1192" t="s">
        <v>1253</v>
      </c>
      <c r="G1192" s="437">
        <v>45093.668333333335</v>
      </c>
      <c r="H1192">
        <v>209</v>
      </c>
      <c r="I1192">
        <v>0</v>
      </c>
      <c r="J1192">
        <v>209</v>
      </c>
    </row>
    <row r="1193" spans="1:13" x14ac:dyDescent="0.2">
      <c r="A1193">
        <v>5</v>
      </c>
      <c r="B1193" t="s">
        <v>1325</v>
      </c>
      <c r="C1193">
        <v>2023</v>
      </c>
      <c r="D1193" t="s">
        <v>1529</v>
      </c>
      <c r="E1193" t="str">
        <f>IFERROR(VLOOKUP([1]!Tabla_SERIEA_05_13[[#This Row],[IdEstablecimiento]],'[2]Establecimiento 2023'!$A$1:$E$183,5,FALSE),0)</f>
        <v>105100-Hospital La Serena</v>
      </c>
      <c r="F1193" t="s">
        <v>1390</v>
      </c>
      <c r="G1193" s="437">
        <v>45093.668333333335</v>
      </c>
      <c r="H1193">
        <v>294</v>
      </c>
      <c r="I1193">
        <v>0</v>
      </c>
      <c r="J1193">
        <v>294</v>
      </c>
    </row>
    <row r="1194" spans="1:13" x14ac:dyDescent="0.2">
      <c r="A1194">
        <v>5</v>
      </c>
      <c r="B1194" t="s">
        <v>1325</v>
      </c>
      <c r="C1194">
        <v>2023</v>
      </c>
      <c r="D1194" t="s">
        <v>1529</v>
      </c>
      <c r="E1194" t="str">
        <f>IFERROR(VLOOKUP([1]!Tabla_SERIEA_05_13[[#This Row],[IdEstablecimiento]],'[2]Establecimiento 2023'!$A$1:$E$183,5,FALSE),0)</f>
        <v>105100-Hospital La Serena</v>
      </c>
      <c r="F1194" t="s">
        <v>1258</v>
      </c>
      <c r="G1194" s="437">
        <v>45093.668333333335</v>
      </c>
      <c r="H1194">
        <v>9</v>
      </c>
      <c r="I1194">
        <v>3</v>
      </c>
      <c r="J1194">
        <v>6</v>
      </c>
    </row>
    <row r="1195" spans="1:13" x14ac:dyDescent="0.2">
      <c r="A1195">
        <v>5</v>
      </c>
      <c r="B1195" t="s">
        <v>1325</v>
      </c>
      <c r="C1195">
        <v>2023</v>
      </c>
      <c r="D1195" t="s">
        <v>1529</v>
      </c>
      <c r="E1195" t="str">
        <f>IFERROR(VLOOKUP([1]!Tabla_SERIEA_05_13[[#This Row],[IdEstablecimiento]],'[2]Establecimiento 2023'!$A$1:$E$183,5,FALSE),0)</f>
        <v>105100-Hospital La Serena</v>
      </c>
      <c r="F1195" t="s">
        <v>1259</v>
      </c>
      <c r="G1195" s="437">
        <v>45093.668333333335</v>
      </c>
      <c r="H1195">
        <v>52</v>
      </c>
      <c r="I1195">
        <v>8</v>
      </c>
      <c r="J1195">
        <v>44</v>
      </c>
    </row>
    <row r="1196" spans="1:13" x14ac:dyDescent="0.2">
      <c r="A1196">
        <v>5</v>
      </c>
      <c r="B1196" t="s">
        <v>1325</v>
      </c>
      <c r="C1196">
        <v>2023</v>
      </c>
      <c r="D1196" t="s">
        <v>1534</v>
      </c>
      <c r="E1196" t="str">
        <f>IFERROR(VLOOKUP([1]!Tabla_SERIEA_05_13[[#This Row],[IdEstablecimiento]],'[2]Establecimiento 2023'!$A$1:$E$183,5,FALSE),0)</f>
        <v>105100-Hospital La Serena</v>
      </c>
      <c r="F1196" t="s">
        <v>1400</v>
      </c>
      <c r="G1196" s="437">
        <v>45093.670231481483</v>
      </c>
      <c r="H1196">
        <v>213</v>
      </c>
      <c r="J1196">
        <v>213</v>
      </c>
      <c r="L1196">
        <v>213</v>
      </c>
    </row>
    <row r="1197" spans="1:13" x14ac:dyDescent="0.2">
      <c r="A1197">
        <v>5</v>
      </c>
      <c r="B1197" t="s">
        <v>1325</v>
      </c>
      <c r="C1197">
        <v>2023</v>
      </c>
      <c r="D1197" t="s">
        <v>1534</v>
      </c>
      <c r="E1197" t="str">
        <f>IFERROR(VLOOKUP([1]!Tabla_SERIEA_05_13[[#This Row],[IdEstablecimiento]],'[2]Establecimiento 2023'!$A$1:$E$183,5,FALSE),0)</f>
        <v>105100-Hospital La Serena</v>
      </c>
      <c r="F1197" t="s">
        <v>1327</v>
      </c>
      <c r="G1197" s="437">
        <v>45093.670231481483</v>
      </c>
      <c r="H1197">
        <v>101</v>
      </c>
      <c r="J1197">
        <v>101</v>
      </c>
      <c r="L1197">
        <v>101</v>
      </c>
    </row>
    <row r="1198" spans="1:13" x14ac:dyDescent="0.2">
      <c r="A1198">
        <v>5</v>
      </c>
      <c r="B1198" t="s">
        <v>1325</v>
      </c>
      <c r="C1198">
        <v>2023</v>
      </c>
      <c r="D1198" t="s">
        <v>1534</v>
      </c>
      <c r="E1198" t="str">
        <f>IFERROR(VLOOKUP([1]!Tabla_SERIEA_05_13[[#This Row],[IdEstablecimiento]],'[2]Establecimiento 2023'!$A$1:$E$183,5,FALSE),0)</f>
        <v>105100-Hospital La Serena</v>
      </c>
      <c r="F1198" t="s">
        <v>1383</v>
      </c>
      <c r="G1198" s="437">
        <v>45093.670231481483</v>
      </c>
      <c r="H1198">
        <v>55</v>
      </c>
      <c r="J1198">
        <v>55</v>
      </c>
      <c r="L1198">
        <v>55</v>
      </c>
    </row>
    <row r="1199" spans="1:13" x14ac:dyDescent="0.2">
      <c r="A1199">
        <v>5</v>
      </c>
      <c r="B1199" t="s">
        <v>1325</v>
      </c>
      <c r="C1199">
        <v>2023</v>
      </c>
      <c r="D1199" t="s">
        <v>1534</v>
      </c>
      <c r="E1199" t="str">
        <f>IFERROR(VLOOKUP([1]!Tabla_SERIEA_05_13[[#This Row],[IdEstablecimiento]],'[2]Establecimiento 2023'!$A$1:$E$183,5,FALSE),0)</f>
        <v>105100-Hospital La Serena</v>
      </c>
      <c r="F1199" t="s">
        <v>1435</v>
      </c>
      <c r="G1199" s="437">
        <v>45093.670231481483</v>
      </c>
      <c r="H1199">
        <v>1</v>
      </c>
      <c r="J1199">
        <v>1</v>
      </c>
      <c r="L1199">
        <v>1</v>
      </c>
    </row>
    <row r="1200" spans="1:13" x14ac:dyDescent="0.2">
      <c r="A1200">
        <v>5</v>
      </c>
      <c r="B1200" t="s">
        <v>1325</v>
      </c>
      <c r="C1200">
        <v>2023</v>
      </c>
      <c r="D1200" t="s">
        <v>1534</v>
      </c>
      <c r="E1200" t="str">
        <f>IFERROR(VLOOKUP([1]!Tabla_SERIEA_05_13[[#This Row],[IdEstablecimiento]],'[2]Establecimiento 2023'!$A$1:$E$183,5,FALSE),0)</f>
        <v>105100-Hospital La Serena</v>
      </c>
      <c r="F1200" t="s">
        <v>1384</v>
      </c>
      <c r="G1200" s="437">
        <v>45093.670231481483</v>
      </c>
      <c r="H1200">
        <v>180</v>
      </c>
      <c r="J1200">
        <v>180</v>
      </c>
      <c r="L1200">
        <v>180</v>
      </c>
    </row>
    <row r="1201" spans="1:14" x14ac:dyDescent="0.2">
      <c r="A1201">
        <v>5</v>
      </c>
      <c r="B1201" t="s">
        <v>1325</v>
      </c>
      <c r="C1201">
        <v>2023</v>
      </c>
      <c r="D1201" t="s">
        <v>1534</v>
      </c>
      <c r="E1201" t="str">
        <f>IFERROR(VLOOKUP([1]!Tabla_SERIEA_05_13[[#This Row],[IdEstablecimiento]],'[2]Establecimiento 2023'!$A$1:$E$183,5,FALSE),0)</f>
        <v>105100-Hospital La Serena</v>
      </c>
      <c r="F1201" t="s">
        <v>1338</v>
      </c>
      <c r="G1201" s="437">
        <v>45093.670231481483</v>
      </c>
      <c r="H1201">
        <v>18</v>
      </c>
      <c r="J1201">
        <v>18</v>
      </c>
      <c r="L1201">
        <v>18</v>
      </c>
    </row>
    <row r="1202" spans="1:14" x14ac:dyDescent="0.2">
      <c r="A1202">
        <v>5</v>
      </c>
      <c r="B1202" t="s">
        <v>1325</v>
      </c>
      <c r="C1202">
        <v>2023</v>
      </c>
      <c r="D1202" t="s">
        <v>1534</v>
      </c>
      <c r="E1202" t="str">
        <f>IFERROR(VLOOKUP([1]!Tabla_SERIEA_05_13[[#This Row],[IdEstablecimiento]],'[2]Establecimiento 2023'!$A$1:$E$183,5,FALSE),0)</f>
        <v>105100-Hospital La Serena</v>
      </c>
      <c r="F1202" t="s">
        <v>1436</v>
      </c>
      <c r="G1202" s="437">
        <v>45093.670231481483</v>
      </c>
      <c r="H1202">
        <v>104</v>
      </c>
      <c r="J1202">
        <v>104</v>
      </c>
      <c r="L1202">
        <v>104</v>
      </c>
    </row>
    <row r="1203" spans="1:14" x14ac:dyDescent="0.2">
      <c r="A1203">
        <v>5</v>
      </c>
      <c r="B1203" t="s">
        <v>1325</v>
      </c>
      <c r="C1203">
        <v>2023</v>
      </c>
      <c r="D1203" t="s">
        <v>1534</v>
      </c>
      <c r="E1203" t="str">
        <f>IFERROR(VLOOKUP([1]!Tabla_SERIEA_05_13[[#This Row],[IdEstablecimiento]],'[2]Establecimiento 2023'!$A$1:$E$183,5,FALSE),0)</f>
        <v>105100-Hospital La Serena</v>
      </c>
      <c r="F1203" t="s">
        <v>1330</v>
      </c>
      <c r="G1203" s="437">
        <v>45093.670231481483</v>
      </c>
      <c r="H1203">
        <v>2</v>
      </c>
      <c r="J1203">
        <v>2</v>
      </c>
      <c r="L1203">
        <v>2</v>
      </c>
    </row>
    <row r="1204" spans="1:14" x14ac:dyDescent="0.2">
      <c r="A1204">
        <v>5</v>
      </c>
      <c r="B1204" t="s">
        <v>1325</v>
      </c>
      <c r="C1204">
        <v>2023</v>
      </c>
      <c r="D1204" t="s">
        <v>1534</v>
      </c>
      <c r="E1204" t="str">
        <f>IFERROR(VLOOKUP([1]!Tabla_SERIEA_05_13[[#This Row],[IdEstablecimiento]],'[2]Establecimiento 2023'!$A$1:$E$183,5,FALSE),0)</f>
        <v>105100-Hospital La Serena</v>
      </c>
      <c r="F1204" t="s">
        <v>1331</v>
      </c>
      <c r="G1204" s="437">
        <v>45093.670231481483</v>
      </c>
      <c r="H1204">
        <v>21</v>
      </c>
      <c r="J1204">
        <v>21</v>
      </c>
      <c r="L1204">
        <v>21</v>
      </c>
    </row>
    <row r="1205" spans="1:14" x14ac:dyDescent="0.2">
      <c r="A1205">
        <v>5</v>
      </c>
      <c r="B1205" t="s">
        <v>1325</v>
      </c>
      <c r="C1205">
        <v>2023</v>
      </c>
      <c r="D1205" t="s">
        <v>1534</v>
      </c>
      <c r="E1205" t="str">
        <f>IFERROR(VLOOKUP([1]!Tabla_SERIEA_05_13[[#This Row],[IdEstablecimiento]],'[2]Establecimiento 2023'!$A$1:$E$183,5,FALSE),0)</f>
        <v>105100-Hospital La Serena</v>
      </c>
      <c r="F1205" t="s">
        <v>1385</v>
      </c>
      <c r="G1205" s="437">
        <v>45093.670231481483</v>
      </c>
      <c r="H1205">
        <v>398</v>
      </c>
      <c r="J1205">
        <v>398</v>
      </c>
    </row>
    <row r="1206" spans="1:14" x14ac:dyDescent="0.2">
      <c r="A1206">
        <v>5</v>
      </c>
      <c r="B1206" t="s">
        <v>1325</v>
      </c>
      <c r="C1206">
        <v>2023</v>
      </c>
      <c r="D1206" t="s">
        <v>1534</v>
      </c>
      <c r="E1206" t="str">
        <f>IFERROR(VLOOKUP([1]!Tabla_SERIEA_05_13[[#This Row],[IdEstablecimiento]],'[2]Establecimiento 2023'!$A$1:$E$183,5,FALSE),0)</f>
        <v>105100-Hospital La Serena</v>
      </c>
      <c r="F1206" t="s">
        <v>1332</v>
      </c>
      <c r="G1206" s="437">
        <v>45093.670231481483</v>
      </c>
      <c r="H1206">
        <v>26</v>
      </c>
      <c r="J1206">
        <v>26</v>
      </c>
      <c r="L1206">
        <v>26</v>
      </c>
    </row>
    <row r="1207" spans="1:14" x14ac:dyDescent="0.2">
      <c r="A1207">
        <v>5</v>
      </c>
      <c r="B1207" t="s">
        <v>1325</v>
      </c>
      <c r="C1207">
        <v>2023</v>
      </c>
      <c r="D1207" t="s">
        <v>1534</v>
      </c>
      <c r="E1207" t="str">
        <f>IFERROR(VLOOKUP([1]!Tabla_SERIEA_05_13[[#This Row],[IdEstablecimiento]],'[2]Establecimiento 2023'!$A$1:$E$183,5,FALSE),0)</f>
        <v>105100-Hospital La Serena</v>
      </c>
      <c r="F1207" t="s">
        <v>1244</v>
      </c>
      <c r="G1207" s="437">
        <v>45093.670231481483</v>
      </c>
      <c r="H1207">
        <v>213</v>
      </c>
      <c r="I1207">
        <v>0</v>
      </c>
      <c r="J1207">
        <v>213</v>
      </c>
    </row>
    <row r="1208" spans="1:14" x14ac:dyDescent="0.2">
      <c r="A1208">
        <v>5</v>
      </c>
      <c r="B1208" t="s">
        <v>1325</v>
      </c>
      <c r="C1208">
        <v>2023</v>
      </c>
      <c r="D1208" t="s">
        <v>1534</v>
      </c>
      <c r="E1208" t="str">
        <f>IFERROR(VLOOKUP([1]!Tabla_SERIEA_05_13[[#This Row],[IdEstablecimiento]],'[2]Establecimiento 2023'!$A$1:$E$183,5,FALSE),0)</f>
        <v>105100-Hospital La Serena</v>
      </c>
      <c r="F1208" t="s">
        <v>1252</v>
      </c>
      <c r="G1208" s="437">
        <v>45093.670231481483</v>
      </c>
      <c r="H1208">
        <v>21</v>
      </c>
      <c r="I1208">
        <v>0</v>
      </c>
      <c r="J1208">
        <v>21</v>
      </c>
    </row>
    <row r="1209" spans="1:14" x14ac:dyDescent="0.2">
      <c r="A1209">
        <v>5</v>
      </c>
      <c r="B1209" t="s">
        <v>1325</v>
      </c>
      <c r="C1209">
        <v>2023</v>
      </c>
      <c r="D1209" t="s">
        <v>1534</v>
      </c>
      <c r="E1209" t="str">
        <f>IFERROR(VLOOKUP([1]!Tabla_SERIEA_05_13[[#This Row],[IdEstablecimiento]],'[2]Establecimiento 2023'!$A$1:$E$183,5,FALSE),0)</f>
        <v>105100-Hospital La Serena</v>
      </c>
      <c r="F1209" t="s">
        <v>1253</v>
      </c>
      <c r="G1209" s="437">
        <v>45093.670231481483</v>
      </c>
      <c r="H1209">
        <v>101</v>
      </c>
      <c r="I1209">
        <v>0</v>
      </c>
      <c r="J1209">
        <v>101</v>
      </c>
    </row>
    <row r="1210" spans="1:14" x14ac:dyDescent="0.2">
      <c r="A1210">
        <v>5</v>
      </c>
      <c r="B1210" t="s">
        <v>1325</v>
      </c>
      <c r="C1210">
        <v>2023</v>
      </c>
      <c r="D1210" t="s">
        <v>1534</v>
      </c>
      <c r="E1210" t="str">
        <f>IFERROR(VLOOKUP([1]!Tabla_SERIEA_05_13[[#This Row],[IdEstablecimiento]],'[2]Establecimiento 2023'!$A$1:$E$183,5,FALSE),0)</f>
        <v>105100-Hospital La Serena</v>
      </c>
      <c r="F1210" t="s">
        <v>1390</v>
      </c>
      <c r="G1210" s="437">
        <v>45093.670231481483</v>
      </c>
      <c r="H1210">
        <v>55</v>
      </c>
      <c r="I1210">
        <v>0</v>
      </c>
      <c r="J1210">
        <v>55</v>
      </c>
    </row>
    <row r="1211" spans="1:14" x14ac:dyDescent="0.2">
      <c r="A1211">
        <v>5</v>
      </c>
      <c r="B1211" t="s">
        <v>1325</v>
      </c>
      <c r="C1211">
        <v>2023</v>
      </c>
      <c r="D1211" t="s">
        <v>1534</v>
      </c>
      <c r="E1211" t="str">
        <f>IFERROR(VLOOKUP([1]!Tabla_SERIEA_05_13[[#This Row],[IdEstablecimiento]],'[2]Establecimiento 2023'!$A$1:$E$183,5,FALSE),0)</f>
        <v>105100-Hospital La Serena</v>
      </c>
      <c r="F1211" t="s">
        <v>1259</v>
      </c>
      <c r="G1211" s="437">
        <v>45093.670231481483</v>
      </c>
      <c r="H1211">
        <v>30</v>
      </c>
      <c r="I1211">
        <v>17</v>
      </c>
      <c r="J1211">
        <v>13</v>
      </c>
    </row>
    <row r="1212" spans="1:14" x14ac:dyDescent="0.2">
      <c r="A1212">
        <v>5</v>
      </c>
      <c r="B1212" t="s">
        <v>1325</v>
      </c>
      <c r="C1212">
        <v>2023</v>
      </c>
      <c r="D1212" t="s">
        <v>1534</v>
      </c>
      <c r="E1212" t="str">
        <f>IFERROR(VLOOKUP([1]!Tabla_SERIEA_05_13[[#This Row],[IdEstablecimiento]],'[2]Establecimiento 2023'!$A$1:$E$183,5,FALSE),0)</f>
        <v>105100-Hospital La Serena</v>
      </c>
      <c r="F1212" t="s">
        <v>1260</v>
      </c>
      <c r="G1212" s="437">
        <v>45093.670231481483</v>
      </c>
      <c r="H1212">
        <v>15</v>
      </c>
    </row>
    <row r="1213" spans="1:14" x14ac:dyDescent="0.2">
      <c r="A1213">
        <v>5</v>
      </c>
      <c r="B1213" t="s">
        <v>1325</v>
      </c>
      <c r="C1213">
        <v>2023</v>
      </c>
      <c r="D1213" t="s">
        <v>1534</v>
      </c>
      <c r="E1213" t="str">
        <f>IFERROR(VLOOKUP([1]!Tabla_SERIEA_05_13[[#This Row],[IdEstablecimiento]],'[2]Establecimiento 2023'!$A$1:$E$183,5,FALSE),0)</f>
        <v>105100-Hospital La Serena</v>
      </c>
      <c r="F1213" t="s">
        <v>1466</v>
      </c>
      <c r="G1213" s="437">
        <v>45093.670231481483</v>
      </c>
      <c r="H1213">
        <v>16</v>
      </c>
      <c r="I1213">
        <v>3</v>
      </c>
      <c r="J1213">
        <v>12</v>
      </c>
      <c r="K1213">
        <v>1</v>
      </c>
      <c r="L1213">
        <v>16</v>
      </c>
      <c r="M1213">
        <v>1</v>
      </c>
      <c r="N1213">
        <v>15</v>
      </c>
    </row>
    <row r="1214" spans="1:14" x14ac:dyDescent="0.2">
      <c r="A1214">
        <v>5</v>
      </c>
      <c r="B1214" t="s">
        <v>1325</v>
      </c>
      <c r="C1214">
        <v>2023</v>
      </c>
      <c r="D1214" t="s">
        <v>1535</v>
      </c>
      <c r="E1214" t="str">
        <f>IFERROR(VLOOKUP([1]!Tabla_SERIEA_05_13[[#This Row],[IdEstablecimiento]],'[2]Establecimiento 2023'!$A$1:$E$183,5,FALSE),0)</f>
        <v>105100-Hospital La Serena</v>
      </c>
      <c r="F1214" t="s">
        <v>1340</v>
      </c>
      <c r="G1214" s="437">
        <v>45093.670335648145</v>
      </c>
      <c r="H1214">
        <v>0</v>
      </c>
      <c r="K1214">
        <v>27</v>
      </c>
    </row>
    <row r="1215" spans="1:14" x14ac:dyDescent="0.2">
      <c r="A1215">
        <v>5</v>
      </c>
      <c r="B1215" t="s">
        <v>1325</v>
      </c>
      <c r="C1215">
        <v>2023</v>
      </c>
      <c r="D1215" t="s">
        <v>1535</v>
      </c>
      <c r="E1215" t="str">
        <f>IFERROR(VLOOKUP([1]!Tabla_SERIEA_05_13[[#This Row],[IdEstablecimiento]],'[2]Establecimiento 2023'!$A$1:$E$183,5,FALSE),0)</f>
        <v>105100-Hospital La Serena</v>
      </c>
      <c r="F1215" t="s">
        <v>1341</v>
      </c>
      <c r="G1215" s="437">
        <v>45093.670335648145</v>
      </c>
      <c r="H1215">
        <v>0</v>
      </c>
      <c r="K1215">
        <v>442</v>
      </c>
    </row>
    <row r="1216" spans="1:14" x14ac:dyDescent="0.2">
      <c r="A1216">
        <v>5</v>
      </c>
      <c r="B1216" t="s">
        <v>1325</v>
      </c>
      <c r="C1216">
        <v>2023</v>
      </c>
      <c r="D1216" t="s">
        <v>1535</v>
      </c>
      <c r="E1216" t="str">
        <f>IFERROR(VLOOKUP([1]!Tabla_SERIEA_05_13[[#This Row],[IdEstablecimiento]],'[2]Establecimiento 2023'!$A$1:$E$183,5,FALSE),0)</f>
        <v>105100-Hospital La Serena</v>
      </c>
      <c r="F1216" t="s">
        <v>1342</v>
      </c>
      <c r="G1216" s="437">
        <v>45093.670335648145</v>
      </c>
      <c r="H1216">
        <v>0</v>
      </c>
      <c r="K1216">
        <v>442</v>
      </c>
    </row>
    <row r="1217" spans="1:11" x14ac:dyDescent="0.2">
      <c r="A1217">
        <v>5</v>
      </c>
      <c r="B1217" t="s">
        <v>1325</v>
      </c>
      <c r="C1217">
        <v>2023</v>
      </c>
      <c r="D1217" t="s">
        <v>1535</v>
      </c>
      <c r="E1217" t="str">
        <f>IFERROR(VLOOKUP([1]!Tabla_SERIEA_05_13[[#This Row],[IdEstablecimiento]],'[2]Establecimiento 2023'!$A$1:$E$183,5,FALSE),0)</f>
        <v>105100-Hospital La Serena</v>
      </c>
      <c r="F1217" t="s">
        <v>1343</v>
      </c>
      <c r="G1217" s="437">
        <v>45093.670335648145</v>
      </c>
      <c r="H1217">
        <v>0</v>
      </c>
      <c r="K1217">
        <v>241</v>
      </c>
    </row>
    <row r="1218" spans="1:11" x14ac:dyDescent="0.2">
      <c r="A1218">
        <v>5</v>
      </c>
      <c r="B1218" t="s">
        <v>1325</v>
      </c>
      <c r="C1218">
        <v>2023</v>
      </c>
      <c r="D1218" t="s">
        <v>1535</v>
      </c>
      <c r="E1218" t="str">
        <f>IFERROR(VLOOKUP([1]!Tabla_SERIEA_05_13[[#This Row],[IdEstablecimiento]],'[2]Establecimiento 2023'!$A$1:$E$183,5,FALSE),0)</f>
        <v>105100-Hospital La Serena</v>
      </c>
      <c r="F1218" t="s">
        <v>1344</v>
      </c>
      <c r="G1218" s="437">
        <v>45093.670335648145</v>
      </c>
      <c r="H1218">
        <v>0</v>
      </c>
      <c r="K1218">
        <v>55</v>
      </c>
    </row>
    <row r="1219" spans="1:11" x14ac:dyDescent="0.2">
      <c r="A1219">
        <v>5</v>
      </c>
      <c r="B1219" t="s">
        <v>1325</v>
      </c>
      <c r="C1219">
        <v>2023</v>
      </c>
      <c r="D1219" t="s">
        <v>1535</v>
      </c>
      <c r="E1219" t="str">
        <f>IFERROR(VLOOKUP([1]!Tabla_SERIEA_05_13[[#This Row],[IdEstablecimiento]],'[2]Establecimiento 2023'!$A$1:$E$183,5,FALSE),0)</f>
        <v>105100-Hospital La Serena</v>
      </c>
      <c r="F1219" t="s">
        <v>1346</v>
      </c>
      <c r="G1219" s="437">
        <v>45093.670335648145</v>
      </c>
      <c r="H1219">
        <v>0</v>
      </c>
      <c r="K1219">
        <v>234</v>
      </c>
    </row>
    <row r="1220" spans="1:11" x14ac:dyDescent="0.2">
      <c r="A1220">
        <v>5</v>
      </c>
      <c r="B1220" t="s">
        <v>1325</v>
      </c>
      <c r="C1220">
        <v>2023</v>
      </c>
      <c r="D1220" t="s">
        <v>1535</v>
      </c>
      <c r="E1220" t="str">
        <f>IFERROR(VLOOKUP([1]!Tabla_SERIEA_05_13[[#This Row],[IdEstablecimiento]],'[2]Establecimiento 2023'!$A$1:$E$183,5,FALSE),0)</f>
        <v>105100-Hospital La Serena</v>
      </c>
      <c r="F1220" t="s">
        <v>1347</v>
      </c>
      <c r="G1220" s="437">
        <v>45093.670335648145</v>
      </c>
      <c r="H1220">
        <v>0</v>
      </c>
      <c r="K1220">
        <v>473</v>
      </c>
    </row>
    <row r="1221" spans="1:11" x14ac:dyDescent="0.2">
      <c r="A1221">
        <v>5</v>
      </c>
      <c r="B1221" t="s">
        <v>1325</v>
      </c>
      <c r="C1221">
        <v>2023</v>
      </c>
      <c r="D1221" t="s">
        <v>1535</v>
      </c>
      <c r="E1221" t="str">
        <f>IFERROR(VLOOKUP([1]!Tabla_SERIEA_05_13[[#This Row],[IdEstablecimiento]],'[2]Establecimiento 2023'!$A$1:$E$183,5,FALSE),0)</f>
        <v>105100-Hospital La Serena</v>
      </c>
      <c r="F1221" t="s">
        <v>1456</v>
      </c>
      <c r="G1221" s="437">
        <v>45093.670335648145</v>
      </c>
      <c r="H1221">
        <v>0</v>
      </c>
      <c r="K1221">
        <v>1</v>
      </c>
    </row>
    <row r="1222" spans="1:11" x14ac:dyDescent="0.2">
      <c r="A1222">
        <v>5</v>
      </c>
      <c r="B1222" t="s">
        <v>1325</v>
      </c>
      <c r="C1222">
        <v>2023</v>
      </c>
      <c r="D1222" t="s">
        <v>1535</v>
      </c>
      <c r="E1222" t="str">
        <f>IFERROR(VLOOKUP([1]!Tabla_SERIEA_05_13[[#This Row],[IdEstablecimiento]],'[2]Establecimiento 2023'!$A$1:$E$183,5,FALSE),0)</f>
        <v>105100-Hospital La Serena</v>
      </c>
      <c r="F1222" t="s">
        <v>1349</v>
      </c>
      <c r="G1222" s="437">
        <v>45093.670335648145</v>
      </c>
      <c r="H1222">
        <v>0</v>
      </c>
      <c r="K1222">
        <v>13</v>
      </c>
    </row>
    <row r="1223" spans="1:11" x14ac:dyDescent="0.2">
      <c r="A1223">
        <v>5</v>
      </c>
      <c r="B1223" t="s">
        <v>1325</v>
      </c>
      <c r="C1223">
        <v>2023</v>
      </c>
      <c r="D1223" t="s">
        <v>1535</v>
      </c>
      <c r="E1223" t="str">
        <f>IFERROR(VLOOKUP([1]!Tabla_SERIEA_05_13[[#This Row],[IdEstablecimiento]],'[2]Establecimiento 2023'!$A$1:$E$183,5,FALSE),0)</f>
        <v>105100-Hospital La Serena</v>
      </c>
      <c r="F1223" t="s">
        <v>1350</v>
      </c>
      <c r="G1223" s="437">
        <v>45093.670335648145</v>
      </c>
      <c r="H1223">
        <v>0</v>
      </c>
      <c r="K1223">
        <v>33</v>
      </c>
    </row>
    <row r="1224" spans="1:11" x14ac:dyDescent="0.2">
      <c r="A1224">
        <v>5</v>
      </c>
      <c r="B1224" t="s">
        <v>1325</v>
      </c>
      <c r="C1224">
        <v>2023</v>
      </c>
      <c r="D1224" t="s">
        <v>1535</v>
      </c>
      <c r="E1224" t="str">
        <f>IFERROR(VLOOKUP([1]!Tabla_SERIEA_05_13[[#This Row],[IdEstablecimiento]],'[2]Establecimiento 2023'!$A$1:$E$183,5,FALSE),0)</f>
        <v>105100-Hospital La Serena</v>
      </c>
      <c r="F1224" t="s">
        <v>1351</v>
      </c>
      <c r="G1224" s="437">
        <v>45093.670335648145</v>
      </c>
      <c r="H1224">
        <v>0</v>
      </c>
      <c r="K1224">
        <v>510</v>
      </c>
    </row>
    <row r="1225" spans="1:11" x14ac:dyDescent="0.2">
      <c r="A1225">
        <v>5</v>
      </c>
      <c r="B1225" t="s">
        <v>1325</v>
      </c>
      <c r="C1225">
        <v>2023</v>
      </c>
      <c r="D1225" t="s">
        <v>1535</v>
      </c>
      <c r="E1225" t="str">
        <f>IFERROR(VLOOKUP([1]!Tabla_SERIEA_05_13[[#This Row],[IdEstablecimiento]],'[2]Establecimiento 2023'!$A$1:$E$183,5,FALSE),0)</f>
        <v>105100-Hospital La Serena</v>
      </c>
      <c r="F1225" t="s">
        <v>1352</v>
      </c>
      <c r="G1225" s="437">
        <v>45093.670335648145</v>
      </c>
      <c r="H1225">
        <v>0</v>
      </c>
      <c r="K1225">
        <v>488</v>
      </c>
    </row>
    <row r="1226" spans="1:11" x14ac:dyDescent="0.2">
      <c r="A1226">
        <v>5</v>
      </c>
      <c r="B1226" t="s">
        <v>1325</v>
      </c>
      <c r="C1226">
        <v>2023</v>
      </c>
      <c r="D1226" t="s">
        <v>1535</v>
      </c>
      <c r="E1226" t="str">
        <f>IFERROR(VLOOKUP([1]!Tabla_SERIEA_05_13[[#This Row],[IdEstablecimiento]],'[2]Establecimiento 2023'!$A$1:$E$183,5,FALSE),0)</f>
        <v>105100-Hospital La Serena</v>
      </c>
      <c r="F1226" t="s">
        <v>1353</v>
      </c>
      <c r="G1226" s="437">
        <v>45093.670335648145</v>
      </c>
      <c r="H1226">
        <v>0</v>
      </c>
      <c r="K1226">
        <v>442</v>
      </c>
    </row>
    <row r="1227" spans="1:11" x14ac:dyDescent="0.2">
      <c r="A1227">
        <v>5</v>
      </c>
      <c r="B1227" t="s">
        <v>1325</v>
      </c>
      <c r="C1227">
        <v>2023</v>
      </c>
      <c r="D1227" t="s">
        <v>1535</v>
      </c>
      <c r="E1227" t="str">
        <f>IFERROR(VLOOKUP([1]!Tabla_SERIEA_05_13[[#This Row],[IdEstablecimiento]],'[2]Establecimiento 2023'!$A$1:$E$183,5,FALSE),0)</f>
        <v>105100-Hospital La Serena</v>
      </c>
      <c r="F1227" t="s">
        <v>1354</v>
      </c>
      <c r="G1227" s="437">
        <v>45093.670335648145</v>
      </c>
      <c r="H1227">
        <v>0</v>
      </c>
      <c r="K1227">
        <v>320</v>
      </c>
    </row>
    <row r="1228" spans="1:11" x14ac:dyDescent="0.2">
      <c r="A1228">
        <v>5</v>
      </c>
      <c r="B1228" t="s">
        <v>1325</v>
      </c>
      <c r="C1228">
        <v>2023</v>
      </c>
      <c r="D1228" t="s">
        <v>1535</v>
      </c>
      <c r="E1228" t="str">
        <f>IFERROR(VLOOKUP([1]!Tabla_SERIEA_05_13[[#This Row],[IdEstablecimiento]],'[2]Establecimiento 2023'!$A$1:$E$183,5,FALSE),0)</f>
        <v>105100-Hospital La Serena</v>
      </c>
      <c r="F1228" t="s">
        <v>1355</v>
      </c>
      <c r="G1228" s="437">
        <v>45093.670335648145</v>
      </c>
      <c r="H1228">
        <v>0</v>
      </c>
      <c r="K1228">
        <v>33</v>
      </c>
    </row>
    <row r="1229" spans="1:11" x14ac:dyDescent="0.2">
      <c r="A1229">
        <v>5</v>
      </c>
      <c r="B1229" t="s">
        <v>1325</v>
      </c>
      <c r="C1229">
        <v>2023</v>
      </c>
      <c r="D1229" t="s">
        <v>1535</v>
      </c>
      <c r="E1229" t="str">
        <f>IFERROR(VLOOKUP([1]!Tabla_SERIEA_05_13[[#This Row],[IdEstablecimiento]],'[2]Establecimiento 2023'!$A$1:$E$183,5,FALSE),0)</f>
        <v>105100-Hospital La Serena</v>
      </c>
      <c r="F1229" t="s">
        <v>1356</v>
      </c>
      <c r="G1229" s="437">
        <v>45093.670335648145</v>
      </c>
      <c r="H1229">
        <v>0</v>
      </c>
      <c r="K1229">
        <v>564</v>
      </c>
    </row>
    <row r="1230" spans="1:11" x14ac:dyDescent="0.2">
      <c r="A1230">
        <v>5</v>
      </c>
      <c r="B1230" t="s">
        <v>1325</v>
      </c>
      <c r="C1230">
        <v>2023</v>
      </c>
      <c r="D1230" t="s">
        <v>1535</v>
      </c>
      <c r="E1230" t="str">
        <f>IFERROR(VLOOKUP([1]!Tabla_SERIEA_05_13[[#This Row],[IdEstablecimiento]],'[2]Establecimiento 2023'!$A$1:$E$183,5,FALSE),0)</f>
        <v>105100-Hospital La Serena</v>
      </c>
      <c r="F1230" t="s">
        <v>1357</v>
      </c>
      <c r="G1230" s="437">
        <v>45093.670335648145</v>
      </c>
      <c r="H1230">
        <v>0</v>
      </c>
      <c r="K1230">
        <v>43</v>
      </c>
    </row>
    <row r="1231" spans="1:11" x14ac:dyDescent="0.2">
      <c r="A1231">
        <v>5</v>
      </c>
      <c r="B1231" t="s">
        <v>1325</v>
      </c>
      <c r="C1231">
        <v>2023</v>
      </c>
      <c r="D1231" t="s">
        <v>1535</v>
      </c>
      <c r="E1231" t="str">
        <f>IFERROR(VLOOKUP([1]!Tabla_SERIEA_05_13[[#This Row],[IdEstablecimiento]],'[2]Establecimiento 2023'!$A$1:$E$183,5,FALSE),0)</f>
        <v>105100-Hospital La Serena</v>
      </c>
      <c r="F1231" t="s">
        <v>1444</v>
      </c>
      <c r="G1231" s="437">
        <v>45093.670335648145</v>
      </c>
      <c r="H1231">
        <v>0</v>
      </c>
      <c r="K1231">
        <v>33</v>
      </c>
    </row>
    <row r="1232" spans="1:11" x14ac:dyDescent="0.2">
      <c r="A1232">
        <v>5</v>
      </c>
      <c r="B1232" t="s">
        <v>1325</v>
      </c>
      <c r="C1232">
        <v>2023</v>
      </c>
      <c r="D1232" t="s">
        <v>1535</v>
      </c>
      <c r="E1232" t="str">
        <f>IFERROR(VLOOKUP([1]!Tabla_SERIEA_05_13[[#This Row],[IdEstablecimiento]],'[2]Establecimiento 2023'!$A$1:$E$183,5,FALSE),0)</f>
        <v>105100-Hospital La Serena</v>
      </c>
      <c r="F1232" t="s">
        <v>1360</v>
      </c>
      <c r="G1232" s="437">
        <v>45093.670335648145</v>
      </c>
      <c r="H1232">
        <v>0</v>
      </c>
      <c r="K1232">
        <v>484</v>
      </c>
    </row>
    <row r="1233" spans="1:12" x14ac:dyDescent="0.2">
      <c r="A1233">
        <v>5</v>
      </c>
      <c r="B1233" t="s">
        <v>1325</v>
      </c>
      <c r="C1233">
        <v>2023</v>
      </c>
      <c r="D1233" t="s">
        <v>1535</v>
      </c>
      <c r="E1233" t="str">
        <f>IFERROR(VLOOKUP([1]!Tabla_SERIEA_05_13[[#This Row],[IdEstablecimiento]],'[2]Establecimiento 2023'!$A$1:$E$183,5,FALSE),0)</f>
        <v>105100-Hospital La Serena</v>
      </c>
      <c r="F1233" t="s">
        <v>1536</v>
      </c>
      <c r="G1233" s="437">
        <v>45093.670335648145</v>
      </c>
      <c r="H1233">
        <v>0</v>
      </c>
      <c r="K1233">
        <v>6</v>
      </c>
    </row>
    <row r="1234" spans="1:12" x14ac:dyDescent="0.2">
      <c r="A1234">
        <v>5</v>
      </c>
      <c r="B1234" t="s">
        <v>1325</v>
      </c>
      <c r="C1234">
        <v>2023</v>
      </c>
      <c r="D1234" t="s">
        <v>1535</v>
      </c>
      <c r="E1234" t="str">
        <f>IFERROR(VLOOKUP([1]!Tabla_SERIEA_05_13[[#This Row],[IdEstablecimiento]],'[2]Establecimiento 2023'!$A$1:$E$183,5,FALSE),0)</f>
        <v>105100-Hospital La Serena</v>
      </c>
      <c r="F1234" t="s">
        <v>1361</v>
      </c>
      <c r="G1234" s="437">
        <v>45093.670335648145</v>
      </c>
      <c r="H1234">
        <v>0</v>
      </c>
      <c r="K1234">
        <v>418</v>
      </c>
    </row>
    <row r="1235" spans="1:12" x14ac:dyDescent="0.2">
      <c r="A1235">
        <v>5</v>
      </c>
      <c r="B1235" t="s">
        <v>1325</v>
      </c>
      <c r="C1235">
        <v>2023</v>
      </c>
      <c r="D1235" t="s">
        <v>1535</v>
      </c>
      <c r="E1235" t="str">
        <f>IFERROR(VLOOKUP([1]!Tabla_SERIEA_05_13[[#This Row],[IdEstablecimiento]],'[2]Establecimiento 2023'!$A$1:$E$183,5,FALSE),0)</f>
        <v>105100-Hospital La Serena</v>
      </c>
      <c r="F1235" t="s">
        <v>1362</v>
      </c>
      <c r="G1235" s="437">
        <v>45093.670335648145</v>
      </c>
      <c r="H1235">
        <v>0</v>
      </c>
      <c r="K1235">
        <v>163</v>
      </c>
    </row>
    <row r="1236" spans="1:12" x14ac:dyDescent="0.2">
      <c r="A1236">
        <v>5</v>
      </c>
      <c r="B1236" t="s">
        <v>1325</v>
      </c>
      <c r="C1236">
        <v>2023</v>
      </c>
      <c r="D1236" t="s">
        <v>1535</v>
      </c>
      <c r="E1236" t="str">
        <f>IFERROR(VLOOKUP([1]!Tabla_SERIEA_05_13[[#This Row],[IdEstablecimiento]],'[2]Establecimiento 2023'!$A$1:$E$183,5,FALSE),0)</f>
        <v>105100-Hospital La Serena</v>
      </c>
      <c r="F1236" t="s">
        <v>1363</v>
      </c>
      <c r="G1236" s="437">
        <v>45093.670335648145</v>
      </c>
      <c r="H1236">
        <v>0</v>
      </c>
      <c r="K1236">
        <v>7</v>
      </c>
    </row>
    <row r="1237" spans="1:12" x14ac:dyDescent="0.2">
      <c r="A1237">
        <v>5</v>
      </c>
      <c r="B1237" t="s">
        <v>1325</v>
      </c>
      <c r="C1237">
        <v>2023</v>
      </c>
      <c r="D1237" t="s">
        <v>1535</v>
      </c>
      <c r="E1237" t="str">
        <f>IFERROR(VLOOKUP([1]!Tabla_SERIEA_05_13[[#This Row],[IdEstablecimiento]],'[2]Establecimiento 2023'!$A$1:$E$183,5,FALSE),0)</f>
        <v>105100-Hospital La Serena</v>
      </c>
      <c r="F1237" t="s">
        <v>1366</v>
      </c>
      <c r="G1237" s="437">
        <v>45093.670335648145</v>
      </c>
      <c r="H1237">
        <v>0</v>
      </c>
      <c r="K1237">
        <v>16</v>
      </c>
    </row>
    <row r="1238" spans="1:12" x14ac:dyDescent="0.2">
      <c r="A1238">
        <v>5</v>
      </c>
      <c r="B1238" t="s">
        <v>1325</v>
      </c>
      <c r="C1238">
        <v>2023</v>
      </c>
      <c r="D1238" t="s">
        <v>1535</v>
      </c>
      <c r="E1238" t="str">
        <f>IFERROR(VLOOKUP([1]!Tabla_SERIEA_05_13[[#This Row],[IdEstablecimiento]],'[2]Establecimiento 2023'!$A$1:$E$183,5,FALSE),0)</f>
        <v>105100-Hospital La Serena</v>
      </c>
      <c r="F1238" t="s">
        <v>1367</v>
      </c>
      <c r="G1238" s="437">
        <v>45093.670335648145</v>
      </c>
      <c r="H1238">
        <v>0</v>
      </c>
      <c r="K1238">
        <v>54</v>
      </c>
    </row>
    <row r="1239" spans="1:12" x14ac:dyDescent="0.2">
      <c r="A1239">
        <v>5</v>
      </c>
      <c r="B1239" t="s">
        <v>1325</v>
      </c>
      <c r="C1239">
        <v>2023</v>
      </c>
      <c r="D1239" t="s">
        <v>1535</v>
      </c>
      <c r="E1239" t="str">
        <f>IFERROR(VLOOKUP([1]!Tabla_SERIEA_05_13[[#This Row],[IdEstablecimiento]],'[2]Establecimiento 2023'!$A$1:$E$183,5,FALSE),0)</f>
        <v>105100-Hospital La Serena</v>
      </c>
      <c r="F1239" t="s">
        <v>1368</v>
      </c>
      <c r="G1239" s="437">
        <v>45093.670335648145</v>
      </c>
      <c r="H1239">
        <v>0</v>
      </c>
      <c r="K1239">
        <v>160</v>
      </c>
    </row>
    <row r="1240" spans="1:12" x14ac:dyDescent="0.2">
      <c r="A1240">
        <v>5</v>
      </c>
      <c r="B1240" t="s">
        <v>1325</v>
      </c>
      <c r="C1240">
        <v>2023</v>
      </c>
      <c r="D1240" t="s">
        <v>1535</v>
      </c>
      <c r="E1240" t="str">
        <f>IFERROR(VLOOKUP([1]!Tabla_SERIEA_05_13[[#This Row],[IdEstablecimiento]],'[2]Establecimiento 2023'!$A$1:$E$183,5,FALSE),0)</f>
        <v>105100-Hospital La Serena</v>
      </c>
      <c r="F1240" t="s">
        <v>1370</v>
      </c>
      <c r="G1240" s="437">
        <v>45093.670335648145</v>
      </c>
      <c r="H1240">
        <v>0</v>
      </c>
      <c r="K1240">
        <v>3</v>
      </c>
    </row>
    <row r="1241" spans="1:12" x14ac:dyDescent="0.2">
      <c r="A1241">
        <v>5</v>
      </c>
      <c r="B1241" t="s">
        <v>1325</v>
      </c>
      <c r="C1241">
        <v>2023</v>
      </c>
      <c r="D1241" t="s">
        <v>1535</v>
      </c>
      <c r="E1241" t="str">
        <f>IFERROR(VLOOKUP([1]!Tabla_SERIEA_05_13[[#This Row],[IdEstablecimiento]],'[2]Establecimiento 2023'!$A$1:$E$183,5,FALSE),0)</f>
        <v>105100-Hospital La Serena</v>
      </c>
      <c r="F1241" t="s">
        <v>1486</v>
      </c>
      <c r="G1241" s="437">
        <v>45093.670335648145</v>
      </c>
      <c r="H1241">
        <v>0</v>
      </c>
      <c r="K1241">
        <v>9</v>
      </c>
    </row>
    <row r="1242" spans="1:12" x14ac:dyDescent="0.2">
      <c r="A1242">
        <v>5</v>
      </c>
      <c r="B1242" t="s">
        <v>1325</v>
      </c>
      <c r="C1242">
        <v>2023</v>
      </c>
      <c r="D1242" t="s">
        <v>1535</v>
      </c>
      <c r="E1242" t="str">
        <f>IFERROR(VLOOKUP([1]!Tabla_SERIEA_05_13[[#This Row],[IdEstablecimiento]],'[2]Establecimiento 2023'!$A$1:$E$183,5,FALSE),0)</f>
        <v>105100-Hospital La Serena</v>
      </c>
      <c r="F1242" t="s">
        <v>1371</v>
      </c>
      <c r="G1242" s="437">
        <v>45093.670335648145</v>
      </c>
      <c r="H1242">
        <v>0</v>
      </c>
      <c r="K1242">
        <v>27</v>
      </c>
    </row>
    <row r="1243" spans="1:12" x14ac:dyDescent="0.2">
      <c r="A1243">
        <v>5</v>
      </c>
      <c r="B1243" t="s">
        <v>1325</v>
      </c>
      <c r="C1243">
        <v>2023</v>
      </c>
      <c r="D1243" t="s">
        <v>1535</v>
      </c>
      <c r="E1243" t="str">
        <f>IFERROR(VLOOKUP([1]!Tabla_SERIEA_05_13[[#This Row],[IdEstablecimiento]],'[2]Establecimiento 2023'!$A$1:$E$183,5,FALSE),0)</f>
        <v>105100-Hospital La Serena</v>
      </c>
      <c r="F1243" t="s">
        <v>1373</v>
      </c>
      <c r="G1243" s="437">
        <v>45093.670335648145</v>
      </c>
      <c r="H1243">
        <v>0</v>
      </c>
      <c r="K1243">
        <v>28</v>
      </c>
    </row>
    <row r="1244" spans="1:12" x14ac:dyDescent="0.2">
      <c r="A1244">
        <v>5</v>
      </c>
      <c r="B1244" t="s">
        <v>1325</v>
      </c>
      <c r="C1244">
        <v>2023</v>
      </c>
      <c r="D1244" t="s">
        <v>1535</v>
      </c>
      <c r="E1244" t="str">
        <f>IFERROR(VLOOKUP([1]!Tabla_SERIEA_05_13[[#This Row],[IdEstablecimiento]],'[2]Establecimiento 2023'!$A$1:$E$183,5,FALSE),0)</f>
        <v>105100-Hospital La Serena</v>
      </c>
      <c r="F1244" t="s">
        <v>1375</v>
      </c>
      <c r="G1244" s="437">
        <v>45093.670335648145</v>
      </c>
      <c r="H1244">
        <v>0</v>
      </c>
      <c r="K1244">
        <v>15</v>
      </c>
    </row>
    <row r="1245" spans="1:12" x14ac:dyDescent="0.2">
      <c r="A1245">
        <v>5</v>
      </c>
      <c r="B1245" t="s">
        <v>1325</v>
      </c>
      <c r="C1245">
        <v>2023</v>
      </c>
      <c r="D1245" t="s">
        <v>1535</v>
      </c>
      <c r="E1245" t="str">
        <f>IFERROR(VLOOKUP([1]!Tabla_SERIEA_05_13[[#This Row],[IdEstablecimiento]],'[2]Establecimiento 2023'!$A$1:$E$183,5,FALSE),0)</f>
        <v>105100-Hospital La Serena</v>
      </c>
      <c r="F1245" t="s">
        <v>1376</v>
      </c>
      <c r="G1245" s="437">
        <v>45093.670335648145</v>
      </c>
      <c r="H1245">
        <v>0</v>
      </c>
      <c r="K1245">
        <v>19</v>
      </c>
    </row>
    <row r="1246" spans="1:12" x14ac:dyDescent="0.2">
      <c r="A1246">
        <v>5</v>
      </c>
      <c r="B1246" t="s">
        <v>1325</v>
      </c>
      <c r="C1246">
        <v>2023</v>
      </c>
      <c r="D1246" t="s">
        <v>1535</v>
      </c>
      <c r="E1246" t="str">
        <f>IFERROR(VLOOKUP([1]!Tabla_SERIEA_05_13[[#This Row],[IdEstablecimiento]],'[2]Establecimiento 2023'!$A$1:$E$183,5,FALSE),0)</f>
        <v>105100-Hospital La Serena</v>
      </c>
      <c r="F1246" t="s">
        <v>1377</v>
      </c>
      <c r="G1246" s="437">
        <v>45093.670335648145</v>
      </c>
      <c r="H1246">
        <v>68</v>
      </c>
      <c r="J1246">
        <v>68</v>
      </c>
    </row>
    <row r="1247" spans="1:12" x14ac:dyDescent="0.2">
      <c r="A1247">
        <v>5</v>
      </c>
      <c r="B1247" t="s">
        <v>1325</v>
      </c>
      <c r="C1247">
        <v>2023</v>
      </c>
      <c r="D1247" t="s">
        <v>1535</v>
      </c>
      <c r="E1247" t="str">
        <f>IFERROR(VLOOKUP([1]!Tabla_SERIEA_05_13[[#This Row],[IdEstablecimiento]],'[2]Establecimiento 2023'!$A$1:$E$183,5,FALSE),0)</f>
        <v>105100-Hospital La Serena</v>
      </c>
      <c r="F1247" t="s">
        <v>1335</v>
      </c>
      <c r="G1247" s="437">
        <v>45093.670335648145</v>
      </c>
      <c r="H1247">
        <v>168</v>
      </c>
      <c r="J1247">
        <v>168</v>
      </c>
      <c r="L1247">
        <v>168</v>
      </c>
    </row>
    <row r="1248" spans="1:12" x14ac:dyDescent="0.2">
      <c r="A1248">
        <v>5</v>
      </c>
      <c r="B1248" t="s">
        <v>1325</v>
      </c>
      <c r="C1248">
        <v>2023</v>
      </c>
      <c r="D1248" t="s">
        <v>1535</v>
      </c>
      <c r="E1248" t="str">
        <f>IFERROR(VLOOKUP([1]!Tabla_SERIEA_05_13[[#This Row],[IdEstablecimiento]],'[2]Establecimiento 2023'!$A$1:$E$183,5,FALSE),0)</f>
        <v>105100-Hospital La Serena</v>
      </c>
      <c r="F1248" t="s">
        <v>1380</v>
      </c>
      <c r="G1248" s="437">
        <v>45093.670335648145</v>
      </c>
      <c r="H1248">
        <v>15</v>
      </c>
      <c r="J1248">
        <v>15</v>
      </c>
      <c r="L1248">
        <v>15</v>
      </c>
    </row>
    <row r="1249" spans="1:13" x14ac:dyDescent="0.2">
      <c r="A1249">
        <v>5</v>
      </c>
      <c r="B1249" t="s">
        <v>1325</v>
      </c>
      <c r="C1249">
        <v>2023</v>
      </c>
      <c r="D1249" t="s">
        <v>1535</v>
      </c>
      <c r="E1249" t="str">
        <f>IFERROR(VLOOKUP([1]!Tabla_SERIEA_05_13[[#This Row],[IdEstablecimiento]],'[2]Establecimiento 2023'!$A$1:$E$183,5,FALSE),0)</f>
        <v>105100-Hospital La Serena</v>
      </c>
      <c r="F1249" t="s">
        <v>1537</v>
      </c>
      <c r="G1249" s="437">
        <v>45093.670335648145</v>
      </c>
      <c r="H1249">
        <v>2</v>
      </c>
      <c r="J1249">
        <v>2</v>
      </c>
      <c r="M1249">
        <v>2</v>
      </c>
    </row>
    <row r="1250" spans="1:13" x14ac:dyDescent="0.2">
      <c r="A1250">
        <v>5</v>
      </c>
      <c r="B1250" t="s">
        <v>1325</v>
      </c>
      <c r="C1250">
        <v>2023</v>
      </c>
      <c r="D1250" t="s">
        <v>1535</v>
      </c>
      <c r="E1250" t="str">
        <f>IFERROR(VLOOKUP([1]!Tabla_SERIEA_05_13[[#This Row],[IdEstablecimiento]],'[2]Establecimiento 2023'!$A$1:$E$183,5,FALSE),0)</f>
        <v>105100-Hospital La Serena</v>
      </c>
      <c r="F1250" t="s">
        <v>1431</v>
      </c>
      <c r="G1250" s="437">
        <v>45093.670335648145</v>
      </c>
      <c r="H1250">
        <v>24</v>
      </c>
      <c r="J1250">
        <v>24</v>
      </c>
      <c r="M1250">
        <v>24</v>
      </c>
    </row>
    <row r="1251" spans="1:13" x14ac:dyDescent="0.2">
      <c r="A1251">
        <v>5</v>
      </c>
      <c r="B1251" t="s">
        <v>1325</v>
      </c>
      <c r="C1251">
        <v>2023</v>
      </c>
      <c r="D1251" t="s">
        <v>1535</v>
      </c>
      <c r="E1251" t="str">
        <f>IFERROR(VLOOKUP([1]!Tabla_SERIEA_05_13[[#This Row],[IdEstablecimiento]],'[2]Establecimiento 2023'!$A$1:$E$183,5,FALSE),0)</f>
        <v>105100-Hospital La Serena</v>
      </c>
      <c r="F1251" t="s">
        <v>1382</v>
      </c>
      <c r="G1251" s="437">
        <v>45093.670335648145</v>
      </c>
      <c r="H1251">
        <v>8</v>
      </c>
      <c r="J1251">
        <v>8</v>
      </c>
      <c r="M1251">
        <v>8</v>
      </c>
    </row>
    <row r="1252" spans="1:13" x14ac:dyDescent="0.2">
      <c r="A1252">
        <v>5</v>
      </c>
      <c r="B1252" t="s">
        <v>1325</v>
      </c>
      <c r="C1252">
        <v>2023</v>
      </c>
      <c r="D1252" t="s">
        <v>1535</v>
      </c>
      <c r="E1252" t="str">
        <f>IFERROR(VLOOKUP([1]!Tabla_SERIEA_05_13[[#This Row],[IdEstablecimiento]],'[2]Establecimiento 2023'!$A$1:$E$183,5,FALSE),0)</f>
        <v>105100-Hospital La Serena</v>
      </c>
      <c r="F1252" t="s">
        <v>1334</v>
      </c>
      <c r="G1252" s="437">
        <v>45093.670335648145</v>
      </c>
      <c r="H1252">
        <v>5</v>
      </c>
      <c r="J1252">
        <v>5</v>
      </c>
      <c r="M1252">
        <v>5</v>
      </c>
    </row>
    <row r="1253" spans="1:13" x14ac:dyDescent="0.2">
      <c r="A1253">
        <v>5</v>
      </c>
      <c r="B1253" t="s">
        <v>1325</v>
      </c>
      <c r="C1253">
        <v>2023</v>
      </c>
      <c r="D1253" t="s">
        <v>1535</v>
      </c>
      <c r="E1253" t="str">
        <f>IFERROR(VLOOKUP([1]!Tabla_SERIEA_05_13[[#This Row],[IdEstablecimiento]],'[2]Establecimiento 2023'!$A$1:$E$183,5,FALSE),0)</f>
        <v>105100-Hospital La Serena</v>
      </c>
      <c r="F1253" t="s">
        <v>1327</v>
      </c>
      <c r="G1253" s="437">
        <v>45093.670335648145</v>
      </c>
      <c r="H1253">
        <v>326</v>
      </c>
      <c r="J1253">
        <v>326</v>
      </c>
      <c r="L1253">
        <v>326</v>
      </c>
    </row>
    <row r="1254" spans="1:13" x14ac:dyDescent="0.2">
      <c r="A1254">
        <v>5</v>
      </c>
      <c r="B1254" t="s">
        <v>1325</v>
      </c>
      <c r="C1254">
        <v>2023</v>
      </c>
      <c r="D1254" t="s">
        <v>1535</v>
      </c>
      <c r="E1254" t="str">
        <f>IFERROR(VLOOKUP([1]!Tabla_SERIEA_05_13[[#This Row],[IdEstablecimiento]],'[2]Establecimiento 2023'!$A$1:$E$183,5,FALSE),0)</f>
        <v>105100-Hospital La Serena</v>
      </c>
      <c r="F1254" t="s">
        <v>1383</v>
      </c>
      <c r="G1254" s="437">
        <v>45093.670335648145</v>
      </c>
      <c r="H1254">
        <v>147</v>
      </c>
      <c r="J1254">
        <v>147</v>
      </c>
      <c r="L1254">
        <v>147</v>
      </c>
    </row>
    <row r="1255" spans="1:13" x14ac:dyDescent="0.2">
      <c r="A1255">
        <v>5</v>
      </c>
      <c r="B1255" t="s">
        <v>1325</v>
      </c>
      <c r="C1255">
        <v>2023</v>
      </c>
      <c r="D1255" t="s">
        <v>1535</v>
      </c>
      <c r="E1255" t="str">
        <f>IFERROR(VLOOKUP([1]!Tabla_SERIEA_05_13[[#This Row],[IdEstablecimiento]],'[2]Establecimiento 2023'!$A$1:$E$183,5,FALSE),0)</f>
        <v>105100-Hospital La Serena</v>
      </c>
      <c r="F1255" t="s">
        <v>1384</v>
      </c>
      <c r="G1255" s="437">
        <v>45093.670335648145</v>
      </c>
      <c r="H1255">
        <v>549</v>
      </c>
      <c r="J1255">
        <v>549</v>
      </c>
      <c r="L1255">
        <v>549</v>
      </c>
    </row>
    <row r="1256" spans="1:13" x14ac:dyDescent="0.2">
      <c r="A1256">
        <v>5</v>
      </c>
      <c r="B1256" t="s">
        <v>1325</v>
      </c>
      <c r="C1256">
        <v>2023</v>
      </c>
      <c r="D1256" t="s">
        <v>1535</v>
      </c>
      <c r="E1256" t="str">
        <f>IFERROR(VLOOKUP([1]!Tabla_SERIEA_05_13[[#This Row],[IdEstablecimiento]],'[2]Establecimiento 2023'!$A$1:$E$183,5,FALSE),0)</f>
        <v>105100-Hospital La Serena</v>
      </c>
      <c r="F1256" t="s">
        <v>1330</v>
      </c>
      <c r="G1256" s="437">
        <v>45093.670335648145</v>
      </c>
      <c r="H1256">
        <v>8</v>
      </c>
      <c r="J1256">
        <v>8</v>
      </c>
      <c r="L1256">
        <v>8</v>
      </c>
    </row>
    <row r="1257" spans="1:13" x14ac:dyDescent="0.2">
      <c r="A1257">
        <v>5</v>
      </c>
      <c r="B1257" t="s">
        <v>1325</v>
      </c>
      <c r="C1257">
        <v>2023</v>
      </c>
      <c r="D1257" t="s">
        <v>1535</v>
      </c>
      <c r="E1257" t="str">
        <f>IFERROR(VLOOKUP([1]!Tabla_SERIEA_05_13[[#This Row],[IdEstablecimiento]],'[2]Establecimiento 2023'!$A$1:$E$183,5,FALSE),0)</f>
        <v>105100-Hospital La Serena</v>
      </c>
      <c r="F1257" t="s">
        <v>1331</v>
      </c>
      <c r="G1257" s="437">
        <v>45093.670335648145</v>
      </c>
      <c r="H1257">
        <v>150</v>
      </c>
      <c r="J1257">
        <v>150</v>
      </c>
      <c r="L1257">
        <v>150</v>
      </c>
    </row>
    <row r="1258" spans="1:13" x14ac:dyDescent="0.2">
      <c r="A1258">
        <v>5</v>
      </c>
      <c r="B1258" t="s">
        <v>1325</v>
      </c>
      <c r="C1258">
        <v>2023</v>
      </c>
      <c r="D1258" t="s">
        <v>1535</v>
      </c>
      <c r="E1258" t="str">
        <f>IFERROR(VLOOKUP([1]!Tabla_SERIEA_05_13[[#This Row],[IdEstablecimiento]],'[2]Establecimiento 2023'!$A$1:$E$183,5,FALSE),0)</f>
        <v>105100-Hospital La Serena</v>
      </c>
      <c r="F1258" t="s">
        <v>1385</v>
      </c>
      <c r="G1258" s="437">
        <v>45093.670335648145</v>
      </c>
      <c r="H1258">
        <v>746</v>
      </c>
      <c r="J1258">
        <v>746</v>
      </c>
      <c r="K1258">
        <v>746</v>
      </c>
    </row>
    <row r="1259" spans="1:13" x14ac:dyDescent="0.2">
      <c r="A1259">
        <v>5</v>
      </c>
      <c r="B1259" t="s">
        <v>1325</v>
      </c>
      <c r="C1259">
        <v>2023</v>
      </c>
      <c r="D1259" t="s">
        <v>1535</v>
      </c>
      <c r="E1259" t="str">
        <f>IFERROR(VLOOKUP([1]!Tabla_SERIEA_05_13[[#This Row],[IdEstablecimiento]],'[2]Establecimiento 2023'!$A$1:$E$183,5,FALSE),0)</f>
        <v>105100-Hospital La Serena</v>
      </c>
      <c r="F1259" t="s">
        <v>1386</v>
      </c>
      <c r="G1259" s="437">
        <v>45093.670335648145</v>
      </c>
      <c r="H1259">
        <v>27</v>
      </c>
      <c r="J1259">
        <v>27</v>
      </c>
      <c r="K1259">
        <v>27</v>
      </c>
    </row>
    <row r="1260" spans="1:13" x14ac:dyDescent="0.2">
      <c r="A1260">
        <v>5</v>
      </c>
      <c r="B1260" t="s">
        <v>1325</v>
      </c>
      <c r="C1260">
        <v>2023</v>
      </c>
      <c r="D1260" t="s">
        <v>1535</v>
      </c>
      <c r="E1260" t="str">
        <f>IFERROR(VLOOKUP([1]!Tabla_SERIEA_05_13[[#This Row],[IdEstablecimiento]],'[2]Establecimiento 2023'!$A$1:$E$183,5,FALSE),0)</f>
        <v>105100-Hospital La Serena</v>
      </c>
      <c r="F1260" t="s">
        <v>1403</v>
      </c>
      <c r="G1260" s="437">
        <v>45093.670335648145</v>
      </c>
      <c r="H1260">
        <v>28</v>
      </c>
      <c r="J1260">
        <v>28</v>
      </c>
      <c r="L1260">
        <v>28</v>
      </c>
    </row>
    <row r="1261" spans="1:13" x14ac:dyDescent="0.2">
      <c r="A1261">
        <v>5</v>
      </c>
      <c r="B1261" t="s">
        <v>1325</v>
      </c>
      <c r="C1261">
        <v>2023</v>
      </c>
      <c r="D1261" t="s">
        <v>1535</v>
      </c>
      <c r="E1261" t="str">
        <f>IFERROR(VLOOKUP([1]!Tabla_SERIEA_05_13[[#This Row],[IdEstablecimiento]],'[2]Establecimiento 2023'!$A$1:$E$183,5,FALSE),0)</f>
        <v>105100-Hospital La Serena</v>
      </c>
      <c r="F1261" t="s">
        <v>1404</v>
      </c>
      <c r="G1261" s="437">
        <v>45093.670335648145</v>
      </c>
      <c r="H1261">
        <v>23</v>
      </c>
      <c r="J1261">
        <v>23</v>
      </c>
      <c r="L1261">
        <v>23</v>
      </c>
    </row>
    <row r="1262" spans="1:13" x14ac:dyDescent="0.2">
      <c r="A1262">
        <v>5</v>
      </c>
      <c r="B1262" t="s">
        <v>1325</v>
      </c>
      <c r="C1262">
        <v>2023</v>
      </c>
      <c r="D1262" t="s">
        <v>1535</v>
      </c>
      <c r="E1262" t="str">
        <f>IFERROR(VLOOKUP([1]!Tabla_SERIEA_05_13[[#This Row],[IdEstablecimiento]],'[2]Establecimiento 2023'!$A$1:$E$183,5,FALSE),0)</f>
        <v>105100-Hospital La Serena</v>
      </c>
      <c r="F1262" t="s">
        <v>1387</v>
      </c>
      <c r="G1262" s="437">
        <v>45093.670335648145</v>
      </c>
      <c r="H1262">
        <v>20</v>
      </c>
      <c r="J1262">
        <v>20</v>
      </c>
    </row>
    <row r="1263" spans="1:13" x14ac:dyDescent="0.2">
      <c r="A1263">
        <v>5</v>
      </c>
      <c r="B1263" t="s">
        <v>1325</v>
      </c>
      <c r="C1263">
        <v>2023</v>
      </c>
      <c r="D1263" t="s">
        <v>1535</v>
      </c>
      <c r="E1263" t="str">
        <f>IFERROR(VLOOKUP([1]!Tabla_SERIEA_05_13[[#This Row],[IdEstablecimiento]],'[2]Establecimiento 2023'!$A$1:$E$183,5,FALSE),0)</f>
        <v>105100-Hospital La Serena</v>
      </c>
      <c r="F1263" t="s">
        <v>1388</v>
      </c>
      <c r="G1263" s="437">
        <v>45093.670335648145</v>
      </c>
      <c r="H1263">
        <v>18</v>
      </c>
      <c r="J1263">
        <v>18</v>
      </c>
    </row>
    <row r="1264" spans="1:13" x14ac:dyDescent="0.2">
      <c r="A1264">
        <v>5</v>
      </c>
      <c r="B1264" t="s">
        <v>1325</v>
      </c>
      <c r="C1264">
        <v>2023</v>
      </c>
      <c r="D1264" t="s">
        <v>1535</v>
      </c>
      <c r="E1264" t="str">
        <f>IFERROR(VLOOKUP([1]!Tabla_SERIEA_05_13[[#This Row],[IdEstablecimiento]],'[2]Establecimiento 2023'!$A$1:$E$183,5,FALSE),0)</f>
        <v>105100-Hospital La Serena</v>
      </c>
      <c r="F1264" t="s">
        <v>1481</v>
      </c>
      <c r="G1264" s="437">
        <v>45093.670335648145</v>
      </c>
      <c r="H1264">
        <v>23</v>
      </c>
      <c r="J1264">
        <v>23</v>
      </c>
    </row>
    <row r="1265" spans="1:11" x14ac:dyDescent="0.2">
      <c r="A1265">
        <v>5</v>
      </c>
      <c r="B1265" t="s">
        <v>1325</v>
      </c>
      <c r="C1265">
        <v>2023</v>
      </c>
      <c r="D1265" t="s">
        <v>1535</v>
      </c>
      <c r="E1265" t="str">
        <f>IFERROR(VLOOKUP([1]!Tabla_SERIEA_05_13[[#This Row],[IdEstablecimiento]],'[2]Establecimiento 2023'!$A$1:$E$183,5,FALSE),0)</f>
        <v>105100-Hospital La Serena</v>
      </c>
      <c r="F1265" t="s">
        <v>1244</v>
      </c>
      <c r="G1265" s="437">
        <v>45093.670335648145</v>
      </c>
      <c r="H1265">
        <v>168</v>
      </c>
      <c r="I1265">
        <v>0</v>
      </c>
      <c r="J1265">
        <v>168</v>
      </c>
    </row>
    <row r="1266" spans="1:11" x14ac:dyDescent="0.2">
      <c r="A1266">
        <v>5</v>
      </c>
      <c r="B1266" t="s">
        <v>1325</v>
      </c>
      <c r="C1266">
        <v>2023</v>
      </c>
      <c r="D1266" t="s">
        <v>1535</v>
      </c>
      <c r="E1266" t="str">
        <f>IFERROR(VLOOKUP([1]!Tabla_SERIEA_05_13[[#This Row],[IdEstablecimiento]],'[2]Establecimiento 2023'!$A$1:$E$183,5,FALSE),0)</f>
        <v>105100-Hospital La Serena</v>
      </c>
      <c r="F1266" t="s">
        <v>1248</v>
      </c>
      <c r="G1266" s="437">
        <v>45093.670335648145</v>
      </c>
      <c r="H1266">
        <v>15</v>
      </c>
      <c r="I1266">
        <v>0</v>
      </c>
      <c r="J1266">
        <v>15</v>
      </c>
    </row>
    <row r="1267" spans="1:11" x14ac:dyDescent="0.2">
      <c r="A1267">
        <v>5</v>
      </c>
      <c r="B1267" t="s">
        <v>1325</v>
      </c>
      <c r="C1267">
        <v>2023</v>
      </c>
      <c r="D1267" t="s">
        <v>1535</v>
      </c>
      <c r="E1267" t="str">
        <f>IFERROR(VLOOKUP([1]!Tabla_SERIEA_05_13[[#This Row],[IdEstablecimiento]],'[2]Establecimiento 2023'!$A$1:$E$183,5,FALSE),0)</f>
        <v>105100-Hospital La Serena</v>
      </c>
      <c r="F1267" t="s">
        <v>1249</v>
      </c>
      <c r="G1267" s="437">
        <v>45093.670335648145</v>
      </c>
      <c r="H1267">
        <v>39</v>
      </c>
      <c r="I1267">
        <v>0</v>
      </c>
      <c r="J1267">
        <v>39</v>
      </c>
    </row>
    <row r="1268" spans="1:11" x14ac:dyDescent="0.2">
      <c r="A1268">
        <v>5</v>
      </c>
      <c r="B1268" t="s">
        <v>1325</v>
      </c>
      <c r="C1268">
        <v>2023</v>
      </c>
      <c r="D1268" t="s">
        <v>1535</v>
      </c>
      <c r="E1268" t="str">
        <f>IFERROR(VLOOKUP([1]!Tabla_SERIEA_05_13[[#This Row],[IdEstablecimiento]],'[2]Establecimiento 2023'!$A$1:$E$183,5,FALSE),0)</f>
        <v>105100-Hospital La Serena</v>
      </c>
      <c r="F1268" t="s">
        <v>1251</v>
      </c>
      <c r="G1268" s="437">
        <v>45093.670335648145</v>
      </c>
      <c r="H1268">
        <v>39</v>
      </c>
      <c r="I1268">
        <v>4</v>
      </c>
      <c r="J1268">
        <v>35</v>
      </c>
    </row>
    <row r="1269" spans="1:11" x14ac:dyDescent="0.2">
      <c r="A1269">
        <v>5</v>
      </c>
      <c r="B1269" t="s">
        <v>1325</v>
      </c>
      <c r="C1269">
        <v>2023</v>
      </c>
      <c r="D1269" t="s">
        <v>1535</v>
      </c>
      <c r="E1269" t="str">
        <f>IFERROR(VLOOKUP([1]!Tabla_SERIEA_05_13[[#This Row],[IdEstablecimiento]],'[2]Establecimiento 2023'!$A$1:$E$183,5,FALSE),0)</f>
        <v>105100-Hospital La Serena</v>
      </c>
      <c r="F1269" t="s">
        <v>1252</v>
      </c>
      <c r="G1269" s="437">
        <v>45093.670335648145</v>
      </c>
      <c r="H1269">
        <v>150</v>
      </c>
      <c r="I1269">
        <v>0</v>
      </c>
      <c r="J1269">
        <v>150</v>
      </c>
    </row>
    <row r="1270" spans="1:11" x14ac:dyDescent="0.2">
      <c r="A1270">
        <v>5</v>
      </c>
      <c r="B1270" t="s">
        <v>1325</v>
      </c>
      <c r="C1270">
        <v>2023</v>
      </c>
      <c r="D1270" t="s">
        <v>1535</v>
      </c>
      <c r="E1270" t="str">
        <f>IFERROR(VLOOKUP([1]!Tabla_SERIEA_05_13[[#This Row],[IdEstablecimiento]],'[2]Establecimiento 2023'!$A$1:$E$183,5,FALSE),0)</f>
        <v>105100-Hospital La Serena</v>
      </c>
      <c r="F1270" t="s">
        <v>1253</v>
      </c>
      <c r="G1270" s="437">
        <v>45093.670335648145</v>
      </c>
      <c r="H1270">
        <v>326</v>
      </c>
      <c r="I1270">
        <v>0</v>
      </c>
      <c r="J1270">
        <v>326</v>
      </c>
    </row>
    <row r="1271" spans="1:11" x14ac:dyDescent="0.2">
      <c r="A1271">
        <v>5</v>
      </c>
      <c r="B1271" t="s">
        <v>1325</v>
      </c>
      <c r="C1271">
        <v>2023</v>
      </c>
      <c r="D1271" t="s">
        <v>1535</v>
      </c>
      <c r="E1271" t="str">
        <f>IFERROR(VLOOKUP([1]!Tabla_SERIEA_05_13[[#This Row],[IdEstablecimiento]],'[2]Establecimiento 2023'!$A$1:$E$183,5,FALSE),0)</f>
        <v>105100-Hospital La Serena</v>
      </c>
      <c r="F1271" t="s">
        <v>1390</v>
      </c>
      <c r="G1271" s="437">
        <v>45093.670335648145</v>
      </c>
      <c r="H1271">
        <v>147</v>
      </c>
      <c r="I1271">
        <v>0</v>
      </c>
      <c r="J1271">
        <v>147</v>
      </c>
    </row>
    <row r="1272" spans="1:11" x14ac:dyDescent="0.2">
      <c r="A1272">
        <v>5</v>
      </c>
      <c r="B1272" t="s">
        <v>1325</v>
      </c>
      <c r="C1272">
        <v>2023</v>
      </c>
      <c r="D1272" t="s">
        <v>1535</v>
      </c>
      <c r="E1272" t="str">
        <f>IFERROR(VLOOKUP([1]!Tabla_SERIEA_05_13[[#This Row],[IdEstablecimiento]],'[2]Establecimiento 2023'!$A$1:$E$183,5,FALSE),0)</f>
        <v>105100-Hospital La Serena</v>
      </c>
      <c r="F1272" t="s">
        <v>1259</v>
      </c>
      <c r="G1272" s="437">
        <v>45093.670335648145</v>
      </c>
      <c r="H1272">
        <v>47</v>
      </c>
      <c r="I1272">
        <v>7</v>
      </c>
      <c r="J1272">
        <v>40</v>
      </c>
    </row>
    <row r="1273" spans="1:11" x14ac:dyDescent="0.2">
      <c r="A1273">
        <v>5</v>
      </c>
      <c r="B1273" t="s">
        <v>1325</v>
      </c>
      <c r="C1273">
        <v>2023</v>
      </c>
      <c r="D1273" t="s">
        <v>1535</v>
      </c>
      <c r="E1273" t="str">
        <f>IFERROR(VLOOKUP([1]!Tabla_SERIEA_05_13[[#This Row],[IdEstablecimiento]],'[2]Establecimiento 2023'!$A$1:$E$183,5,FALSE),0)</f>
        <v>105100-Hospital La Serena</v>
      </c>
      <c r="F1273" t="s">
        <v>1260</v>
      </c>
      <c r="G1273" s="437">
        <v>45093.670335648145</v>
      </c>
      <c r="H1273">
        <v>165</v>
      </c>
      <c r="I1273">
        <v>165</v>
      </c>
    </row>
    <row r="1274" spans="1:11" x14ac:dyDescent="0.2">
      <c r="A1274">
        <v>5</v>
      </c>
      <c r="B1274" t="s">
        <v>1325</v>
      </c>
      <c r="C1274">
        <v>2023</v>
      </c>
      <c r="D1274" t="s">
        <v>1538</v>
      </c>
      <c r="E1274" t="str">
        <f>IFERROR(VLOOKUP([1]!Tabla_SERIEA_05_13[[#This Row],[IdEstablecimiento]],'[2]Establecimiento 2023'!$A$1:$E$183,5,FALSE),0)</f>
        <v>105100-Hospital La Serena</v>
      </c>
      <c r="F1274" t="s">
        <v>1340</v>
      </c>
      <c r="G1274" s="437">
        <v>45093.672175925924</v>
      </c>
      <c r="H1274">
        <v>0</v>
      </c>
      <c r="K1274">
        <v>4</v>
      </c>
    </row>
    <row r="1275" spans="1:11" x14ac:dyDescent="0.2">
      <c r="A1275">
        <v>5</v>
      </c>
      <c r="B1275" t="s">
        <v>1325</v>
      </c>
      <c r="C1275">
        <v>2023</v>
      </c>
      <c r="D1275" t="s">
        <v>1538</v>
      </c>
      <c r="E1275" t="str">
        <f>IFERROR(VLOOKUP([1]!Tabla_SERIEA_05_13[[#This Row],[IdEstablecimiento]],'[2]Establecimiento 2023'!$A$1:$E$183,5,FALSE),0)</f>
        <v>105100-Hospital La Serena</v>
      </c>
      <c r="F1275" t="s">
        <v>1341</v>
      </c>
      <c r="G1275" s="437">
        <v>45093.672175925924</v>
      </c>
      <c r="H1275">
        <v>0</v>
      </c>
      <c r="K1275">
        <v>89</v>
      </c>
    </row>
    <row r="1276" spans="1:11" x14ac:dyDescent="0.2">
      <c r="A1276">
        <v>5</v>
      </c>
      <c r="B1276" t="s">
        <v>1325</v>
      </c>
      <c r="C1276">
        <v>2023</v>
      </c>
      <c r="D1276" t="s">
        <v>1538</v>
      </c>
      <c r="E1276" t="str">
        <f>IFERROR(VLOOKUP([1]!Tabla_SERIEA_05_13[[#This Row],[IdEstablecimiento]],'[2]Establecimiento 2023'!$A$1:$E$183,5,FALSE),0)</f>
        <v>105100-Hospital La Serena</v>
      </c>
      <c r="F1276" t="s">
        <v>1343</v>
      </c>
      <c r="G1276" s="437">
        <v>45093.672175925924</v>
      </c>
      <c r="H1276">
        <v>0</v>
      </c>
      <c r="K1276">
        <v>86</v>
      </c>
    </row>
    <row r="1277" spans="1:11" x14ac:dyDescent="0.2">
      <c r="A1277">
        <v>5</v>
      </c>
      <c r="B1277" t="s">
        <v>1325</v>
      </c>
      <c r="C1277">
        <v>2023</v>
      </c>
      <c r="D1277" t="s">
        <v>1538</v>
      </c>
      <c r="E1277" t="str">
        <f>IFERROR(VLOOKUP([1]!Tabla_SERIEA_05_13[[#This Row],[IdEstablecimiento]],'[2]Establecimiento 2023'!$A$1:$E$183,5,FALSE),0)</f>
        <v>105100-Hospital La Serena</v>
      </c>
      <c r="F1277" t="s">
        <v>1344</v>
      </c>
      <c r="G1277" s="437">
        <v>45093.672175925924</v>
      </c>
      <c r="H1277">
        <v>0</v>
      </c>
      <c r="K1277">
        <v>172</v>
      </c>
    </row>
    <row r="1278" spans="1:11" x14ac:dyDescent="0.2">
      <c r="A1278">
        <v>5</v>
      </c>
      <c r="B1278" t="s">
        <v>1325</v>
      </c>
      <c r="C1278">
        <v>2023</v>
      </c>
      <c r="D1278" t="s">
        <v>1538</v>
      </c>
      <c r="E1278" t="str">
        <f>IFERROR(VLOOKUP([1]!Tabla_SERIEA_05_13[[#This Row],[IdEstablecimiento]],'[2]Establecimiento 2023'!$A$1:$E$183,5,FALSE),0)</f>
        <v>105100-Hospital La Serena</v>
      </c>
      <c r="F1278" t="s">
        <v>1346</v>
      </c>
      <c r="G1278" s="437">
        <v>45093.672175925924</v>
      </c>
      <c r="H1278">
        <v>0</v>
      </c>
      <c r="K1278">
        <v>161</v>
      </c>
    </row>
    <row r="1279" spans="1:11" x14ac:dyDescent="0.2">
      <c r="A1279">
        <v>5</v>
      </c>
      <c r="B1279" t="s">
        <v>1325</v>
      </c>
      <c r="C1279">
        <v>2023</v>
      </c>
      <c r="D1279" t="s">
        <v>1538</v>
      </c>
      <c r="E1279" t="str">
        <f>IFERROR(VLOOKUP([1]!Tabla_SERIEA_05_13[[#This Row],[IdEstablecimiento]],'[2]Establecimiento 2023'!$A$1:$E$183,5,FALSE),0)</f>
        <v>105100-Hospital La Serena</v>
      </c>
      <c r="F1279" t="s">
        <v>1347</v>
      </c>
      <c r="G1279" s="437">
        <v>45093.672175925924</v>
      </c>
      <c r="H1279">
        <v>0</v>
      </c>
      <c r="K1279">
        <v>239</v>
      </c>
    </row>
    <row r="1280" spans="1:11" x14ac:dyDescent="0.2">
      <c r="A1280">
        <v>5</v>
      </c>
      <c r="B1280" t="s">
        <v>1325</v>
      </c>
      <c r="C1280">
        <v>2023</v>
      </c>
      <c r="D1280" t="s">
        <v>1538</v>
      </c>
      <c r="E1280" t="str">
        <f>IFERROR(VLOOKUP([1]!Tabla_SERIEA_05_13[[#This Row],[IdEstablecimiento]],'[2]Establecimiento 2023'!$A$1:$E$183,5,FALSE),0)</f>
        <v>105100-Hospital La Serena</v>
      </c>
      <c r="F1280" t="s">
        <v>1349</v>
      </c>
      <c r="G1280" s="437">
        <v>45093.672175925924</v>
      </c>
      <c r="H1280">
        <v>0</v>
      </c>
      <c r="K1280">
        <v>189</v>
      </c>
    </row>
    <row r="1281" spans="1:11" x14ac:dyDescent="0.2">
      <c r="A1281">
        <v>5</v>
      </c>
      <c r="B1281" t="s">
        <v>1325</v>
      </c>
      <c r="C1281">
        <v>2023</v>
      </c>
      <c r="D1281" t="s">
        <v>1538</v>
      </c>
      <c r="E1281" t="str">
        <f>IFERROR(VLOOKUP([1]!Tabla_SERIEA_05_13[[#This Row],[IdEstablecimiento]],'[2]Establecimiento 2023'!$A$1:$E$183,5,FALSE),0)</f>
        <v>105100-Hospital La Serena</v>
      </c>
      <c r="F1281" t="s">
        <v>1351</v>
      </c>
      <c r="G1281" s="437">
        <v>45093.672175925924</v>
      </c>
      <c r="H1281">
        <v>0</v>
      </c>
      <c r="K1281">
        <v>18</v>
      </c>
    </row>
    <row r="1282" spans="1:11" x14ac:dyDescent="0.2">
      <c r="A1282">
        <v>5</v>
      </c>
      <c r="B1282" t="s">
        <v>1325</v>
      </c>
      <c r="C1282">
        <v>2023</v>
      </c>
      <c r="D1282" t="s">
        <v>1538</v>
      </c>
      <c r="E1282" t="str">
        <f>IFERROR(VLOOKUP([1]!Tabla_SERIEA_05_13[[#This Row],[IdEstablecimiento]],'[2]Establecimiento 2023'!$A$1:$E$183,5,FALSE),0)</f>
        <v>105100-Hospital La Serena</v>
      </c>
      <c r="F1282" t="s">
        <v>1353</v>
      </c>
      <c r="G1282" s="437">
        <v>45093.672175925924</v>
      </c>
      <c r="H1282">
        <v>0</v>
      </c>
      <c r="K1282">
        <v>227</v>
      </c>
    </row>
    <row r="1283" spans="1:11" x14ac:dyDescent="0.2">
      <c r="A1283">
        <v>5</v>
      </c>
      <c r="B1283" t="s">
        <v>1325</v>
      </c>
      <c r="C1283">
        <v>2023</v>
      </c>
      <c r="D1283" t="s">
        <v>1538</v>
      </c>
      <c r="E1283" t="str">
        <f>IFERROR(VLOOKUP([1]!Tabla_SERIEA_05_13[[#This Row],[IdEstablecimiento]],'[2]Establecimiento 2023'!$A$1:$E$183,5,FALSE),0)</f>
        <v>105100-Hospital La Serena</v>
      </c>
      <c r="F1283" t="s">
        <v>1354</v>
      </c>
      <c r="G1283" s="437">
        <v>45093.672175925924</v>
      </c>
      <c r="H1283">
        <v>0</v>
      </c>
      <c r="K1283">
        <v>180</v>
      </c>
    </row>
    <row r="1284" spans="1:11" x14ac:dyDescent="0.2">
      <c r="A1284">
        <v>5</v>
      </c>
      <c r="B1284" t="s">
        <v>1325</v>
      </c>
      <c r="C1284">
        <v>2023</v>
      </c>
      <c r="D1284" t="s">
        <v>1538</v>
      </c>
      <c r="E1284" t="str">
        <f>IFERROR(VLOOKUP([1]!Tabla_SERIEA_05_13[[#This Row],[IdEstablecimiento]],'[2]Establecimiento 2023'!$A$1:$E$183,5,FALSE),0)</f>
        <v>105100-Hospital La Serena</v>
      </c>
      <c r="F1284" t="s">
        <v>1410</v>
      </c>
      <c r="G1284" s="437">
        <v>45093.672175925924</v>
      </c>
      <c r="H1284">
        <v>0</v>
      </c>
      <c r="K1284">
        <v>246</v>
      </c>
    </row>
    <row r="1285" spans="1:11" x14ac:dyDescent="0.2">
      <c r="A1285">
        <v>5</v>
      </c>
      <c r="B1285" t="s">
        <v>1325</v>
      </c>
      <c r="C1285">
        <v>2023</v>
      </c>
      <c r="D1285" t="s">
        <v>1538</v>
      </c>
      <c r="E1285" t="str">
        <f>IFERROR(VLOOKUP([1]!Tabla_SERIEA_05_13[[#This Row],[IdEstablecimiento]],'[2]Establecimiento 2023'!$A$1:$E$183,5,FALSE),0)</f>
        <v>105100-Hospital La Serena</v>
      </c>
      <c r="F1285" t="s">
        <v>1356</v>
      </c>
      <c r="G1285" s="437">
        <v>45093.672175925924</v>
      </c>
      <c r="H1285">
        <v>0</v>
      </c>
      <c r="K1285">
        <v>285</v>
      </c>
    </row>
    <row r="1286" spans="1:11" x14ac:dyDescent="0.2">
      <c r="A1286">
        <v>5</v>
      </c>
      <c r="B1286" t="s">
        <v>1325</v>
      </c>
      <c r="C1286">
        <v>2023</v>
      </c>
      <c r="D1286" t="s">
        <v>1538</v>
      </c>
      <c r="E1286" t="str">
        <f>IFERROR(VLOOKUP([1]!Tabla_SERIEA_05_13[[#This Row],[IdEstablecimiento]],'[2]Establecimiento 2023'!$A$1:$E$183,5,FALSE),0)</f>
        <v>105100-Hospital La Serena</v>
      </c>
      <c r="F1286" t="s">
        <v>1357</v>
      </c>
      <c r="G1286" s="437">
        <v>45093.672175925924</v>
      </c>
      <c r="H1286">
        <v>0</v>
      </c>
      <c r="K1286">
        <v>21</v>
      </c>
    </row>
    <row r="1287" spans="1:11" x14ac:dyDescent="0.2">
      <c r="A1287">
        <v>5</v>
      </c>
      <c r="B1287" t="s">
        <v>1325</v>
      </c>
      <c r="C1287">
        <v>2023</v>
      </c>
      <c r="D1287" t="s">
        <v>1538</v>
      </c>
      <c r="E1287" t="str">
        <f>IFERROR(VLOOKUP([1]!Tabla_SERIEA_05_13[[#This Row],[IdEstablecimiento]],'[2]Establecimiento 2023'!$A$1:$E$183,5,FALSE),0)</f>
        <v>105100-Hospital La Serena</v>
      </c>
      <c r="F1287" t="s">
        <v>1358</v>
      </c>
      <c r="G1287" s="437">
        <v>45093.672175925924</v>
      </c>
      <c r="H1287">
        <v>0</v>
      </c>
      <c r="K1287">
        <v>19</v>
      </c>
    </row>
    <row r="1288" spans="1:11" x14ac:dyDescent="0.2">
      <c r="A1288">
        <v>5</v>
      </c>
      <c r="B1288" t="s">
        <v>1325</v>
      </c>
      <c r="C1288">
        <v>2023</v>
      </c>
      <c r="D1288" t="s">
        <v>1538</v>
      </c>
      <c r="E1288" t="str">
        <f>IFERROR(VLOOKUP([1]!Tabla_SERIEA_05_13[[#This Row],[IdEstablecimiento]],'[2]Establecimiento 2023'!$A$1:$E$183,5,FALSE),0)</f>
        <v>105100-Hospital La Serena</v>
      </c>
      <c r="F1288" t="s">
        <v>1395</v>
      </c>
      <c r="G1288" s="437">
        <v>45093.672175925924</v>
      </c>
      <c r="H1288">
        <v>0</v>
      </c>
      <c r="K1288">
        <v>2</v>
      </c>
    </row>
    <row r="1289" spans="1:11" x14ac:dyDescent="0.2">
      <c r="A1289">
        <v>5</v>
      </c>
      <c r="B1289" t="s">
        <v>1325</v>
      </c>
      <c r="C1289">
        <v>2023</v>
      </c>
      <c r="D1289" t="s">
        <v>1538</v>
      </c>
      <c r="E1289" t="str">
        <f>IFERROR(VLOOKUP([1]!Tabla_SERIEA_05_13[[#This Row],[IdEstablecimiento]],'[2]Establecimiento 2023'!$A$1:$E$183,5,FALSE),0)</f>
        <v>105100-Hospital La Serena</v>
      </c>
      <c r="F1289" t="s">
        <v>1444</v>
      </c>
      <c r="G1289" s="437">
        <v>45093.672175925924</v>
      </c>
      <c r="H1289">
        <v>0</v>
      </c>
      <c r="K1289">
        <v>34</v>
      </c>
    </row>
    <row r="1290" spans="1:11" x14ac:dyDescent="0.2">
      <c r="A1290">
        <v>5</v>
      </c>
      <c r="B1290" t="s">
        <v>1325</v>
      </c>
      <c r="C1290">
        <v>2023</v>
      </c>
      <c r="D1290" t="s">
        <v>1538</v>
      </c>
      <c r="E1290" t="str">
        <f>IFERROR(VLOOKUP([1]!Tabla_SERIEA_05_13[[#This Row],[IdEstablecimiento]],'[2]Establecimiento 2023'!$A$1:$E$183,5,FALSE),0)</f>
        <v>105100-Hospital La Serena</v>
      </c>
      <c r="F1290" t="s">
        <v>1360</v>
      </c>
      <c r="G1290" s="437">
        <v>45093.672175925924</v>
      </c>
      <c r="H1290">
        <v>0</v>
      </c>
      <c r="K1290">
        <v>1</v>
      </c>
    </row>
    <row r="1291" spans="1:11" x14ac:dyDescent="0.2">
      <c r="A1291">
        <v>5</v>
      </c>
      <c r="B1291" t="s">
        <v>1325</v>
      </c>
      <c r="C1291">
        <v>2023</v>
      </c>
      <c r="D1291" t="s">
        <v>1538</v>
      </c>
      <c r="E1291" t="str">
        <f>IFERROR(VLOOKUP([1]!Tabla_SERIEA_05_13[[#This Row],[IdEstablecimiento]],'[2]Establecimiento 2023'!$A$1:$E$183,5,FALSE),0)</f>
        <v>105100-Hospital La Serena</v>
      </c>
      <c r="F1291" t="s">
        <v>1361</v>
      </c>
      <c r="G1291" s="437">
        <v>45093.672175925924</v>
      </c>
      <c r="H1291">
        <v>0</v>
      </c>
      <c r="K1291">
        <v>196</v>
      </c>
    </row>
    <row r="1292" spans="1:11" x14ac:dyDescent="0.2">
      <c r="A1292">
        <v>5</v>
      </c>
      <c r="B1292" t="s">
        <v>1325</v>
      </c>
      <c r="C1292">
        <v>2023</v>
      </c>
      <c r="D1292" t="s">
        <v>1538</v>
      </c>
      <c r="E1292" t="str">
        <f>IFERROR(VLOOKUP([1]!Tabla_SERIEA_05_13[[#This Row],[IdEstablecimiento]],'[2]Establecimiento 2023'!$A$1:$E$183,5,FALSE),0)</f>
        <v>105100-Hospital La Serena</v>
      </c>
      <c r="F1292" t="s">
        <v>1472</v>
      </c>
      <c r="G1292" s="437">
        <v>45093.672175925924</v>
      </c>
      <c r="H1292">
        <v>0</v>
      </c>
      <c r="K1292">
        <v>23</v>
      </c>
    </row>
    <row r="1293" spans="1:11" x14ac:dyDescent="0.2">
      <c r="A1293">
        <v>5</v>
      </c>
      <c r="B1293" t="s">
        <v>1325</v>
      </c>
      <c r="C1293">
        <v>2023</v>
      </c>
      <c r="D1293" t="s">
        <v>1538</v>
      </c>
      <c r="E1293" t="str">
        <f>IFERROR(VLOOKUP([1]!Tabla_SERIEA_05_13[[#This Row],[IdEstablecimiento]],'[2]Establecimiento 2023'!$A$1:$E$183,5,FALSE),0)</f>
        <v>105100-Hospital La Serena</v>
      </c>
      <c r="F1293" t="s">
        <v>1426</v>
      </c>
      <c r="G1293" s="437">
        <v>45093.672175925924</v>
      </c>
      <c r="H1293">
        <v>0</v>
      </c>
      <c r="K1293">
        <v>10</v>
      </c>
    </row>
    <row r="1294" spans="1:11" x14ac:dyDescent="0.2">
      <c r="A1294">
        <v>5</v>
      </c>
      <c r="B1294" t="s">
        <v>1325</v>
      </c>
      <c r="C1294">
        <v>2023</v>
      </c>
      <c r="D1294" t="s">
        <v>1538</v>
      </c>
      <c r="E1294" t="str">
        <f>IFERROR(VLOOKUP([1]!Tabla_SERIEA_05_13[[#This Row],[IdEstablecimiento]],'[2]Establecimiento 2023'!$A$1:$E$183,5,FALSE),0)</f>
        <v>105100-Hospital La Serena</v>
      </c>
      <c r="F1294" t="s">
        <v>1363</v>
      </c>
      <c r="G1294" s="437">
        <v>45093.672175925924</v>
      </c>
      <c r="H1294">
        <v>0</v>
      </c>
      <c r="K1294">
        <v>1</v>
      </c>
    </row>
    <row r="1295" spans="1:11" x14ac:dyDescent="0.2">
      <c r="A1295">
        <v>5</v>
      </c>
      <c r="B1295" t="s">
        <v>1325</v>
      </c>
      <c r="C1295">
        <v>2023</v>
      </c>
      <c r="D1295" t="s">
        <v>1538</v>
      </c>
      <c r="E1295" t="str">
        <f>IFERROR(VLOOKUP([1]!Tabla_SERIEA_05_13[[#This Row],[IdEstablecimiento]],'[2]Establecimiento 2023'!$A$1:$E$183,5,FALSE),0)</f>
        <v>105100-Hospital La Serena</v>
      </c>
      <c r="F1295" t="s">
        <v>1427</v>
      </c>
      <c r="G1295" s="437">
        <v>45093.672175925924</v>
      </c>
      <c r="H1295">
        <v>0</v>
      </c>
      <c r="K1295">
        <v>4</v>
      </c>
    </row>
    <row r="1296" spans="1:11" x14ac:dyDescent="0.2">
      <c r="A1296">
        <v>5</v>
      </c>
      <c r="B1296" t="s">
        <v>1325</v>
      </c>
      <c r="C1296">
        <v>2023</v>
      </c>
      <c r="D1296" t="s">
        <v>1538</v>
      </c>
      <c r="E1296" t="str">
        <f>IFERROR(VLOOKUP([1]!Tabla_SERIEA_05_13[[#This Row],[IdEstablecimiento]],'[2]Establecimiento 2023'!$A$1:$E$183,5,FALSE),0)</f>
        <v>105100-Hospital La Serena</v>
      </c>
      <c r="F1296" t="s">
        <v>1366</v>
      </c>
      <c r="G1296" s="437">
        <v>45093.672175925924</v>
      </c>
      <c r="H1296">
        <v>0</v>
      </c>
      <c r="K1296">
        <v>6</v>
      </c>
    </row>
    <row r="1297" spans="1:12" x14ac:dyDescent="0.2">
      <c r="A1297">
        <v>5</v>
      </c>
      <c r="B1297" t="s">
        <v>1325</v>
      </c>
      <c r="C1297">
        <v>2023</v>
      </c>
      <c r="D1297" t="s">
        <v>1538</v>
      </c>
      <c r="E1297" t="str">
        <f>IFERROR(VLOOKUP([1]!Tabla_SERIEA_05_13[[#This Row],[IdEstablecimiento]],'[2]Establecimiento 2023'!$A$1:$E$183,5,FALSE),0)</f>
        <v>105100-Hospital La Serena</v>
      </c>
      <c r="F1297" t="s">
        <v>1460</v>
      </c>
      <c r="G1297" s="437">
        <v>45093.672175925924</v>
      </c>
      <c r="H1297">
        <v>0</v>
      </c>
      <c r="K1297">
        <v>2</v>
      </c>
    </row>
    <row r="1298" spans="1:12" x14ac:dyDescent="0.2">
      <c r="A1298">
        <v>5</v>
      </c>
      <c r="B1298" t="s">
        <v>1325</v>
      </c>
      <c r="C1298">
        <v>2023</v>
      </c>
      <c r="D1298" t="s">
        <v>1538</v>
      </c>
      <c r="E1298" t="str">
        <f>IFERROR(VLOOKUP([1]!Tabla_SERIEA_05_13[[#This Row],[IdEstablecimiento]],'[2]Establecimiento 2023'!$A$1:$E$183,5,FALSE),0)</f>
        <v>105100-Hospital La Serena</v>
      </c>
      <c r="F1298" t="s">
        <v>1367</v>
      </c>
      <c r="G1298" s="437">
        <v>45093.672175925924</v>
      </c>
      <c r="H1298">
        <v>0</v>
      </c>
      <c r="K1298">
        <v>52</v>
      </c>
    </row>
    <row r="1299" spans="1:12" x14ac:dyDescent="0.2">
      <c r="A1299">
        <v>5</v>
      </c>
      <c r="B1299" t="s">
        <v>1325</v>
      </c>
      <c r="C1299">
        <v>2023</v>
      </c>
      <c r="D1299" t="s">
        <v>1538</v>
      </c>
      <c r="E1299" t="str">
        <f>IFERROR(VLOOKUP([1]!Tabla_SERIEA_05_13[[#This Row],[IdEstablecimiento]],'[2]Establecimiento 2023'!$A$1:$E$183,5,FALSE),0)</f>
        <v>105100-Hospital La Serena</v>
      </c>
      <c r="F1299" t="s">
        <v>1485</v>
      </c>
      <c r="G1299" s="437">
        <v>45093.672175925924</v>
      </c>
      <c r="H1299">
        <v>0</v>
      </c>
      <c r="K1299">
        <v>6</v>
      </c>
    </row>
    <row r="1300" spans="1:12" x14ac:dyDescent="0.2">
      <c r="A1300">
        <v>5</v>
      </c>
      <c r="B1300" t="s">
        <v>1325</v>
      </c>
      <c r="C1300">
        <v>2023</v>
      </c>
      <c r="D1300" t="s">
        <v>1538</v>
      </c>
      <c r="E1300" t="str">
        <f>IFERROR(VLOOKUP([1]!Tabla_SERIEA_05_13[[#This Row],[IdEstablecimiento]],'[2]Establecimiento 2023'!$A$1:$E$183,5,FALSE),0)</f>
        <v>105100-Hospital La Serena</v>
      </c>
      <c r="F1300" t="s">
        <v>1368</v>
      </c>
      <c r="G1300" s="437">
        <v>45093.672175925924</v>
      </c>
      <c r="H1300">
        <v>0</v>
      </c>
      <c r="K1300">
        <v>24</v>
      </c>
    </row>
    <row r="1301" spans="1:12" x14ac:dyDescent="0.2">
      <c r="A1301">
        <v>5</v>
      </c>
      <c r="B1301" t="s">
        <v>1325</v>
      </c>
      <c r="C1301">
        <v>2023</v>
      </c>
      <c r="D1301" t="s">
        <v>1538</v>
      </c>
      <c r="E1301" t="str">
        <f>IFERROR(VLOOKUP([1]!Tabla_SERIEA_05_13[[#This Row],[IdEstablecimiento]],'[2]Establecimiento 2023'!$A$1:$E$183,5,FALSE),0)</f>
        <v>105100-Hospital La Serena</v>
      </c>
      <c r="F1301" t="s">
        <v>1486</v>
      </c>
      <c r="G1301" s="437">
        <v>45093.672175925924</v>
      </c>
      <c r="H1301">
        <v>0</v>
      </c>
      <c r="K1301">
        <v>2</v>
      </c>
    </row>
    <row r="1302" spans="1:12" x14ac:dyDescent="0.2">
      <c r="A1302">
        <v>5</v>
      </c>
      <c r="B1302" t="s">
        <v>1325</v>
      </c>
      <c r="C1302">
        <v>2023</v>
      </c>
      <c r="D1302" t="s">
        <v>1538</v>
      </c>
      <c r="E1302" t="str">
        <f>IFERROR(VLOOKUP([1]!Tabla_SERIEA_05_13[[#This Row],[IdEstablecimiento]],'[2]Establecimiento 2023'!$A$1:$E$183,5,FALSE),0)</f>
        <v>105100-Hospital La Serena</v>
      </c>
      <c r="F1302" t="s">
        <v>1399</v>
      </c>
      <c r="G1302" s="437">
        <v>45093.672175925924</v>
      </c>
      <c r="H1302">
        <v>0</v>
      </c>
      <c r="K1302">
        <v>5</v>
      </c>
    </row>
    <row r="1303" spans="1:12" x14ac:dyDescent="0.2">
      <c r="A1303">
        <v>5</v>
      </c>
      <c r="B1303" t="s">
        <v>1325</v>
      </c>
      <c r="C1303">
        <v>2023</v>
      </c>
      <c r="D1303" t="s">
        <v>1538</v>
      </c>
      <c r="E1303" t="str">
        <f>IFERROR(VLOOKUP([1]!Tabla_SERIEA_05_13[[#This Row],[IdEstablecimiento]],'[2]Establecimiento 2023'!$A$1:$E$183,5,FALSE),0)</f>
        <v>105100-Hospital La Serena</v>
      </c>
      <c r="F1303" t="s">
        <v>1462</v>
      </c>
      <c r="G1303" s="437">
        <v>45093.672175925924</v>
      </c>
      <c r="H1303">
        <v>0</v>
      </c>
      <c r="K1303">
        <v>2</v>
      </c>
    </row>
    <row r="1304" spans="1:12" x14ac:dyDescent="0.2">
      <c r="A1304">
        <v>5</v>
      </c>
      <c r="B1304" t="s">
        <v>1325</v>
      </c>
      <c r="C1304">
        <v>2023</v>
      </c>
      <c r="D1304" t="s">
        <v>1538</v>
      </c>
      <c r="E1304" t="str">
        <f>IFERROR(VLOOKUP([1]!Tabla_SERIEA_05_13[[#This Row],[IdEstablecimiento]],'[2]Establecimiento 2023'!$A$1:$E$183,5,FALSE),0)</f>
        <v>105100-Hospital La Serena</v>
      </c>
      <c r="F1304" t="s">
        <v>1449</v>
      </c>
      <c r="G1304" s="437">
        <v>45093.672175925924</v>
      </c>
      <c r="H1304">
        <v>6</v>
      </c>
      <c r="J1304">
        <v>6</v>
      </c>
      <c r="K1304">
        <v>6</v>
      </c>
    </row>
    <row r="1305" spans="1:12" x14ac:dyDescent="0.2">
      <c r="A1305">
        <v>5</v>
      </c>
      <c r="B1305" t="s">
        <v>1325</v>
      </c>
      <c r="C1305">
        <v>2023</v>
      </c>
      <c r="D1305" t="s">
        <v>1538</v>
      </c>
      <c r="E1305" t="str">
        <f>IFERROR(VLOOKUP([1]!Tabla_SERIEA_05_13[[#This Row],[IdEstablecimiento]],'[2]Establecimiento 2023'!$A$1:$E$183,5,FALSE),0)</f>
        <v>105100-Hospital La Serena</v>
      </c>
      <c r="F1305" t="s">
        <v>1502</v>
      </c>
      <c r="G1305" s="437">
        <v>45093.672175925924</v>
      </c>
      <c r="H1305">
        <v>37</v>
      </c>
      <c r="J1305">
        <v>37</v>
      </c>
      <c r="K1305">
        <v>37</v>
      </c>
    </row>
    <row r="1306" spans="1:12" x14ac:dyDescent="0.2">
      <c r="A1306">
        <v>5</v>
      </c>
      <c r="B1306" t="s">
        <v>1325</v>
      </c>
      <c r="C1306">
        <v>2023</v>
      </c>
      <c r="D1306" t="s">
        <v>1538</v>
      </c>
      <c r="E1306" t="str">
        <f>IFERROR(VLOOKUP([1]!Tabla_SERIEA_05_13[[#This Row],[IdEstablecimiento]],'[2]Establecimiento 2023'!$A$1:$E$183,5,FALSE),0)</f>
        <v>105100-Hospital La Serena</v>
      </c>
      <c r="F1306" t="s">
        <v>1504</v>
      </c>
      <c r="G1306" s="437">
        <v>45093.672175925924</v>
      </c>
      <c r="H1306">
        <v>6</v>
      </c>
      <c r="J1306">
        <v>6</v>
      </c>
      <c r="K1306">
        <v>6</v>
      </c>
    </row>
    <row r="1307" spans="1:12" x14ac:dyDescent="0.2">
      <c r="A1307">
        <v>5</v>
      </c>
      <c r="B1307" t="s">
        <v>1325</v>
      </c>
      <c r="C1307">
        <v>2023</v>
      </c>
      <c r="D1307" t="s">
        <v>1538</v>
      </c>
      <c r="E1307" t="str">
        <f>IFERROR(VLOOKUP([1]!Tabla_SERIEA_05_13[[#This Row],[IdEstablecimiento]],'[2]Establecimiento 2023'!$A$1:$E$183,5,FALSE),0)</f>
        <v>105100-Hospital La Serena</v>
      </c>
      <c r="F1307" t="s">
        <v>1379</v>
      </c>
      <c r="G1307" s="437">
        <v>45093.672175925924</v>
      </c>
      <c r="H1307">
        <v>14</v>
      </c>
      <c r="J1307">
        <v>14</v>
      </c>
      <c r="L1307">
        <v>14</v>
      </c>
    </row>
    <row r="1308" spans="1:12" x14ac:dyDescent="0.2">
      <c r="A1308">
        <v>5</v>
      </c>
      <c r="B1308" t="s">
        <v>1325</v>
      </c>
      <c r="C1308">
        <v>2023</v>
      </c>
      <c r="D1308" t="s">
        <v>1538</v>
      </c>
      <c r="E1308" t="str">
        <f>IFERROR(VLOOKUP([1]!Tabla_SERIEA_05_13[[#This Row],[IdEstablecimiento]],'[2]Establecimiento 2023'!$A$1:$E$183,5,FALSE),0)</f>
        <v>105100-Hospital La Serena</v>
      </c>
      <c r="F1308" t="s">
        <v>1335</v>
      </c>
      <c r="G1308" s="437">
        <v>45093.672175925924</v>
      </c>
      <c r="H1308">
        <v>44</v>
      </c>
      <c r="J1308">
        <v>44</v>
      </c>
      <c r="L1308">
        <v>44</v>
      </c>
    </row>
    <row r="1309" spans="1:12" x14ac:dyDescent="0.2">
      <c r="A1309">
        <v>5</v>
      </c>
      <c r="B1309" t="s">
        <v>1325</v>
      </c>
      <c r="C1309">
        <v>2023</v>
      </c>
      <c r="D1309" t="s">
        <v>1538</v>
      </c>
      <c r="E1309" t="str">
        <f>IFERROR(VLOOKUP([1]!Tabla_SERIEA_05_13[[#This Row],[IdEstablecimiento]],'[2]Establecimiento 2023'!$A$1:$E$183,5,FALSE),0)</f>
        <v>105100-Hospital La Serena</v>
      </c>
      <c r="F1309" t="s">
        <v>1477</v>
      </c>
      <c r="G1309" s="437">
        <v>45093.672175925924</v>
      </c>
      <c r="H1309">
        <v>82</v>
      </c>
      <c r="J1309">
        <v>82</v>
      </c>
      <c r="L1309">
        <v>82</v>
      </c>
    </row>
    <row r="1310" spans="1:12" x14ac:dyDescent="0.2">
      <c r="A1310">
        <v>5</v>
      </c>
      <c r="B1310" t="s">
        <v>1325</v>
      </c>
      <c r="C1310">
        <v>2023</v>
      </c>
      <c r="D1310" t="s">
        <v>1538</v>
      </c>
      <c r="E1310" t="str">
        <f>IFERROR(VLOOKUP([1]!Tabla_SERIEA_05_13[[#This Row],[IdEstablecimiento]],'[2]Establecimiento 2023'!$A$1:$E$183,5,FALSE),0)</f>
        <v>105100-Hospital La Serena</v>
      </c>
      <c r="F1310" t="s">
        <v>1429</v>
      </c>
      <c r="G1310" s="437">
        <v>45093.672175925924</v>
      </c>
      <c r="H1310">
        <v>6</v>
      </c>
      <c r="J1310">
        <v>6</v>
      </c>
      <c r="L1310">
        <v>6</v>
      </c>
    </row>
    <row r="1311" spans="1:12" x14ac:dyDescent="0.2">
      <c r="A1311">
        <v>5</v>
      </c>
      <c r="B1311" t="s">
        <v>1325</v>
      </c>
      <c r="C1311">
        <v>2023</v>
      </c>
      <c r="D1311" t="s">
        <v>1538</v>
      </c>
      <c r="E1311" t="str">
        <f>IFERROR(VLOOKUP([1]!Tabla_SERIEA_05_13[[#This Row],[IdEstablecimiento]],'[2]Establecimiento 2023'!$A$1:$E$183,5,FALSE),0)</f>
        <v>105100-Hospital La Serena</v>
      </c>
      <c r="F1311" t="s">
        <v>1478</v>
      </c>
      <c r="G1311" s="437">
        <v>45093.672175925924</v>
      </c>
      <c r="H1311">
        <v>3</v>
      </c>
      <c r="J1311">
        <v>3</v>
      </c>
      <c r="L1311">
        <v>3</v>
      </c>
    </row>
    <row r="1312" spans="1:12" x14ac:dyDescent="0.2">
      <c r="A1312">
        <v>5</v>
      </c>
      <c r="B1312" t="s">
        <v>1325</v>
      </c>
      <c r="C1312">
        <v>2023</v>
      </c>
      <c r="D1312" t="s">
        <v>1538</v>
      </c>
      <c r="E1312" t="str">
        <f>IFERROR(VLOOKUP([1]!Tabla_SERIEA_05_13[[#This Row],[IdEstablecimiento]],'[2]Establecimiento 2023'!$A$1:$E$183,5,FALSE),0)</f>
        <v>105100-Hospital La Serena</v>
      </c>
      <c r="F1312" t="s">
        <v>1380</v>
      </c>
      <c r="G1312" s="437">
        <v>45093.672175925924</v>
      </c>
      <c r="H1312">
        <v>5</v>
      </c>
      <c r="J1312">
        <v>5</v>
      </c>
      <c r="L1312">
        <v>5</v>
      </c>
    </row>
    <row r="1313" spans="1:12" x14ac:dyDescent="0.2">
      <c r="A1313">
        <v>5</v>
      </c>
      <c r="B1313" t="s">
        <v>1325</v>
      </c>
      <c r="C1313">
        <v>2023</v>
      </c>
      <c r="D1313" t="s">
        <v>1538</v>
      </c>
      <c r="E1313" t="str">
        <f>IFERROR(VLOOKUP([1]!Tabla_SERIEA_05_13[[#This Row],[IdEstablecimiento]],'[2]Establecimiento 2023'!$A$1:$E$183,5,FALSE),0)</f>
        <v>105100-Hospital La Serena</v>
      </c>
      <c r="F1313" t="s">
        <v>1333</v>
      </c>
      <c r="G1313" s="437">
        <v>45093.672175925924</v>
      </c>
      <c r="H1313">
        <v>1</v>
      </c>
      <c r="J1313">
        <v>1</v>
      </c>
      <c r="K1313">
        <v>1</v>
      </c>
    </row>
    <row r="1314" spans="1:12" x14ac:dyDescent="0.2">
      <c r="A1314">
        <v>5</v>
      </c>
      <c r="B1314" t="s">
        <v>1325</v>
      </c>
      <c r="C1314">
        <v>2023</v>
      </c>
      <c r="D1314" t="s">
        <v>1538</v>
      </c>
      <c r="E1314" t="str">
        <f>IFERROR(VLOOKUP([1]!Tabla_SERIEA_05_13[[#This Row],[IdEstablecimiento]],'[2]Establecimiento 2023'!$A$1:$E$183,5,FALSE),0)</f>
        <v>105100-Hospital La Serena</v>
      </c>
      <c r="F1314" t="s">
        <v>1327</v>
      </c>
      <c r="G1314" s="437">
        <v>45093.672175925924</v>
      </c>
      <c r="H1314">
        <v>85</v>
      </c>
      <c r="J1314">
        <v>85</v>
      </c>
      <c r="L1314">
        <v>85</v>
      </c>
    </row>
    <row r="1315" spans="1:12" x14ac:dyDescent="0.2">
      <c r="A1315">
        <v>5</v>
      </c>
      <c r="B1315" t="s">
        <v>1325</v>
      </c>
      <c r="C1315">
        <v>2023</v>
      </c>
      <c r="D1315" t="s">
        <v>1538</v>
      </c>
      <c r="E1315" t="str">
        <f>IFERROR(VLOOKUP([1]!Tabla_SERIEA_05_13[[#This Row],[IdEstablecimiento]],'[2]Establecimiento 2023'!$A$1:$E$183,5,FALSE),0)</f>
        <v>105100-Hospital La Serena</v>
      </c>
      <c r="F1315" t="s">
        <v>1414</v>
      </c>
      <c r="G1315" s="437">
        <v>45093.672175925924</v>
      </c>
      <c r="H1315">
        <v>8</v>
      </c>
      <c r="J1315">
        <v>8</v>
      </c>
      <c r="L1315">
        <v>8</v>
      </c>
    </row>
    <row r="1316" spans="1:12" x14ac:dyDescent="0.2">
      <c r="A1316">
        <v>5</v>
      </c>
      <c r="B1316" t="s">
        <v>1325</v>
      </c>
      <c r="C1316">
        <v>2023</v>
      </c>
      <c r="D1316" t="s">
        <v>1538</v>
      </c>
      <c r="E1316" t="str">
        <f>IFERROR(VLOOKUP([1]!Tabla_SERIEA_05_13[[#This Row],[IdEstablecimiento]],'[2]Establecimiento 2023'!$A$1:$E$183,5,FALSE),0)</f>
        <v>105100-Hospital La Serena</v>
      </c>
      <c r="F1316" t="s">
        <v>1383</v>
      </c>
      <c r="G1316" s="437">
        <v>45093.672175925924</v>
      </c>
      <c r="H1316">
        <v>10</v>
      </c>
      <c r="J1316">
        <v>10</v>
      </c>
      <c r="L1316">
        <v>10</v>
      </c>
    </row>
    <row r="1317" spans="1:12" x14ac:dyDescent="0.2">
      <c r="A1317">
        <v>5</v>
      </c>
      <c r="B1317" t="s">
        <v>1325</v>
      </c>
      <c r="C1317">
        <v>2023</v>
      </c>
      <c r="D1317" t="s">
        <v>1538</v>
      </c>
      <c r="E1317" t="str">
        <f>IFERROR(VLOOKUP([1]!Tabla_SERIEA_05_13[[#This Row],[IdEstablecimiento]],'[2]Establecimiento 2023'!$A$1:$E$183,5,FALSE),0)</f>
        <v>105100-Hospital La Serena</v>
      </c>
      <c r="F1317" t="s">
        <v>1384</v>
      </c>
      <c r="G1317" s="437">
        <v>45093.672175925924</v>
      </c>
      <c r="H1317">
        <v>206</v>
      </c>
      <c r="J1317">
        <v>206</v>
      </c>
      <c r="L1317">
        <v>206</v>
      </c>
    </row>
    <row r="1318" spans="1:12" x14ac:dyDescent="0.2">
      <c r="A1318">
        <v>5</v>
      </c>
      <c r="B1318" t="s">
        <v>1325</v>
      </c>
      <c r="C1318">
        <v>2023</v>
      </c>
      <c r="D1318" t="s">
        <v>1538</v>
      </c>
      <c r="E1318" t="str">
        <f>IFERROR(VLOOKUP([1]!Tabla_SERIEA_05_13[[#This Row],[IdEstablecimiento]],'[2]Establecimiento 2023'!$A$1:$E$183,5,FALSE),0)</f>
        <v>105100-Hospital La Serena</v>
      </c>
      <c r="F1318" t="s">
        <v>1338</v>
      </c>
      <c r="G1318" s="437">
        <v>45093.672175925924</v>
      </c>
      <c r="H1318">
        <v>8</v>
      </c>
      <c r="J1318">
        <v>8</v>
      </c>
      <c r="L1318">
        <v>8</v>
      </c>
    </row>
    <row r="1319" spans="1:12" x14ac:dyDescent="0.2">
      <c r="A1319">
        <v>5</v>
      </c>
      <c r="B1319" t="s">
        <v>1325</v>
      </c>
      <c r="C1319">
        <v>2023</v>
      </c>
      <c r="D1319" t="s">
        <v>1538</v>
      </c>
      <c r="E1319" t="str">
        <f>IFERROR(VLOOKUP([1]!Tabla_SERIEA_05_13[[#This Row],[IdEstablecimiento]],'[2]Establecimiento 2023'!$A$1:$E$183,5,FALSE),0)</f>
        <v>105100-Hospital La Serena</v>
      </c>
      <c r="F1319" t="s">
        <v>1330</v>
      </c>
      <c r="G1319" s="437">
        <v>45093.672175925924</v>
      </c>
      <c r="H1319">
        <v>3</v>
      </c>
      <c r="J1319">
        <v>3</v>
      </c>
      <c r="L1319">
        <v>3</v>
      </c>
    </row>
    <row r="1320" spans="1:12" x14ac:dyDescent="0.2">
      <c r="A1320">
        <v>5</v>
      </c>
      <c r="B1320" t="s">
        <v>1325</v>
      </c>
      <c r="C1320">
        <v>2023</v>
      </c>
      <c r="D1320" t="s">
        <v>1538</v>
      </c>
      <c r="E1320" t="str">
        <f>IFERROR(VLOOKUP([1]!Tabla_SERIEA_05_13[[#This Row],[IdEstablecimiento]],'[2]Establecimiento 2023'!$A$1:$E$183,5,FALSE),0)</f>
        <v>105100-Hospital La Serena</v>
      </c>
      <c r="F1320" t="s">
        <v>1331</v>
      </c>
      <c r="G1320" s="437">
        <v>45093.672175925924</v>
      </c>
      <c r="H1320">
        <v>37</v>
      </c>
      <c r="J1320">
        <v>37</v>
      </c>
      <c r="L1320">
        <v>37</v>
      </c>
    </row>
    <row r="1321" spans="1:12" x14ac:dyDescent="0.2">
      <c r="A1321">
        <v>5</v>
      </c>
      <c r="B1321" t="s">
        <v>1325</v>
      </c>
      <c r="C1321">
        <v>2023</v>
      </c>
      <c r="D1321" t="s">
        <v>1538</v>
      </c>
      <c r="E1321" t="str">
        <f>IFERROR(VLOOKUP([1]!Tabla_SERIEA_05_13[[#This Row],[IdEstablecimiento]],'[2]Establecimiento 2023'!$A$1:$E$183,5,FALSE),0)</f>
        <v>105100-Hospital La Serena</v>
      </c>
      <c r="F1321" t="s">
        <v>1332</v>
      </c>
      <c r="G1321" s="437">
        <v>45093.672175925924</v>
      </c>
      <c r="H1321">
        <v>12</v>
      </c>
      <c r="J1321">
        <v>12</v>
      </c>
      <c r="L1321">
        <v>12</v>
      </c>
    </row>
    <row r="1322" spans="1:12" x14ac:dyDescent="0.2">
      <c r="A1322">
        <v>5</v>
      </c>
      <c r="B1322" t="s">
        <v>1325</v>
      </c>
      <c r="C1322">
        <v>2023</v>
      </c>
      <c r="D1322" t="s">
        <v>1538</v>
      </c>
      <c r="E1322" t="str">
        <f>IFERROR(VLOOKUP([1]!Tabla_SERIEA_05_13[[#This Row],[IdEstablecimiento]],'[2]Establecimiento 2023'!$A$1:$E$183,5,FALSE),0)</f>
        <v>105100-Hospital La Serena</v>
      </c>
      <c r="F1322" t="s">
        <v>1479</v>
      </c>
      <c r="G1322" s="437">
        <v>45093.672175925924</v>
      </c>
      <c r="H1322">
        <v>43</v>
      </c>
      <c r="I1322">
        <v>0</v>
      </c>
      <c r="J1322">
        <v>43</v>
      </c>
    </row>
    <row r="1323" spans="1:12" x14ac:dyDescent="0.2">
      <c r="A1323">
        <v>5</v>
      </c>
      <c r="B1323" t="s">
        <v>1325</v>
      </c>
      <c r="C1323">
        <v>2023</v>
      </c>
      <c r="D1323" t="s">
        <v>1538</v>
      </c>
      <c r="E1323" t="str">
        <f>IFERROR(VLOOKUP([1]!Tabla_SERIEA_05_13[[#This Row],[IdEstablecimiento]],'[2]Establecimiento 2023'!$A$1:$E$183,5,FALSE),0)</f>
        <v>105100-Hospital La Serena</v>
      </c>
      <c r="F1323" t="s">
        <v>1480</v>
      </c>
      <c r="G1323" s="437">
        <v>45093.672175925924</v>
      </c>
      <c r="H1323">
        <v>6</v>
      </c>
      <c r="I1323">
        <v>0</v>
      </c>
      <c r="J1323">
        <v>6</v>
      </c>
    </row>
    <row r="1324" spans="1:12" x14ac:dyDescent="0.2">
      <c r="A1324">
        <v>5</v>
      </c>
      <c r="B1324" t="s">
        <v>1325</v>
      </c>
      <c r="C1324">
        <v>2023</v>
      </c>
      <c r="D1324" t="s">
        <v>1538</v>
      </c>
      <c r="E1324" t="str">
        <f>IFERROR(VLOOKUP([1]!Tabla_SERIEA_05_13[[#This Row],[IdEstablecimiento]],'[2]Establecimiento 2023'!$A$1:$E$183,5,FALSE),0)</f>
        <v>105100-Hospital La Serena</v>
      </c>
      <c r="F1324" t="s">
        <v>1242</v>
      </c>
      <c r="G1324" s="437">
        <v>45093.672175925924</v>
      </c>
      <c r="H1324">
        <v>6</v>
      </c>
      <c r="I1324">
        <v>0</v>
      </c>
      <c r="J1324">
        <v>6</v>
      </c>
    </row>
    <row r="1325" spans="1:12" x14ac:dyDescent="0.2">
      <c r="A1325">
        <v>5</v>
      </c>
      <c r="B1325" t="s">
        <v>1325</v>
      </c>
      <c r="C1325">
        <v>2023</v>
      </c>
      <c r="D1325" t="s">
        <v>1538</v>
      </c>
      <c r="E1325" t="str">
        <f>IFERROR(VLOOKUP([1]!Tabla_SERIEA_05_13[[#This Row],[IdEstablecimiento]],'[2]Establecimiento 2023'!$A$1:$E$183,5,FALSE),0)</f>
        <v>105100-Hospital La Serena</v>
      </c>
      <c r="F1325" t="s">
        <v>1243</v>
      </c>
      <c r="G1325" s="437">
        <v>45093.672175925924</v>
      </c>
      <c r="H1325">
        <v>14</v>
      </c>
      <c r="I1325">
        <v>0</v>
      </c>
      <c r="J1325">
        <v>14</v>
      </c>
    </row>
    <row r="1326" spans="1:12" x14ac:dyDescent="0.2">
      <c r="A1326">
        <v>5</v>
      </c>
      <c r="B1326" t="s">
        <v>1325</v>
      </c>
      <c r="C1326">
        <v>2023</v>
      </c>
      <c r="D1326" t="s">
        <v>1538</v>
      </c>
      <c r="E1326" t="str">
        <f>IFERROR(VLOOKUP([1]!Tabla_SERIEA_05_13[[#This Row],[IdEstablecimiento]],'[2]Establecimiento 2023'!$A$1:$E$183,5,FALSE),0)</f>
        <v>105100-Hospital La Serena</v>
      </c>
      <c r="F1326" t="s">
        <v>1244</v>
      </c>
      <c r="G1326" s="437">
        <v>45093.672175925924</v>
      </c>
      <c r="H1326">
        <v>126</v>
      </c>
      <c r="I1326">
        <v>0</v>
      </c>
      <c r="J1326">
        <v>126</v>
      </c>
    </row>
    <row r="1327" spans="1:12" x14ac:dyDescent="0.2">
      <c r="A1327">
        <v>5</v>
      </c>
      <c r="B1327" t="s">
        <v>1325</v>
      </c>
      <c r="C1327">
        <v>2023</v>
      </c>
      <c r="D1327" t="s">
        <v>1538</v>
      </c>
      <c r="E1327" t="str">
        <f>IFERROR(VLOOKUP([1]!Tabla_SERIEA_05_13[[#This Row],[IdEstablecimiento]],'[2]Establecimiento 2023'!$A$1:$E$183,5,FALSE),0)</f>
        <v>105100-Hospital La Serena</v>
      </c>
      <c r="F1327" t="s">
        <v>1246</v>
      </c>
      <c r="G1327" s="437">
        <v>45093.672175925924</v>
      </c>
      <c r="H1327">
        <v>3</v>
      </c>
      <c r="I1327">
        <v>0</v>
      </c>
      <c r="J1327">
        <v>3</v>
      </c>
    </row>
    <row r="1328" spans="1:12" x14ac:dyDescent="0.2">
      <c r="A1328">
        <v>5</v>
      </c>
      <c r="B1328" t="s">
        <v>1325</v>
      </c>
      <c r="C1328">
        <v>2023</v>
      </c>
      <c r="D1328" t="s">
        <v>1538</v>
      </c>
      <c r="E1328" t="str">
        <f>IFERROR(VLOOKUP([1]!Tabla_SERIEA_05_13[[#This Row],[IdEstablecimiento]],'[2]Establecimiento 2023'!$A$1:$E$183,5,FALSE),0)</f>
        <v>105100-Hospital La Serena</v>
      </c>
      <c r="F1328" t="s">
        <v>1248</v>
      </c>
      <c r="G1328" s="437">
        <v>45093.672175925924</v>
      </c>
      <c r="H1328">
        <v>5</v>
      </c>
      <c r="I1328">
        <v>0</v>
      </c>
      <c r="J1328">
        <v>5</v>
      </c>
    </row>
    <row r="1329" spans="1:11" x14ac:dyDescent="0.2">
      <c r="A1329">
        <v>5</v>
      </c>
      <c r="B1329" t="s">
        <v>1325</v>
      </c>
      <c r="C1329">
        <v>2023</v>
      </c>
      <c r="D1329" t="s">
        <v>1538</v>
      </c>
      <c r="E1329" t="str">
        <f>IFERROR(VLOOKUP([1]!Tabla_SERIEA_05_13[[#This Row],[IdEstablecimiento]],'[2]Establecimiento 2023'!$A$1:$E$183,5,FALSE),0)</f>
        <v>105100-Hospital La Serena</v>
      </c>
      <c r="F1329" t="s">
        <v>1249</v>
      </c>
      <c r="G1329" s="437">
        <v>45093.672175925924</v>
      </c>
      <c r="H1329">
        <v>1</v>
      </c>
      <c r="I1329">
        <v>0</v>
      </c>
      <c r="J1329">
        <v>1</v>
      </c>
    </row>
    <row r="1330" spans="1:11" x14ac:dyDescent="0.2">
      <c r="A1330">
        <v>5</v>
      </c>
      <c r="B1330" t="s">
        <v>1325</v>
      </c>
      <c r="C1330">
        <v>2023</v>
      </c>
      <c r="D1330" t="s">
        <v>1538</v>
      </c>
      <c r="E1330" t="str">
        <f>IFERROR(VLOOKUP([1]!Tabla_SERIEA_05_13[[#This Row],[IdEstablecimiento]],'[2]Establecimiento 2023'!$A$1:$E$183,5,FALSE),0)</f>
        <v>105100-Hospital La Serena</v>
      </c>
      <c r="F1330" t="s">
        <v>1251</v>
      </c>
      <c r="G1330" s="437">
        <v>45093.672175925924</v>
      </c>
      <c r="H1330">
        <v>1</v>
      </c>
      <c r="J1330">
        <v>1</v>
      </c>
    </row>
    <row r="1331" spans="1:11" x14ac:dyDescent="0.2">
      <c r="A1331">
        <v>5</v>
      </c>
      <c r="B1331" t="s">
        <v>1325</v>
      </c>
      <c r="C1331">
        <v>2023</v>
      </c>
      <c r="D1331" t="s">
        <v>1538</v>
      </c>
      <c r="E1331" t="str">
        <f>IFERROR(VLOOKUP([1]!Tabla_SERIEA_05_13[[#This Row],[IdEstablecimiento]],'[2]Establecimiento 2023'!$A$1:$E$183,5,FALSE),0)</f>
        <v>105100-Hospital La Serena</v>
      </c>
      <c r="F1331" t="s">
        <v>1252</v>
      </c>
      <c r="G1331" s="437">
        <v>45093.672175925924</v>
      </c>
      <c r="H1331">
        <v>37</v>
      </c>
      <c r="I1331">
        <v>0</v>
      </c>
      <c r="J1331">
        <v>37</v>
      </c>
    </row>
    <row r="1332" spans="1:11" x14ac:dyDescent="0.2">
      <c r="A1332">
        <v>5</v>
      </c>
      <c r="B1332" t="s">
        <v>1325</v>
      </c>
      <c r="C1332">
        <v>2023</v>
      </c>
      <c r="D1332" t="s">
        <v>1538</v>
      </c>
      <c r="E1332" t="str">
        <f>IFERROR(VLOOKUP([1]!Tabla_SERIEA_05_13[[#This Row],[IdEstablecimiento]],'[2]Establecimiento 2023'!$A$1:$E$183,5,FALSE),0)</f>
        <v>105100-Hospital La Serena</v>
      </c>
      <c r="F1332" t="s">
        <v>1253</v>
      </c>
      <c r="G1332" s="437">
        <v>45093.672175925924</v>
      </c>
      <c r="H1332">
        <v>85</v>
      </c>
      <c r="I1332">
        <v>0</v>
      </c>
      <c r="J1332">
        <v>85</v>
      </c>
    </row>
    <row r="1333" spans="1:11" x14ac:dyDescent="0.2">
      <c r="A1333">
        <v>5</v>
      </c>
      <c r="B1333" t="s">
        <v>1325</v>
      </c>
      <c r="C1333">
        <v>2023</v>
      </c>
      <c r="D1333" t="s">
        <v>1538</v>
      </c>
      <c r="E1333" t="str">
        <f>IFERROR(VLOOKUP([1]!Tabla_SERIEA_05_13[[#This Row],[IdEstablecimiento]],'[2]Establecimiento 2023'!$A$1:$E$183,5,FALSE),0)</f>
        <v>105100-Hospital La Serena</v>
      </c>
      <c r="F1333" t="s">
        <v>1419</v>
      </c>
      <c r="G1333" s="437">
        <v>45093.672175925924</v>
      </c>
      <c r="H1333">
        <v>8</v>
      </c>
      <c r="I1333">
        <v>0</v>
      </c>
      <c r="J1333">
        <v>8</v>
      </c>
    </row>
    <row r="1334" spans="1:11" x14ac:dyDescent="0.2">
      <c r="A1334">
        <v>5</v>
      </c>
      <c r="B1334" t="s">
        <v>1325</v>
      </c>
      <c r="C1334">
        <v>2023</v>
      </c>
      <c r="D1334" t="s">
        <v>1538</v>
      </c>
      <c r="E1334" t="str">
        <f>IFERROR(VLOOKUP([1]!Tabla_SERIEA_05_13[[#This Row],[IdEstablecimiento]],'[2]Establecimiento 2023'!$A$1:$E$183,5,FALSE),0)</f>
        <v>105100-Hospital La Serena</v>
      </c>
      <c r="F1334" t="s">
        <v>1390</v>
      </c>
      <c r="G1334" s="437">
        <v>45093.672175925924</v>
      </c>
      <c r="H1334">
        <v>10</v>
      </c>
      <c r="I1334">
        <v>0</v>
      </c>
      <c r="J1334">
        <v>10</v>
      </c>
    </row>
    <row r="1335" spans="1:11" x14ac:dyDescent="0.2">
      <c r="A1335">
        <v>5</v>
      </c>
      <c r="B1335" t="s">
        <v>1325</v>
      </c>
      <c r="C1335">
        <v>2023</v>
      </c>
      <c r="D1335" t="s">
        <v>1538</v>
      </c>
      <c r="E1335" t="str">
        <f>IFERROR(VLOOKUP([1]!Tabla_SERIEA_05_13[[#This Row],[IdEstablecimiento]],'[2]Establecimiento 2023'!$A$1:$E$183,5,FALSE),0)</f>
        <v>105100-Hospital La Serena</v>
      </c>
      <c r="F1335" t="s">
        <v>1336</v>
      </c>
      <c r="G1335" s="437">
        <v>45093.672175925924</v>
      </c>
      <c r="H1335">
        <v>4</v>
      </c>
      <c r="J1335">
        <v>2</v>
      </c>
      <c r="K1335">
        <v>2</v>
      </c>
    </row>
    <row r="1336" spans="1:11" x14ac:dyDescent="0.2">
      <c r="A1336">
        <v>5</v>
      </c>
      <c r="B1336" t="s">
        <v>1325</v>
      </c>
      <c r="C1336">
        <v>2023</v>
      </c>
      <c r="D1336" t="s">
        <v>1539</v>
      </c>
      <c r="E1336" t="str">
        <f>IFERROR(VLOOKUP([1]!Tabla_SERIEA_05_13[[#This Row],[IdEstablecimiento]],'[2]Establecimiento 2023'!$A$1:$E$183,5,FALSE),0)</f>
        <v>105100-Hospital La Serena</v>
      </c>
      <c r="F1336" t="s">
        <v>1340</v>
      </c>
      <c r="G1336" s="437">
        <v>45093.672233796293</v>
      </c>
      <c r="H1336">
        <v>0</v>
      </c>
      <c r="K1336">
        <v>1</v>
      </c>
    </row>
    <row r="1337" spans="1:11" x14ac:dyDescent="0.2">
      <c r="A1337">
        <v>5</v>
      </c>
      <c r="B1337" t="s">
        <v>1325</v>
      </c>
      <c r="C1337">
        <v>2023</v>
      </c>
      <c r="D1337" t="s">
        <v>1539</v>
      </c>
      <c r="E1337" t="str">
        <f>IFERROR(VLOOKUP([1]!Tabla_SERIEA_05_13[[#This Row],[IdEstablecimiento]],'[2]Establecimiento 2023'!$A$1:$E$183,5,FALSE),0)</f>
        <v>105100-Hospital La Serena</v>
      </c>
      <c r="F1337" t="s">
        <v>1342</v>
      </c>
      <c r="G1337" s="437">
        <v>45093.672233796293</v>
      </c>
      <c r="H1337">
        <v>0</v>
      </c>
      <c r="K1337">
        <v>31</v>
      </c>
    </row>
    <row r="1338" spans="1:11" x14ac:dyDescent="0.2">
      <c r="A1338">
        <v>5</v>
      </c>
      <c r="B1338" t="s">
        <v>1325</v>
      </c>
      <c r="C1338">
        <v>2023</v>
      </c>
      <c r="D1338" t="s">
        <v>1539</v>
      </c>
      <c r="E1338" t="str">
        <f>IFERROR(VLOOKUP([1]!Tabla_SERIEA_05_13[[#This Row],[IdEstablecimiento]],'[2]Establecimiento 2023'!$A$1:$E$183,5,FALSE),0)</f>
        <v>04101-La Serena</v>
      </c>
      <c r="F1338" t="s">
        <v>1343</v>
      </c>
      <c r="G1338" s="437">
        <v>45093.672233796293</v>
      </c>
      <c r="H1338">
        <v>0</v>
      </c>
      <c r="K1338">
        <v>49</v>
      </c>
    </row>
    <row r="1339" spans="1:11" x14ac:dyDescent="0.2">
      <c r="A1339">
        <v>5</v>
      </c>
      <c r="B1339" t="s">
        <v>1325</v>
      </c>
      <c r="C1339">
        <v>2023</v>
      </c>
      <c r="D1339" t="s">
        <v>1539</v>
      </c>
      <c r="E1339" t="str">
        <f>IFERROR(VLOOKUP([1]!Tabla_SERIEA_05_13[[#This Row],[IdEstablecimiento]],'[2]Establecimiento 2023'!$A$1:$E$183,5,FALSE),0)</f>
        <v>04101-La Serena</v>
      </c>
      <c r="F1339" t="s">
        <v>1344</v>
      </c>
      <c r="G1339" s="437">
        <v>45093.672233796293</v>
      </c>
      <c r="H1339">
        <v>0</v>
      </c>
      <c r="K1339">
        <v>60</v>
      </c>
    </row>
    <row r="1340" spans="1:11" x14ac:dyDescent="0.2">
      <c r="A1340">
        <v>5</v>
      </c>
      <c r="B1340" t="s">
        <v>1325</v>
      </c>
      <c r="C1340">
        <v>2023</v>
      </c>
      <c r="D1340" t="s">
        <v>1539</v>
      </c>
      <c r="E1340" t="str">
        <f>IFERROR(VLOOKUP([1]!Tabla_SERIEA_05_13[[#This Row],[IdEstablecimiento]],'[2]Establecimiento 2023'!$A$1:$E$183,5,FALSE),0)</f>
        <v>04101-La Serena</v>
      </c>
      <c r="F1340" t="s">
        <v>1392</v>
      </c>
      <c r="G1340" s="437">
        <v>45093.672233796293</v>
      </c>
      <c r="H1340">
        <v>0</v>
      </c>
      <c r="K1340">
        <v>9</v>
      </c>
    </row>
    <row r="1341" spans="1:11" x14ac:dyDescent="0.2">
      <c r="A1341">
        <v>5</v>
      </c>
      <c r="B1341" t="s">
        <v>1325</v>
      </c>
      <c r="C1341">
        <v>2023</v>
      </c>
      <c r="D1341" t="s">
        <v>1539</v>
      </c>
      <c r="E1341" t="str">
        <f>IFERROR(VLOOKUP([1]!Tabla_SERIEA_05_13[[#This Row],[IdEstablecimiento]],'[2]Establecimiento 2023'!$A$1:$E$183,5,FALSE),0)</f>
        <v>04101-La Serena</v>
      </c>
      <c r="F1341" t="s">
        <v>1345</v>
      </c>
      <c r="G1341" s="437">
        <v>45093.672233796293</v>
      </c>
      <c r="H1341">
        <v>0</v>
      </c>
      <c r="K1341">
        <v>30</v>
      </c>
    </row>
    <row r="1342" spans="1:11" x14ac:dyDescent="0.2">
      <c r="A1342">
        <v>5</v>
      </c>
      <c r="B1342" t="s">
        <v>1325</v>
      </c>
      <c r="C1342">
        <v>2023</v>
      </c>
      <c r="D1342" t="s">
        <v>1539</v>
      </c>
      <c r="E1342" t="str">
        <f>IFERROR(VLOOKUP([1]!Tabla_SERIEA_05_13[[#This Row],[IdEstablecimiento]],'[2]Establecimiento 2023'!$A$1:$E$183,5,FALSE),0)</f>
        <v>04101-La Serena</v>
      </c>
      <c r="F1342" t="s">
        <v>1346</v>
      </c>
      <c r="G1342" s="437">
        <v>45093.672233796293</v>
      </c>
      <c r="H1342">
        <v>0</v>
      </c>
      <c r="K1342">
        <v>6</v>
      </c>
    </row>
    <row r="1343" spans="1:11" x14ac:dyDescent="0.2">
      <c r="A1343">
        <v>5</v>
      </c>
      <c r="B1343" t="s">
        <v>1325</v>
      </c>
      <c r="C1343">
        <v>2023</v>
      </c>
      <c r="D1343" t="s">
        <v>1539</v>
      </c>
      <c r="E1343" t="str">
        <f>IFERROR(VLOOKUP([1]!Tabla_SERIEA_05_13[[#This Row],[IdEstablecimiento]],'[2]Establecimiento 2023'!$A$1:$E$183,5,FALSE),0)</f>
        <v>04101-La Serena</v>
      </c>
      <c r="F1343" t="s">
        <v>1347</v>
      </c>
      <c r="G1343" s="437">
        <v>45093.672233796293</v>
      </c>
      <c r="H1343">
        <v>0</v>
      </c>
      <c r="K1343">
        <v>93</v>
      </c>
    </row>
    <row r="1344" spans="1:11" x14ac:dyDescent="0.2">
      <c r="A1344">
        <v>5</v>
      </c>
      <c r="B1344" t="s">
        <v>1325</v>
      </c>
      <c r="C1344">
        <v>2023</v>
      </c>
      <c r="D1344" t="s">
        <v>1539</v>
      </c>
      <c r="E1344" t="str">
        <f>IFERROR(VLOOKUP([1]!Tabla_SERIEA_05_13[[#This Row],[IdEstablecimiento]],'[2]Establecimiento 2023'!$A$1:$E$183,5,FALSE),0)</f>
        <v>04101-La Serena</v>
      </c>
      <c r="F1344" t="s">
        <v>1394</v>
      </c>
      <c r="G1344" s="437">
        <v>45093.672233796293</v>
      </c>
      <c r="H1344">
        <v>0</v>
      </c>
      <c r="K1344">
        <v>30</v>
      </c>
    </row>
    <row r="1345" spans="1:11" x14ac:dyDescent="0.2">
      <c r="A1345">
        <v>5</v>
      </c>
      <c r="B1345" t="s">
        <v>1325</v>
      </c>
      <c r="C1345">
        <v>2023</v>
      </c>
      <c r="D1345" t="s">
        <v>1539</v>
      </c>
      <c r="E1345" t="str">
        <f>IFERROR(VLOOKUP([1]!Tabla_SERIEA_05_13[[#This Row],[IdEstablecimiento]],'[2]Establecimiento 2023'!$A$1:$E$183,5,FALSE),0)</f>
        <v>04101-La Serena</v>
      </c>
      <c r="F1345" t="s">
        <v>1348</v>
      </c>
      <c r="G1345" s="437">
        <v>45093.672233796293</v>
      </c>
      <c r="H1345">
        <v>0</v>
      </c>
      <c r="K1345">
        <v>2</v>
      </c>
    </row>
    <row r="1346" spans="1:11" x14ac:dyDescent="0.2">
      <c r="A1346">
        <v>5</v>
      </c>
      <c r="B1346" t="s">
        <v>1325</v>
      </c>
      <c r="C1346">
        <v>2023</v>
      </c>
      <c r="D1346" t="s">
        <v>1539</v>
      </c>
      <c r="E1346" t="str">
        <f>IFERROR(VLOOKUP([1]!Tabla_SERIEA_05_13[[#This Row],[IdEstablecimiento]],'[2]Establecimiento 2023'!$A$1:$E$183,5,FALSE),0)</f>
        <v>04102-Coquimbo</v>
      </c>
      <c r="F1346" t="s">
        <v>1349</v>
      </c>
      <c r="G1346" s="437">
        <v>45093.672233796293</v>
      </c>
      <c r="H1346">
        <v>0</v>
      </c>
      <c r="K1346">
        <v>26</v>
      </c>
    </row>
    <row r="1347" spans="1:11" x14ac:dyDescent="0.2">
      <c r="A1347">
        <v>5</v>
      </c>
      <c r="B1347" t="s">
        <v>1325</v>
      </c>
      <c r="C1347">
        <v>2023</v>
      </c>
      <c r="D1347" t="s">
        <v>1539</v>
      </c>
      <c r="E1347" t="str">
        <f>IFERROR(VLOOKUP([1]!Tabla_SERIEA_05_13[[#This Row],[IdEstablecimiento]],'[2]Establecimiento 2023'!$A$1:$E$183,5,FALSE),0)</f>
        <v>04102-Coquimbo</v>
      </c>
      <c r="F1347" t="s">
        <v>1350</v>
      </c>
      <c r="G1347" s="437">
        <v>45093.672233796293</v>
      </c>
      <c r="H1347">
        <v>0</v>
      </c>
      <c r="K1347">
        <v>49</v>
      </c>
    </row>
    <row r="1348" spans="1:11" x14ac:dyDescent="0.2">
      <c r="A1348">
        <v>5</v>
      </c>
      <c r="B1348" t="s">
        <v>1325</v>
      </c>
      <c r="C1348">
        <v>2023</v>
      </c>
      <c r="D1348" t="s">
        <v>1539</v>
      </c>
      <c r="E1348" t="str">
        <f>IFERROR(VLOOKUP([1]!Tabla_SERIEA_05_13[[#This Row],[IdEstablecimiento]],'[2]Establecimiento 2023'!$A$1:$E$183,5,FALSE),0)</f>
        <v>04102-Coquimbo</v>
      </c>
      <c r="F1348" t="s">
        <v>1351</v>
      </c>
      <c r="G1348" s="437">
        <v>45093.672233796293</v>
      </c>
      <c r="H1348">
        <v>0</v>
      </c>
      <c r="K1348">
        <v>122</v>
      </c>
    </row>
    <row r="1349" spans="1:11" x14ac:dyDescent="0.2">
      <c r="A1349">
        <v>5</v>
      </c>
      <c r="B1349" t="s">
        <v>1325</v>
      </c>
      <c r="C1349">
        <v>2023</v>
      </c>
      <c r="D1349" t="s">
        <v>1539</v>
      </c>
      <c r="E1349" t="str">
        <f>IFERROR(VLOOKUP([1]!Tabla_SERIEA_05_13[[#This Row],[IdEstablecimiento]],'[2]Establecimiento 2023'!$A$1:$E$183,5,FALSE),0)</f>
        <v>04102-Coquimbo</v>
      </c>
      <c r="F1349" t="s">
        <v>1352</v>
      </c>
      <c r="G1349" s="437">
        <v>45093.672233796293</v>
      </c>
      <c r="H1349">
        <v>0</v>
      </c>
      <c r="K1349">
        <v>116</v>
      </c>
    </row>
    <row r="1350" spans="1:11" x14ac:dyDescent="0.2">
      <c r="A1350">
        <v>5</v>
      </c>
      <c r="B1350" t="s">
        <v>1325</v>
      </c>
      <c r="C1350">
        <v>2023</v>
      </c>
      <c r="D1350" t="s">
        <v>1539</v>
      </c>
      <c r="E1350" t="str">
        <f>IFERROR(VLOOKUP([1]!Tabla_SERIEA_05_13[[#This Row],[IdEstablecimiento]],'[2]Establecimiento 2023'!$A$1:$E$183,5,FALSE),0)</f>
        <v>04102-Coquimbo</v>
      </c>
      <c r="F1350" t="s">
        <v>1353</v>
      </c>
      <c r="G1350" s="437">
        <v>45093.672233796293</v>
      </c>
      <c r="H1350">
        <v>0</v>
      </c>
      <c r="K1350">
        <v>91</v>
      </c>
    </row>
    <row r="1351" spans="1:11" x14ac:dyDescent="0.2">
      <c r="A1351">
        <v>5</v>
      </c>
      <c r="B1351" t="s">
        <v>1325</v>
      </c>
      <c r="C1351">
        <v>2023</v>
      </c>
      <c r="D1351" t="s">
        <v>1539</v>
      </c>
      <c r="E1351" t="str">
        <f>IFERROR(VLOOKUP([1]!Tabla_SERIEA_05_13[[#This Row],[IdEstablecimiento]],'[2]Establecimiento 2023'!$A$1:$E$183,5,FALSE),0)</f>
        <v>04102-Coquimbo</v>
      </c>
      <c r="F1351" t="s">
        <v>1354</v>
      </c>
      <c r="G1351" s="437">
        <v>45093.672233796293</v>
      </c>
      <c r="H1351">
        <v>0</v>
      </c>
      <c r="K1351">
        <v>58</v>
      </c>
    </row>
    <row r="1352" spans="1:11" x14ac:dyDescent="0.2">
      <c r="A1352">
        <v>5</v>
      </c>
      <c r="B1352" t="s">
        <v>1325</v>
      </c>
      <c r="C1352">
        <v>2023</v>
      </c>
      <c r="D1352" t="s">
        <v>1539</v>
      </c>
      <c r="E1352" t="str">
        <f>IFERROR(VLOOKUP([1]!Tabla_SERIEA_05_13[[#This Row],[IdEstablecimiento]],'[2]Establecimiento 2023'!$A$1:$E$183,5,FALSE),0)</f>
        <v>04102-Coquimbo</v>
      </c>
      <c r="F1352" t="s">
        <v>1355</v>
      </c>
      <c r="G1352" s="437">
        <v>45093.672233796293</v>
      </c>
      <c r="H1352">
        <v>0</v>
      </c>
      <c r="K1352">
        <v>57</v>
      </c>
    </row>
    <row r="1353" spans="1:11" x14ac:dyDescent="0.2">
      <c r="A1353">
        <v>5</v>
      </c>
      <c r="B1353" t="s">
        <v>1325</v>
      </c>
      <c r="C1353">
        <v>2023</v>
      </c>
      <c r="D1353" t="s">
        <v>1539</v>
      </c>
      <c r="E1353" t="str">
        <f>IFERROR(VLOOKUP([1]!Tabla_SERIEA_05_13[[#This Row],[IdEstablecimiento]],'[2]Establecimiento 2023'!$A$1:$E$183,5,FALSE),0)</f>
        <v>105101-Hospital Coquimbo</v>
      </c>
      <c r="F1353" t="s">
        <v>1356</v>
      </c>
      <c r="G1353" s="437">
        <v>45093.672233796293</v>
      </c>
      <c r="H1353">
        <v>0</v>
      </c>
      <c r="K1353">
        <v>132</v>
      </c>
    </row>
    <row r="1354" spans="1:11" x14ac:dyDescent="0.2">
      <c r="A1354">
        <v>5</v>
      </c>
      <c r="B1354" t="s">
        <v>1325</v>
      </c>
      <c r="C1354">
        <v>2023</v>
      </c>
      <c r="D1354" t="s">
        <v>1539</v>
      </c>
      <c r="E1354" t="str">
        <f>IFERROR(VLOOKUP([1]!Tabla_SERIEA_05_13[[#This Row],[IdEstablecimiento]],'[2]Establecimiento 2023'!$A$1:$E$183,5,FALSE),0)</f>
        <v>105101-Hospital Coquimbo</v>
      </c>
      <c r="F1354" t="s">
        <v>1357</v>
      </c>
      <c r="G1354" s="437">
        <v>45093.672233796293</v>
      </c>
      <c r="H1354">
        <v>0</v>
      </c>
      <c r="K1354">
        <v>1</v>
      </c>
    </row>
    <row r="1355" spans="1:11" x14ac:dyDescent="0.2">
      <c r="A1355">
        <v>5</v>
      </c>
      <c r="B1355" t="s">
        <v>1325</v>
      </c>
      <c r="C1355">
        <v>2023</v>
      </c>
      <c r="D1355" t="s">
        <v>1539</v>
      </c>
      <c r="E1355" t="str">
        <f>IFERROR(VLOOKUP([1]!Tabla_SERIEA_05_13[[#This Row],[IdEstablecimiento]],'[2]Establecimiento 2023'!$A$1:$E$183,5,FALSE),0)</f>
        <v>105101-Hospital Coquimbo</v>
      </c>
      <c r="F1355" t="s">
        <v>1358</v>
      </c>
      <c r="G1355" s="437">
        <v>45093.672233796293</v>
      </c>
      <c r="H1355">
        <v>0</v>
      </c>
      <c r="K1355">
        <v>15</v>
      </c>
    </row>
    <row r="1356" spans="1:11" x14ac:dyDescent="0.2">
      <c r="A1356">
        <v>5</v>
      </c>
      <c r="B1356" t="s">
        <v>1325</v>
      </c>
      <c r="C1356">
        <v>2023</v>
      </c>
      <c r="D1356" t="s">
        <v>1539</v>
      </c>
      <c r="E1356" t="str">
        <f>IFERROR(VLOOKUP([1]!Tabla_SERIEA_05_13[[#This Row],[IdEstablecimiento]],'[2]Establecimiento 2023'!$A$1:$E$183,5,FALSE),0)</f>
        <v>105101-Hospital Coquimbo</v>
      </c>
      <c r="F1356" t="s">
        <v>1395</v>
      </c>
      <c r="G1356" s="437">
        <v>45093.672233796293</v>
      </c>
      <c r="H1356">
        <v>0</v>
      </c>
      <c r="K1356">
        <v>4</v>
      </c>
    </row>
    <row r="1357" spans="1:11" x14ac:dyDescent="0.2">
      <c r="A1357">
        <v>5</v>
      </c>
      <c r="B1357" t="s">
        <v>1325</v>
      </c>
      <c r="C1357">
        <v>2023</v>
      </c>
      <c r="D1357" t="s">
        <v>1539</v>
      </c>
      <c r="E1357" t="str">
        <f>IFERROR(VLOOKUP([1]!Tabla_SERIEA_05_13[[#This Row],[IdEstablecimiento]],'[2]Establecimiento 2023'!$A$1:$E$183,5,FALSE),0)</f>
        <v>105101-Hospital Coquimbo</v>
      </c>
      <c r="F1357" t="s">
        <v>1396</v>
      </c>
      <c r="G1357" s="437">
        <v>45093.672233796293</v>
      </c>
      <c r="H1357">
        <v>0</v>
      </c>
      <c r="K1357">
        <v>60</v>
      </c>
    </row>
    <row r="1358" spans="1:11" x14ac:dyDescent="0.2">
      <c r="A1358">
        <v>5</v>
      </c>
      <c r="B1358" t="s">
        <v>1325</v>
      </c>
      <c r="C1358">
        <v>2023</v>
      </c>
      <c r="D1358" t="s">
        <v>1539</v>
      </c>
      <c r="E1358" t="str">
        <f>IFERROR(VLOOKUP([1]!Tabla_SERIEA_05_13[[#This Row],[IdEstablecimiento]],'[2]Establecimiento 2023'!$A$1:$E$183,5,FALSE),0)</f>
        <v>105101-Hospital Coquimbo</v>
      </c>
      <c r="F1358" t="s">
        <v>1360</v>
      </c>
      <c r="G1358" s="437">
        <v>45093.672233796293</v>
      </c>
      <c r="H1358">
        <v>0</v>
      </c>
      <c r="K1358">
        <v>108</v>
      </c>
    </row>
    <row r="1359" spans="1:11" x14ac:dyDescent="0.2">
      <c r="A1359">
        <v>5</v>
      </c>
      <c r="B1359" t="s">
        <v>1325</v>
      </c>
      <c r="C1359">
        <v>2023</v>
      </c>
      <c r="D1359" t="s">
        <v>1539</v>
      </c>
      <c r="E1359" t="str">
        <f>IFERROR(VLOOKUP([1]!Tabla_SERIEA_05_13[[#This Row],[IdEstablecimiento]],'[2]Establecimiento 2023'!$A$1:$E$183,5,FALSE),0)</f>
        <v>105101-Hospital Coquimbo</v>
      </c>
      <c r="F1359" t="s">
        <v>1361</v>
      </c>
      <c r="G1359" s="437">
        <v>45093.672233796293</v>
      </c>
      <c r="H1359">
        <v>0</v>
      </c>
      <c r="K1359">
        <v>91</v>
      </c>
    </row>
    <row r="1360" spans="1:11" x14ac:dyDescent="0.2">
      <c r="A1360">
        <v>5</v>
      </c>
      <c r="B1360" t="s">
        <v>1325</v>
      </c>
      <c r="C1360">
        <v>2023</v>
      </c>
      <c r="D1360" t="s">
        <v>1539</v>
      </c>
      <c r="E1360" t="str">
        <f>IFERROR(VLOOKUP([1]!Tabla_SERIEA_05_13[[#This Row],[IdEstablecimiento]],'[2]Establecimiento 2023'!$A$1:$E$183,5,FALSE),0)</f>
        <v>105101-Hospital Coquimbo</v>
      </c>
      <c r="F1360" t="s">
        <v>1362</v>
      </c>
      <c r="G1360" s="437">
        <v>45093.672233796293</v>
      </c>
      <c r="H1360">
        <v>0</v>
      </c>
      <c r="K1360">
        <v>32</v>
      </c>
    </row>
    <row r="1361" spans="1:13" x14ac:dyDescent="0.2">
      <c r="A1361">
        <v>5</v>
      </c>
      <c r="B1361" t="s">
        <v>1325</v>
      </c>
      <c r="C1361">
        <v>2023</v>
      </c>
      <c r="D1361" t="s">
        <v>1539</v>
      </c>
      <c r="E1361" t="str">
        <f>IFERROR(VLOOKUP([1]!Tabla_SERIEA_05_13[[#This Row],[IdEstablecimiento]],'[2]Establecimiento 2023'!$A$1:$E$183,5,FALSE),0)</f>
        <v>105101-Hospital Coquimbo</v>
      </c>
      <c r="F1361" t="s">
        <v>1367</v>
      </c>
      <c r="G1361" s="437">
        <v>45093.672233796293</v>
      </c>
      <c r="H1361">
        <v>0</v>
      </c>
      <c r="K1361">
        <v>2</v>
      </c>
    </row>
    <row r="1362" spans="1:13" x14ac:dyDescent="0.2">
      <c r="A1362">
        <v>5</v>
      </c>
      <c r="B1362" t="s">
        <v>1325</v>
      </c>
      <c r="C1362">
        <v>2023</v>
      </c>
      <c r="D1362" t="s">
        <v>1539</v>
      </c>
      <c r="E1362" t="str">
        <f>IFERROR(VLOOKUP([1]!Tabla_SERIEA_05_13[[#This Row],[IdEstablecimiento]],'[2]Establecimiento 2023'!$A$1:$E$183,5,FALSE),0)</f>
        <v>105101-Hospital Coquimbo</v>
      </c>
      <c r="F1362" t="s">
        <v>1368</v>
      </c>
      <c r="G1362" s="437">
        <v>45093.672233796293</v>
      </c>
      <c r="H1362">
        <v>0</v>
      </c>
      <c r="K1362">
        <v>16</v>
      </c>
    </row>
    <row r="1363" spans="1:13" x14ac:dyDescent="0.2">
      <c r="A1363">
        <v>5</v>
      </c>
      <c r="B1363" t="s">
        <v>1325</v>
      </c>
      <c r="C1363">
        <v>2023</v>
      </c>
      <c r="D1363" t="s">
        <v>1539</v>
      </c>
      <c r="E1363" t="str">
        <f>IFERROR(VLOOKUP([1]!Tabla_SERIEA_05_13[[#This Row],[IdEstablecimiento]],'[2]Establecimiento 2023'!$A$1:$E$183,5,FALSE),0)</f>
        <v>105101-Hospital Coquimbo</v>
      </c>
      <c r="F1363" t="s">
        <v>1369</v>
      </c>
      <c r="G1363" s="437">
        <v>45093.672233796293</v>
      </c>
      <c r="H1363">
        <v>0</v>
      </c>
      <c r="K1363">
        <v>2</v>
      </c>
    </row>
    <row r="1364" spans="1:13" x14ac:dyDescent="0.2">
      <c r="A1364">
        <v>5</v>
      </c>
      <c r="B1364" t="s">
        <v>1325</v>
      </c>
      <c r="C1364">
        <v>2023</v>
      </c>
      <c r="D1364" t="s">
        <v>1539</v>
      </c>
      <c r="E1364" t="str">
        <f>IFERROR(VLOOKUP([1]!Tabla_SERIEA_05_13[[#This Row],[IdEstablecimiento]],'[2]Establecimiento 2023'!$A$1:$E$183,5,FALSE),0)</f>
        <v>105101-Hospital Coquimbo</v>
      </c>
      <c r="F1364" t="s">
        <v>1375</v>
      </c>
      <c r="G1364" s="437">
        <v>45093.672233796293</v>
      </c>
      <c r="H1364">
        <v>0</v>
      </c>
      <c r="K1364">
        <v>2</v>
      </c>
    </row>
    <row r="1365" spans="1:13" x14ac:dyDescent="0.2">
      <c r="A1365">
        <v>5</v>
      </c>
      <c r="B1365" t="s">
        <v>1325</v>
      </c>
      <c r="C1365">
        <v>2023</v>
      </c>
      <c r="D1365" t="s">
        <v>1539</v>
      </c>
      <c r="E1365" t="str">
        <f>IFERROR(VLOOKUP([1]!Tabla_SERIEA_05_13[[#This Row],[IdEstablecimiento]],'[2]Establecimiento 2023'!$A$1:$E$183,5,FALSE),0)</f>
        <v>105101-Hospital Coquimbo</v>
      </c>
      <c r="F1365" t="s">
        <v>1335</v>
      </c>
      <c r="G1365" s="437">
        <v>45093.672233796293</v>
      </c>
      <c r="H1365">
        <v>11</v>
      </c>
      <c r="J1365">
        <v>11</v>
      </c>
      <c r="L1365">
        <v>11</v>
      </c>
    </row>
    <row r="1366" spans="1:13" x14ac:dyDescent="0.2">
      <c r="A1366">
        <v>5</v>
      </c>
      <c r="B1366" t="s">
        <v>1325</v>
      </c>
      <c r="C1366">
        <v>2023</v>
      </c>
      <c r="D1366" t="s">
        <v>1539</v>
      </c>
      <c r="E1366" t="str">
        <f>IFERROR(VLOOKUP([1]!Tabla_SERIEA_05_13[[#This Row],[IdEstablecimiento]],'[2]Establecimiento 2023'!$A$1:$E$183,5,FALSE),0)</f>
        <v>105101-Hospital Coquimbo</v>
      </c>
      <c r="F1366" t="s">
        <v>1477</v>
      </c>
      <c r="G1366" s="437">
        <v>45093.672233796293</v>
      </c>
      <c r="H1366">
        <v>6</v>
      </c>
      <c r="J1366">
        <v>6</v>
      </c>
      <c r="L1366">
        <v>6</v>
      </c>
    </row>
    <row r="1367" spans="1:13" x14ac:dyDescent="0.2">
      <c r="A1367">
        <v>5</v>
      </c>
      <c r="B1367" t="s">
        <v>1325</v>
      </c>
      <c r="C1367">
        <v>2023</v>
      </c>
      <c r="D1367" t="s">
        <v>1539</v>
      </c>
      <c r="E1367" t="str">
        <f>IFERROR(VLOOKUP([1]!Tabla_SERIEA_05_13[[#This Row],[IdEstablecimiento]],'[2]Establecimiento 2023'!$A$1:$E$183,5,FALSE),0)</f>
        <v>105101-Hospital Coquimbo</v>
      </c>
      <c r="F1367" t="s">
        <v>1380</v>
      </c>
      <c r="G1367" s="437">
        <v>45093.672233796293</v>
      </c>
      <c r="H1367">
        <v>2</v>
      </c>
      <c r="I1367">
        <v>0</v>
      </c>
      <c r="J1367">
        <v>2</v>
      </c>
      <c r="K1367">
        <v>0</v>
      </c>
      <c r="L1367">
        <v>2</v>
      </c>
      <c r="M1367">
        <v>0</v>
      </c>
    </row>
    <row r="1368" spans="1:13" x14ac:dyDescent="0.2">
      <c r="A1368">
        <v>5</v>
      </c>
      <c r="B1368" t="s">
        <v>1325</v>
      </c>
      <c r="C1368">
        <v>2023</v>
      </c>
      <c r="D1368" t="s">
        <v>1539</v>
      </c>
      <c r="E1368" t="str">
        <f>IFERROR(VLOOKUP([1]!Tabla_SERIEA_05_13[[#This Row],[IdEstablecimiento]],'[2]Establecimiento 2023'!$A$1:$E$183,5,FALSE),0)</f>
        <v>105101-Hospital Coquimbo</v>
      </c>
      <c r="F1368" t="s">
        <v>1327</v>
      </c>
      <c r="G1368" s="437">
        <v>45093.672233796293</v>
      </c>
      <c r="H1368">
        <v>21</v>
      </c>
      <c r="J1368">
        <v>21</v>
      </c>
      <c r="L1368">
        <v>21</v>
      </c>
    </row>
    <row r="1369" spans="1:13" x14ac:dyDescent="0.2">
      <c r="A1369">
        <v>5</v>
      </c>
      <c r="B1369" t="s">
        <v>1325</v>
      </c>
      <c r="C1369">
        <v>2023</v>
      </c>
      <c r="D1369" t="s">
        <v>1539</v>
      </c>
      <c r="E1369" t="str">
        <f>IFERROR(VLOOKUP([1]!Tabla_SERIEA_05_13[[#This Row],[IdEstablecimiento]],'[2]Establecimiento 2023'!$A$1:$E$183,5,FALSE),0)</f>
        <v>105101-Hospital Coquimbo</v>
      </c>
      <c r="F1369" t="s">
        <v>1414</v>
      </c>
      <c r="G1369" s="437">
        <v>45093.672233796293</v>
      </c>
      <c r="H1369">
        <v>16</v>
      </c>
      <c r="J1369">
        <v>16</v>
      </c>
      <c r="L1369">
        <v>16</v>
      </c>
    </row>
    <row r="1370" spans="1:13" x14ac:dyDescent="0.2">
      <c r="A1370">
        <v>5</v>
      </c>
      <c r="B1370" t="s">
        <v>1325</v>
      </c>
      <c r="C1370">
        <v>2023</v>
      </c>
      <c r="D1370" t="s">
        <v>1539</v>
      </c>
      <c r="E1370" t="str">
        <f>IFERROR(VLOOKUP([1]!Tabla_SERIEA_05_13[[#This Row],[IdEstablecimiento]],'[2]Establecimiento 2023'!$A$1:$E$183,5,FALSE),0)</f>
        <v>105101-Hospital Coquimbo</v>
      </c>
      <c r="F1370" t="s">
        <v>1383</v>
      </c>
      <c r="G1370" s="437">
        <v>45093.672233796293</v>
      </c>
      <c r="H1370">
        <v>23</v>
      </c>
      <c r="J1370">
        <v>23</v>
      </c>
      <c r="L1370">
        <v>23</v>
      </c>
    </row>
    <row r="1371" spans="1:13" x14ac:dyDescent="0.2">
      <c r="A1371">
        <v>5</v>
      </c>
      <c r="B1371" t="s">
        <v>1325</v>
      </c>
      <c r="C1371">
        <v>2023</v>
      </c>
      <c r="D1371" t="s">
        <v>1539</v>
      </c>
      <c r="E1371" t="str">
        <f>IFERROR(VLOOKUP([1]!Tabla_SERIEA_05_13[[#This Row],[IdEstablecimiento]],'[2]Establecimiento 2023'!$A$1:$E$183,5,FALSE),0)</f>
        <v>105101-Hospital Coquimbo</v>
      </c>
      <c r="F1371" t="s">
        <v>1435</v>
      </c>
      <c r="G1371" s="437">
        <v>45093.672233796293</v>
      </c>
      <c r="H1371">
        <v>1</v>
      </c>
      <c r="J1371">
        <v>1</v>
      </c>
      <c r="L1371">
        <v>1</v>
      </c>
    </row>
    <row r="1372" spans="1:13" x14ac:dyDescent="0.2">
      <c r="A1372">
        <v>5</v>
      </c>
      <c r="B1372" t="s">
        <v>1325</v>
      </c>
      <c r="C1372">
        <v>2023</v>
      </c>
      <c r="D1372" t="s">
        <v>1539</v>
      </c>
      <c r="E1372" t="str">
        <f>IFERROR(VLOOKUP([1]!Tabla_SERIEA_05_13[[#This Row],[IdEstablecimiento]],'[2]Establecimiento 2023'!$A$1:$E$183,5,FALSE),0)</f>
        <v>105101-Hospital Coquimbo</v>
      </c>
      <c r="F1372" t="s">
        <v>1384</v>
      </c>
      <c r="G1372" s="437">
        <v>45093.672233796293</v>
      </c>
      <c r="H1372">
        <v>30</v>
      </c>
      <c r="J1372">
        <v>30</v>
      </c>
      <c r="L1372">
        <v>30</v>
      </c>
    </row>
    <row r="1373" spans="1:13" x14ac:dyDescent="0.2">
      <c r="A1373">
        <v>5</v>
      </c>
      <c r="B1373" t="s">
        <v>1325</v>
      </c>
      <c r="C1373">
        <v>2023</v>
      </c>
      <c r="D1373" t="s">
        <v>1539</v>
      </c>
      <c r="E1373" t="str">
        <f>IFERROR(VLOOKUP([1]!Tabla_SERIEA_05_13[[#This Row],[IdEstablecimiento]],'[2]Establecimiento 2023'!$A$1:$E$183,5,FALSE),0)</f>
        <v>105101-Hospital Coquimbo</v>
      </c>
      <c r="F1373" t="s">
        <v>1338</v>
      </c>
      <c r="G1373" s="437">
        <v>45093.672233796293</v>
      </c>
      <c r="H1373">
        <v>2</v>
      </c>
      <c r="J1373">
        <v>2</v>
      </c>
      <c r="L1373">
        <v>2</v>
      </c>
    </row>
    <row r="1374" spans="1:13" x14ac:dyDescent="0.2">
      <c r="A1374">
        <v>5</v>
      </c>
      <c r="B1374" t="s">
        <v>1325</v>
      </c>
      <c r="C1374">
        <v>2023</v>
      </c>
      <c r="D1374" t="s">
        <v>1539</v>
      </c>
      <c r="E1374" t="str">
        <f>IFERROR(VLOOKUP([1]!Tabla_SERIEA_05_13[[#This Row],[IdEstablecimiento]],'[2]Establecimiento 2023'!$A$1:$E$183,5,FALSE),0)</f>
        <v>105101-Hospital Coquimbo</v>
      </c>
      <c r="F1374" t="s">
        <v>1330</v>
      </c>
      <c r="G1374" s="437">
        <v>45093.672233796293</v>
      </c>
      <c r="H1374">
        <v>2</v>
      </c>
      <c r="J1374">
        <v>2</v>
      </c>
      <c r="K1374">
        <v>2</v>
      </c>
    </row>
    <row r="1375" spans="1:13" x14ac:dyDescent="0.2">
      <c r="A1375">
        <v>5</v>
      </c>
      <c r="B1375" t="s">
        <v>1325</v>
      </c>
      <c r="C1375">
        <v>2023</v>
      </c>
      <c r="D1375" t="s">
        <v>1539</v>
      </c>
      <c r="E1375" t="str">
        <f>IFERROR(VLOOKUP([1]!Tabla_SERIEA_05_13[[#This Row],[IdEstablecimiento]],'[2]Establecimiento 2023'!$A$1:$E$183,5,FALSE),0)</f>
        <v>105101-Hospital Coquimbo</v>
      </c>
      <c r="F1375" t="s">
        <v>1385</v>
      </c>
      <c r="G1375" s="437">
        <v>45093.672233796293</v>
      </c>
      <c r="H1375">
        <v>162</v>
      </c>
      <c r="J1375">
        <v>162</v>
      </c>
    </row>
    <row r="1376" spans="1:13" x14ac:dyDescent="0.2">
      <c r="A1376">
        <v>5</v>
      </c>
      <c r="B1376" t="s">
        <v>1325</v>
      </c>
      <c r="C1376">
        <v>2023</v>
      </c>
      <c r="D1376" t="s">
        <v>1539</v>
      </c>
      <c r="E1376" t="str">
        <f>IFERROR(VLOOKUP([1]!Tabla_SERIEA_05_13[[#This Row],[IdEstablecimiento]],'[2]Establecimiento 2023'!$A$1:$E$183,5,FALSE),0)</f>
        <v>105101-Hospital Coquimbo</v>
      </c>
      <c r="F1376" t="s">
        <v>1386</v>
      </c>
      <c r="G1376" s="437">
        <v>45093.672233796293</v>
      </c>
      <c r="H1376">
        <v>9</v>
      </c>
      <c r="J1376">
        <v>9</v>
      </c>
    </row>
    <row r="1377" spans="1:12" x14ac:dyDescent="0.2">
      <c r="A1377">
        <v>5</v>
      </c>
      <c r="B1377" t="s">
        <v>1325</v>
      </c>
      <c r="C1377">
        <v>2023</v>
      </c>
      <c r="D1377" t="s">
        <v>1539</v>
      </c>
      <c r="E1377" t="str">
        <f>IFERROR(VLOOKUP([1]!Tabla_SERIEA_05_13[[#This Row],[IdEstablecimiento]],'[2]Establecimiento 2023'!$A$1:$E$183,5,FALSE),0)</f>
        <v>105101-Hospital Coquimbo</v>
      </c>
      <c r="F1377" t="s">
        <v>1332</v>
      </c>
      <c r="G1377" s="437">
        <v>45093.672233796293</v>
      </c>
      <c r="H1377">
        <v>42</v>
      </c>
      <c r="J1377">
        <v>42</v>
      </c>
      <c r="L1377">
        <v>42</v>
      </c>
    </row>
    <row r="1378" spans="1:12" x14ac:dyDescent="0.2">
      <c r="A1378">
        <v>5</v>
      </c>
      <c r="B1378" t="s">
        <v>1325</v>
      </c>
      <c r="C1378">
        <v>2023</v>
      </c>
      <c r="D1378" t="s">
        <v>1539</v>
      </c>
      <c r="E1378" t="str">
        <f>IFERROR(VLOOKUP([1]!Tabla_SERIEA_05_13[[#This Row],[IdEstablecimiento]],'[2]Establecimiento 2023'!$A$1:$E$183,5,FALSE),0)</f>
        <v>105101-Hospital Coquimbo</v>
      </c>
      <c r="F1378" t="s">
        <v>1244</v>
      </c>
      <c r="G1378" s="437">
        <v>45093.672233796293</v>
      </c>
      <c r="H1378">
        <v>17</v>
      </c>
      <c r="I1378">
        <v>0</v>
      </c>
      <c r="J1378">
        <v>17</v>
      </c>
    </row>
    <row r="1379" spans="1:12" x14ac:dyDescent="0.2">
      <c r="A1379">
        <v>5</v>
      </c>
      <c r="B1379" t="s">
        <v>1325</v>
      </c>
      <c r="C1379">
        <v>2023</v>
      </c>
      <c r="D1379" t="s">
        <v>1539</v>
      </c>
      <c r="E1379" t="str">
        <f>IFERROR(VLOOKUP([1]!Tabla_SERIEA_05_13[[#This Row],[IdEstablecimiento]],'[2]Establecimiento 2023'!$A$1:$E$183,5,FALSE),0)</f>
        <v>105101-Hospital Coquimbo</v>
      </c>
      <c r="F1379" t="s">
        <v>1248</v>
      </c>
      <c r="G1379" s="437">
        <v>45093.672233796293</v>
      </c>
      <c r="H1379">
        <v>2</v>
      </c>
      <c r="I1379">
        <v>0</v>
      </c>
      <c r="J1379">
        <v>2</v>
      </c>
    </row>
    <row r="1380" spans="1:12" x14ac:dyDescent="0.2">
      <c r="A1380">
        <v>5</v>
      </c>
      <c r="B1380" t="s">
        <v>1325</v>
      </c>
      <c r="C1380">
        <v>2023</v>
      </c>
      <c r="D1380" t="s">
        <v>1539</v>
      </c>
      <c r="E1380" t="str">
        <f>IFERROR(VLOOKUP([1]!Tabla_SERIEA_05_13[[#This Row],[IdEstablecimiento]],'[2]Establecimiento 2023'!$A$1:$E$183,5,FALSE),0)</f>
        <v>105101-Hospital Coquimbo</v>
      </c>
      <c r="F1380" t="s">
        <v>1253</v>
      </c>
      <c r="G1380" s="437">
        <v>45093.672233796293</v>
      </c>
      <c r="H1380">
        <v>21</v>
      </c>
      <c r="I1380">
        <v>0</v>
      </c>
      <c r="J1380">
        <v>21</v>
      </c>
    </row>
    <row r="1381" spans="1:12" x14ac:dyDescent="0.2">
      <c r="A1381">
        <v>5</v>
      </c>
      <c r="B1381" t="s">
        <v>1325</v>
      </c>
      <c r="C1381">
        <v>2023</v>
      </c>
      <c r="D1381" t="s">
        <v>1539</v>
      </c>
      <c r="E1381" t="str">
        <f>IFERROR(VLOOKUP([1]!Tabla_SERIEA_05_13[[#This Row],[IdEstablecimiento]],'[2]Establecimiento 2023'!$A$1:$E$183,5,FALSE),0)</f>
        <v>105101-Hospital Coquimbo</v>
      </c>
      <c r="F1381" t="s">
        <v>1419</v>
      </c>
      <c r="G1381" s="437">
        <v>45093.672233796293</v>
      </c>
      <c r="H1381">
        <v>16</v>
      </c>
      <c r="I1381">
        <v>0</v>
      </c>
      <c r="J1381">
        <v>16</v>
      </c>
    </row>
    <row r="1382" spans="1:12" x14ac:dyDescent="0.2">
      <c r="A1382">
        <v>5</v>
      </c>
      <c r="B1382" t="s">
        <v>1325</v>
      </c>
      <c r="C1382">
        <v>2023</v>
      </c>
      <c r="D1382" t="s">
        <v>1539</v>
      </c>
      <c r="E1382" t="str">
        <f>IFERROR(VLOOKUP([1]!Tabla_SERIEA_05_13[[#This Row],[IdEstablecimiento]],'[2]Establecimiento 2023'!$A$1:$E$183,5,FALSE),0)</f>
        <v>105101-Hospital Coquimbo</v>
      </c>
      <c r="F1382" t="s">
        <v>1390</v>
      </c>
      <c r="G1382" s="437">
        <v>45093.672233796293</v>
      </c>
      <c r="H1382">
        <v>23</v>
      </c>
      <c r="I1382">
        <v>0</v>
      </c>
      <c r="J1382">
        <v>23</v>
      </c>
    </row>
    <row r="1383" spans="1:12" x14ac:dyDescent="0.2">
      <c r="A1383">
        <v>5</v>
      </c>
      <c r="B1383" t="s">
        <v>1325</v>
      </c>
      <c r="C1383">
        <v>2023</v>
      </c>
      <c r="D1383" t="s">
        <v>1539</v>
      </c>
      <c r="E1383" t="str">
        <f>IFERROR(VLOOKUP([1]!Tabla_SERIEA_05_13[[#This Row],[IdEstablecimiento]],'[2]Establecimiento 2023'!$A$1:$E$183,5,FALSE),0)</f>
        <v>105101-Hospital Coquimbo</v>
      </c>
      <c r="F1383" t="s">
        <v>1259</v>
      </c>
      <c r="G1383" s="437">
        <v>45093.672233796293</v>
      </c>
      <c r="H1383">
        <v>1</v>
      </c>
      <c r="J1383">
        <v>1</v>
      </c>
    </row>
    <row r="1384" spans="1:12" x14ac:dyDescent="0.2">
      <c r="A1384">
        <v>5</v>
      </c>
      <c r="B1384" t="s">
        <v>1325</v>
      </c>
      <c r="C1384">
        <v>2023</v>
      </c>
      <c r="D1384" t="s">
        <v>1540</v>
      </c>
      <c r="E1384" t="str">
        <f>IFERROR(VLOOKUP([1]!Tabla_SERIEA_05_13[[#This Row],[IdEstablecimiento]],'[2]Establecimiento 2023'!$A$1:$E$183,5,FALSE),0)</f>
        <v>105101-Hospital Coquimbo</v>
      </c>
      <c r="F1384" t="s">
        <v>1340</v>
      </c>
      <c r="G1384" s="437">
        <v>45093.676400462966</v>
      </c>
      <c r="H1384">
        <v>0</v>
      </c>
      <c r="K1384">
        <v>1</v>
      </c>
    </row>
    <row r="1385" spans="1:12" x14ac:dyDescent="0.2">
      <c r="A1385">
        <v>5</v>
      </c>
      <c r="B1385" t="s">
        <v>1325</v>
      </c>
      <c r="C1385">
        <v>2023</v>
      </c>
      <c r="D1385" t="s">
        <v>1540</v>
      </c>
      <c r="E1385" t="str">
        <f>IFERROR(VLOOKUP([1]!Tabla_SERIEA_05_13[[#This Row],[IdEstablecimiento]],'[2]Establecimiento 2023'!$A$1:$E$183,5,FALSE),0)</f>
        <v>105101-Hospital Coquimbo</v>
      </c>
      <c r="F1385" t="s">
        <v>1341</v>
      </c>
      <c r="G1385" s="437">
        <v>45093.676400462966</v>
      </c>
      <c r="H1385">
        <v>0</v>
      </c>
      <c r="K1385">
        <v>8</v>
      </c>
    </row>
    <row r="1386" spans="1:12" x14ac:dyDescent="0.2">
      <c r="A1386">
        <v>5</v>
      </c>
      <c r="B1386" t="s">
        <v>1325</v>
      </c>
      <c r="C1386">
        <v>2023</v>
      </c>
      <c r="D1386" t="s">
        <v>1540</v>
      </c>
      <c r="E1386" t="str">
        <f>IFERROR(VLOOKUP([1]!Tabla_SERIEA_05_13[[#This Row],[IdEstablecimiento]],'[2]Establecimiento 2023'!$A$1:$E$183,5,FALSE),0)</f>
        <v>105101-Hospital Coquimbo</v>
      </c>
      <c r="F1386" t="s">
        <v>1342</v>
      </c>
      <c r="G1386" s="437">
        <v>45093.676400462966</v>
      </c>
      <c r="H1386">
        <v>0</v>
      </c>
      <c r="K1386">
        <v>8</v>
      </c>
    </row>
    <row r="1387" spans="1:12" x14ac:dyDescent="0.2">
      <c r="A1387">
        <v>5</v>
      </c>
      <c r="B1387" t="s">
        <v>1325</v>
      </c>
      <c r="C1387">
        <v>2023</v>
      </c>
      <c r="D1387" t="s">
        <v>1540</v>
      </c>
      <c r="E1387" t="str">
        <f>IFERROR(VLOOKUP([1]!Tabla_SERIEA_05_13[[#This Row],[IdEstablecimiento]],'[2]Establecimiento 2023'!$A$1:$E$183,5,FALSE),0)</f>
        <v>105101-Hospital Coquimbo</v>
      </c>
      <c r="F1387" t="s">
        <v>1343</v>
      </c>
      <c r="G1387" s="437">
        <v>45093.676400462966</v>
      </c>
      <c r="H1387">
        <v>0</v>
      </c>
      <c r="K1387">
        <v>12</v>
      </c>
    </row>
    <row r="1388" spans="1:12" x14ac:dyDescent="0.2">
      <c r="A1388">
        <v>5</v>
      </c>
      <c r="B1388" t="s">
        <v>1325</v>
      </c>
      <c r="C1388">
        <v>2023</v>
      </c>
      <c r="D1388" t="s">
        <v>1540</v>
      </c>
      <c r="E1388" t="str">
        <f>IFERROR(VLOOKUP([1]!Tabla_SERIEA_05_13[[#This Row],[IdEstablecimiento]],'[2]Establecimiento 2023'!$A$1:$E$183,5,FALSE),0)</f>
        <v>105101-Hospital Coquimbo</v>
      </c>
      <c r="F1388" t="s">
        <v>1344</v>
      </c>
      <c r="G1388" s="437">
        <v>45093.676400462966</v>
      </c>
      <c r="H1388">
        <v>0</v>
      </c>
      <c r="K1388">
        <v>18</v>
      </c>
    </row>
    <row r="1389" spans="1:12" x14ac:dyDescent="0.2">
      <c r="A1389">
        <v>5</v>
      </c>
      <c r="B1389" t="s">
        <v>1325</v>
      </c>
      <c r="C1389">
        <v>2023</v>
      </c>
      <c r="D1389" t="s">
        <v>1540</v>
      </c>
      <c r="E1389" t="str">
        <f>IFERROR(VLOOKUP([1]!Tabla_SERIEA_05_13[[#This Row],[IdEstablecimiento]],'[2]Establecimiento 2023'!$A$1:$E$183,5,FALSE),0)</f>
        <v>105101-Hospital Coquimbo</v>
      </c>
      <c r="F1389" t="s">
        <v>1392</v>
      </c>
      <c r="G1389" s="437">
        <v>45093.676400462966</v>
      </c>
      <c r="H1389">
        <v>0</v>
      </c>
      <c r="K1389">
        <v>1</v>
      </c>
    </row>
    <row r="1390" spans="1:12" x14ac:dyDescent="0.2">
      <c r="A1390">
        <v>5</v>
      </c>
      <c r="B1390" t="s">
        <v>1325</v>
      </c>
      <c r="C1390">
        <v>2023</v>
      </c>
      <c r="D1390" t="s">
        <v>1540</v>
      </c>
      <c r="E1390" t="str">
        <f>IFERROR(VLOOKUP([1]!Tabla_SERIEA_05_13[[#This Row],[IdEstablecimiento]],'[2]Establecimiento 2023'!$A$1:$E$183,5,FALSE),0)</f>
        <v>105101-Hospital Coquimbo</v>
      </c>
      <c r="F1390" t="s">
        <v>1345</v>
      </c>
      <c r="G1390" s="437">
        <v>45093.676400462966</v>
      </c>
      <c r="H1390">
        <v>0</v>
      </c>
      <c r="K1390">
        <v>12</v>
      </c>
    </row>
    <row r="1391" spans="1:12" x14ac:dyDescent="0.2">
      <c r="A1391">
        <v>5</v>
      </c>
      <c r="B1391" t="s">
        <v>1325</v>
      </c>
      <c r="C1391">
        <v>2023</v>
      </c>
      <c r="D1391" t="s">
        <v>1540</v>
      </c>
      <c r="E1391" t="str">
        <f>IFERROR(VLOOKUP([1]!Tabla_SERIEA_05_13[[#This Row],[IdEstablecimiento]],'[2]Establecimiento 2023'!$A$1:$E$183,5,FALSE),0)</f>
        <v>105101-Hospital Coquimbo</v>
      </c>
      <c r="F1391" t="s">
        <v>1347</v>
      </c>
      <c r="G1391" s="437">
        <v>45093.676400462966</v>
      </c>
      <c r="H1391">
        <v>0</v>
      </c>
      <c r="K1391">
        <v>27</v>
      </c>
    </row>
    <row r="1392" spans="1:12" x14ac:dyDescent="0.2">
      <c r="A1392">
        <v>5</v>
      </c>
      <c r="B1392" t="s">
        <v>1325</v>
      </c>
      <c r="C1392">
        <v>2023</v>
      </c>
      <c r="D1392" t="s">
        <v>1540</v>
      </c>
      <c r="E1392" t="str">
        <f>IFERROR(VLOOKUP([1]!Tabla_SERIEA_05_13[[#This Row],[IdEstablecimiento]],'[2]Establecimiento 2023'!$A$1:$E$183,5,FALSE),0)</f>
        <v>105101-Hospital Coquimbo</v>
      </c>
      <c r="F1392" t="s">
        <v>1394</v>
      </c>
      <c r="G1392" s="437">
        <v>45093.676400462966</v>
      </c>
      <c r="H1392">
        <v>0</v>
      </c>
      <c r="K1392">
        <v>12</v>
      </c>
    </row>
    <row r="1393" spans="1:11" x14ac:dyDescent="0.2">
      <c r="A1393">
        <v>5</v>
      </c>
      <c r="B1393" t="s">
        <v>1325</v>
      </c>
      <c r="C1393">
        <v>2023</v>
      </c>
      <c r="D1393" t="s">
        <v>1540</v>
      </c>
      <c r="E1393" t="str">
        <f>IFERROR(VLOOKUP([1]!Tabla_SERIEA_05_13[[#This Row],[IdEstablecimiento]],'[2]Establecimiento 2023'!$A$1:$E$183,5,FALSE),0)</f>
        <v>105101-Hospital Coquimbo</v>
      </c>
      <c r="F1393" t="s">
        <v>1349</v>
      </c>
      <c r="G1393" s="437">
        <v>45093.676400462966</v>
      </c>
      <c r="H1393">
        <v>0</v>
      </c>
      <c r="K1393">
        <v>10</v>
      </c>
    </row>
    <row r="1394" spans="1:11" x14ac:dyDescent="0.2">
      <c r="A1394">
        <v>5</v>
      </c>
      <c r="B1394" t="s">
        <v>1325</v>
      </c>
      <c r="C1394">
        <v>2023</v>
      </c>
      <c r="D1394" t="s">
        <v>1540</v>
      </c>
      <c r="E1394" t="str">
        <f>IFERROR(VLOOKUP([1]!Tabla_SERIEA_05_13[[#This Row],[IdEstablecimiento]],'[2]Establecimiento 2023'!$A$1:$E$183,5,FALSE),0)</f>
        <v>105101-Hospital Coquimbo</v>
      </c>
      <c r="F1394" t="s">
        <v>1350</v>
      </c>
      <c r="G1394" s="437">
        <v>45093.676400462966</v>
      </c>
      <c r="H1394">
        <v>0</v>
      </c>
      <c r="K1394">
        <v>11</v>
      </c>
    </row>
    <row r="1395" spans="1:11" x14ac:dyDescent="0.2">
      <c r="A1395">
        <v>5</v>
      </c>
      <c r="B1395" t="s">
        <v>1325</v>
      </c>
      <c r="C1395">
        <v>2023</v>
      </c>
      <c r="D1395" t="s">
        <v>1540</v>
      </c>
      <c r="E1395" t="str">
        <f>IFERROR(VLOOKUP([1]!Tabla_SERIEA_05_13[[#This Row],[IdEstablecimiento]],'[2]Establecimiento 2023'!$A$1:$E$183,5,FALSE),0)</f>
        <v>105101-Hospital Coquimbo</v>
      </c>
      <c r="F1395" t="s">
        <v>1351</v>
      </c>
      <c r="G1395" s="437">
        <v>45093.676400462966</v>
      </c>
      <c r="H1395">
        <v>0</v>
      </c>
      <c r="K1395">
        <v>34</v>
      </c>
    </row>
    <row r="1396" spans="1:11" x14ac:dyDescent="0.2">
      <c r="A1396">
        <v>5</v>
      </c>
      <c r="B1396" t="s">
        <v>1325</v>
      </c>
      <c r="C1396">
        <v>2023</v>
      </c>
      <c r="D1396" t="s">
        <v>1540</v>
      </c>
      <c r="E1396" t="str">
        <f>IFERROR(VLOOKUP([1]!Tabla_SERIEA_05_13[[#This Row],[IdEstablecimiento]],'[2]Establecimiento 2023'!$A$1:$E$183,5,FALSE),0)</f>
        <v>105101-Hospital Coquimbo</v>
      </c>
      <c r="F1396" t="s">
        <v>1352</v>
      </c>
      <c r="G1396" s="437">
        <v>45093.676400462966</v>
      </c>
      <c r="H1396">
        <v>0</v>
      </c>
      <c r="K1396">
        <v>34</v>
      </c>
    </row>
    <row r="1397" spans="1:11" x14ac:dyDescent="0.2">
      <c r="A1397">
        <v>5</v>
      </c>
      <c r="B1397" t="s">
        <v>1325</v>
      </c>
      <c r="C1397">
        <v>2023</v>
      </c>
      <c r="D1397" t="s">
        <v>1540</v>
      </c>
      <c r="E1397" t="str">
        <f>IFERROR(VLOOKUP([1]!Tabla_SERIEA_05_13[[#This Row],[IdEstablecimiento]],'[2]Establecimiento 2023'!$A$1:$E$183,5,FALSE),0)</f>
        <v>105101-Hospital Coquimbo</v>
      </c>
      <c r="F1397" t="s">
        <v>1353</v>
      </c>
      <c r="G1397" s="437">
        <v>45093.676400462966</v>
      </c>
      <c r="H1397">
        <v>0</v>
      </c>
      <c r="K1397">
        <v>27</v>
      </c>
    </row>
    <row r="1398" spans="1:11" x14ac:dyDescent="0.2">
      <c r="A1398">
        <v>5</v>
      </c>
      <c r="B1398" t="s">
        <v>1325</v>
      </c>
      <c r="C1398">
        <v>2023</v>
      </c>
      <c r="D1398" t="s">
        <v>1540</v>
      </c>
      <c r="E1398" t="str">
        <f>IFERROR(VLOOKUP([1]!Tabla_SERIEA_05_13[[#This Row],[IdEstablecimiento]],'[2]Establecimiento 2023'!$A$1:$E$183,5,FALSE),0)</f>
        <v>105101-Hospital Coquimbo</v>
      </c>
      <c r="F1398" t="s">
        <v>1354</v>
      </c>
      <c r="G1398" s="437">
        <v>45093.676400462966</v>
      </c>
      <c r="H1398">
        <v>0</v>
      </c>
      <c r="K1398">
        <v>17</v>
      </c>
    </row>
    <row r="1399" spans="1:11" x14ac:dyDescent="0.2">
      <c r="A1399">
        <v>5</v>
      </c>
      <c r="B1399" t="s">
        <v>1325</v>
      </c>
      <c r="C1399">
        <v>2023</v>
      </c>
      <c r="D1399" t="s">
        <v>1540</v>
      </c>
      <c r="E1399" t="str">
        <f>IFERROR(VLOOKUP([1]!Tabla_SERIEA_05_13[[#This Row],[IdEstablecimiento]],'[2]Establecimiento 2023'!$A$1:$E$183,5,FALSE),0)</f>
        <v>105101-Hospital Coquimbo</v>
      </c>
      <c r="F1399" t="s">
        <v>1355</v>
      </c>
      <c r="G1399" s="437">
        <v>45093.676400462966</v>
      </c>
      <c r="H1399">
        <v>0</v>
      </c>
      <c r="K1399">
        <v>15</v>
      </c>
    </row>
    <row r="1400" spans="1:11" x14ac:dyDescent="0.2">
      <c r="A1400">
        <v>5</v>
      </c>
      <c r="B1400" t="s">
        <v>1325</v>
      </c>
      <c r="C1400">
        <v>2023</v>
      </c>
      <c r="D1400" t="s">
        <v>1540</v>
      </c>
      <c r="E1400" t="str">
        <f>IFERROR(VLOOKUP([1]!Tabla_SERIEA_05_13[[#This Row],[IdEstablecimiento]],'[2]Establecimiento 2023'!$A$1:$E$183,5,FALSE),0)</f>
        <v>105101-Hospital Coquimbo</v>
      </c>
      <c r="F1400" t="s">
        <v>1356</v>
      </c>
      <c r="G1400" s="437">
        <v>45093.676400462966</v>
      </c>
      <c r="H1400">
        <v>0</v>
      </c>
      <c r="K1400">
        <v>42</v>
      </c>
    </row>
    <row r="1401" spans="1:11" x14ac:dyDescent="0.2">
      <c r="A1401">
        <v>5</v>
      </c>
      <c r="B1401" t="s">
        <v>1325</v>
      </c>
      <c r="C1401">
        <v>2023</v>
      </c>
      <c r="D1401" t="s">
        <v>1540</v>
      </c>
      <c r="E1401" t="str">
        <f>IFERROR(VLOOKUP([1]!Tabla_SERIEA_05_13[[#This Row],[IdEstablecimiento]],'[2]Establecimiento 2023'!$A$1:$E$183,5,FALSE),0)</f>
        <v>105101-Hospital Coquimbo</v>
      </c>
      <c r="F1401" t="s">
        <v>1357</v>
      </c>
      <c r="G1401" s="437">
        <v>45093.676400462966</v>
      </c>
      <c r="H1401">
        <v>0</v>
      </c>
      <c r="K1401">
        <v>6</v>
      </c>
    </row>
    <row r="1402" spans="1:11" x14ac:dyDescent="0.2">
      <c r="A1402">
        <v>5</v>
      </c>
      <c r="B1402" t="s">
        <v>1325</v>
      </c>
      <c r="C1402">
        <v>2023</v>
      </c>
      <c r="D1402" t="s">
        <v>1540</v>
      </c>
      <c r="E1402" t="str">
        <f>IFERROR(VLOOKUP([1]!Tabla_SERIEA_05_13[[#This Row],[IdEstablecimiento]],'[2]Establecimiento 2023'!$A$1:$E$183,5,FALSE),0)</f>
        <v>105101-Hospital Coquimbo</v>
      </c>
      <c r="F1402" t="s">
        <v>1358</v>
      </c>
      <c r="G1402" s="437">
        <v>45093.676400462966</v>
      </c>
      <c r="H1402">
        <v>0</v>
      </c>
      <c r="K1402">
        <v>4</v>
      </c>
    </row>
    <row r="1403" spans="1:11" x14ac:dyDescent="0.2">
      <c r="A1403">
        <v>5</v>
      </c>
      <c r="B1403" t="s">
        <v>1325</v>
      </c>
      <c r="C1403">
        <v>2023</v>
      </c>
      <c r="D1403" t="s">
        <v>1540</v>
      </c>
      <c r="E1403" t="str">
        <f>IFERROR(VLOOKUP([1]!Tabla_SERIEA_05_13[[#This Row],[IdEstablecimiento]],'[2]Establecimiento 2023'!$A$1:$E$183,5,FALSE),0)</f>
        <v>105101-Hospital Coquimbo</v>
      </c>
      <c r="F1403" t="s">
        <v>1396</v>
      </c>
      <c r="G1403" s="437">
        <v>45093.676400462966</v>
      </c>
      <c r="H1403">
        <v>0</v>
      </c>
      <c r="K1403">
        <v>15</v>
      </c>
    </row>
    <row r="1404" spans="1:11" x14ac:dyDescent="0.2">
      <c r="A1404">
        <v>5</v>
      </c>
      <c r="B1404" t="s">
        <v>1325</v>
      </c>
      <c r="C1404">
        <v>2023</v>
      </c>
      <c r="D1404" t="s">
        <v>1540</v>
      </c>
      <c r="E1404" t="str">
        <f>IFERROR(VLOOKUP([1]!Tabla_SERIEA_05_13[[#This Row],[IdEstablecimiento]],'[2]Establecimiento 2023'!$A$1:$E$183,5,FALSE),0)</f>
        <v>105101-Hospital Coquimbo</v>
      </c>
      <c r="F1404" t="s">
        <v>1360</v>
      </c>
      <c r="G1404" s="437">
        <v>45093.676400462966</v>
      </c>
      <c r="H1404">
        <v>0</v>
      </c>
      <c r="K1404">
        <v>31</v>
      </c>
    </row>
    <row r="1405" spans="1:11" x14ac:dyDescent="0.2">
      <c r="A1405">
        <v>5</v>
      </c>
      <c r="B1405" t="s">
        <v>1325</v>
      </c>
      <c r="C1405">
        <v>2023</v>
      </c>
      <c r="D1405" t="s">
        <v>1540</v>
      </c>
      <c r="E1405" t="str">
        <f>IFERROR(VLOOKUP([1]!Tabla_SERIEA_05_13[[#This Row],[IdEstablecimiento]],'[2]Establecimiento 2023'!$A$1:$E$183,5,FALSE),0)</f>
        <v>105101-Hospital Coquimbo</v>
      </c>
      <c r="F1405" t="s">
        <v>1361</v>
      </c>
      <c r="G1405" s="437">
        <v>45093.676400462966</v>
      </c>
      <c r="H1405">
        <v>0</v>
      </c>
      <c r="K1405">
        <v>25</v>
      </c>
    </row>
    <row r="1406" spans="1:11" x14ac:dyDescent="0.2">
      <c r="A1406">
        <v>5</v>
      </c>
      <c r="B1406" t="s">
        <v>1325</v>
      </c>
      <c r="C1406">
        <v>2023</v>
      </c>
      <c r="D1406" t="s">
        <v>1540</v>
      </c>
      <c r="E1406" t="str">
        <f>IFERROR(VLOOKUP([1]!Tabla_SERIEA_05_13[[#This Row],[IdEstablecimiento]],'[2]Establecimiento 2023'!$A$1:$E$183,5,FALSE),0)</f>
        <v>105101-Hospital Coquimbo</v>
      </c>
      <c r="F1406" t="s">
        <v>1362</v>
      </c>
      <c r="G1406" s="437">
        <v>45093.676400462966</v>
      </c>
      <c r="H1406">
        <v>0</v>
      </c>
      <c r="K1406">
        <v>6</v>
      </c>
    </row>
    <row r="1407" spans="1:11" x14ac:dyDescent="0.2">
      <c r="A1407">
        <v>5</v>
      </c>
      <c r="B1407" t="s">
        <v>1325</v>
      </c>
      <c r="C1407">
        <v>2023</v>
      </c>
      <c r="D1407" t="s">
        <v>1540</v>
      </c>
      <c r="E1407" t="str">
        <f>IFERROR(VLOOKUP([1]!Tabla_SERIEA_05_13[[#This Row],[IdEstablecimiento]],'[2]Establecimiento 2023'!$A$1:$E$183,5,FALSE),0)</f>
        <v>105101-Hospital Coquimbo</v>
      </c>
      <c r="F1407" t="s">
        <v>1397</v>
      </c>
      <c r="G1407" s="437">
        <v>45093.676400462966</v>
      </c>
      <c r="H1407">
        <v>0</v>
      </c>
      <c r="K1407">
        <v>3</v>
      </c>
    </row>
    <row r="1408" spans="1:11" x14ac:dyDescent="0.2">
      <c r="A1408">
        <v>5</v>
      </c>
      <c r="B1408" t="s">
        <v>1325</v>
      </c>
      <c r="C1408">
        <v>2023</v>
      </c>
      <c r="D1408" t="s">
        <v>1540</v>
      </c>
      <c r="E1408" t="str">
        <f>IFERROR(VLOOKUP([1]!Tabla_SERIEA_05_13[[#This Row],[IdEstablecimiento]],'[2]Establecimiento 2023'!$A$1:$E$183,5,FALSE),0)</f>
        <v>105101-Hospital Coquimbo</v>
      </c>
      <c r="F1408" t="s">
        <v>1367</v>
      </c>
      <c r="G1408" s="437">
        <v>45093.676400462966</v>
      </c>
      <c r="H1408">
        <v>0</v>
      </c>
      <c r="K1408">
        <v>2</v>
      </c>
    </row>
    <row r="1409" spans="1:12" x14ac:dyDescent="0.2">
      <c r="A1409">
        <v>5</v>
      </c>
      <c r="B1409" t="s">
        <v>1325</v>
      </c>
      <c r="C1409">
        <v>2023</v>
      </c>
      <c r="D1409" t="s">
        <v>1540</v>
      </c>
      <c r="E1409" t="str">
        <f>IFERROR(VLOOKUP([1]!Tabla_SERIEA_05_13[[#This Row],[IdEstablecimiento]],'[2]Establecimiento 2023'!$A$1:$E$183,5,FALSE),0)</f>
        <v>105101-Hospital Coquimbo</v>
      </c>
      <c r="F1409" t="s">
        <v>1368</v>
      </c>
      <c r="G1409" s="437">
        <v>45093.676400462966</v>
      </c>
      <c r="H1409">
        <v>0</v>
      </c>
      <c r="K1409">
        <v>6</v>
      </c>
    </row>
    <row r="1410" spans="1:12" x14ac:dyDescent="0.2">
      <c r="A1410">
        <v>5</v>
      </c>
      <c r="B1410" t="s">
        <v>1325</v>
      </c>
      <c r="C1410">
        <v>2023</v>
      </c>
      <c r="D1410" t="s">
        <v>1540</v>
      </c>
      <c r="E1410" t="str">
        <f>IFERROR(VLOOKUP([1]!Tabla_SERIEA_05_13[[#This Row],[IdEstablecimiento]],'[2]Establecimiento 2023'!$A$1:$E$183,5,FALSE),0)</f>
        <v>105101-Hospital Coquimbo</v>
      </c>
      <c r="F1410" t="s">
        <v>1371</v>
      </c>
      <c r="G1410" s="437">
        <v>45093.676400462966</v>
      </c>
      <c r="H1410">
        <v>0</v>
      </c>
      <c r="K1410">
        <v>1</v>
      </c>
    </row>
    <row r="1411" spans="1:12" x14ac:dyDescent="0.2">
      <c r="A1411">
        <v>5</v>
      </c>
      <c r="B1411" t="s">
        <v>1325</v>
      </c>
      <c r="C1411">
        <v>2023</v>
      </c>
      <c r="D1411" t="s">
        <v>1540</v>
      </c>
      <c r="E1411" t="str">
        <f>IFERROR(VLOOKUP([1]!Tabla_SERIEA_05_13[[#This Row],[IdEstablecimiento]],'[2]Establecimiento 2023'!$A$1:$E$183,5,FALSE),0)</f>
        <v>105101-Hospital Coquimbo</v>
      </c>
      <c r="F1411" t="s">
        <v>1335</v>
      </c>
      <c r="G1411" s="437">
        <v>45093.676400462966</v>
      </c>
      <c r="H1411">
        <v>3</v>
      </c>
      <c r="J1411">
        <v>3</v>
      </c>
      <c r="L1411">
        <v>3</v>
      </c>
    </row>
    <row r="1412" spans="1:12" x14ac:dyDescent="0.2">
      <c r="A1412">
        <v>5</v>
      </c>
      <c r="B1412" t="s">
        <v>1325</v>
      </c>
      <c r="C1412">
        <v>2023</v>
      </c>
      <c r="D1412" t="s">
        <v>1540</v>
      </c>
      <c r="E1412" t="str">
        <f>IFERROR(VLOOKUP([1]!Tabla_SERIEA_05_13[[#This Row],[IdEstablecimiento]],'[2]Establecimiento 2023'!$A$1:$E$183,5,FALSE),0)</f>
        <v>105101-Hospital Coquimbo</v>
      </c>
      <c r="F1412" t="s">
        <v>1477</v>
      </c>
      <c r="G1412" s="437">
        <v>45093.676400462966</v>
      </c>
      <c r="H1412">
        <v>6</v>
      </c>
      <c r="J1412">
        <v>6</v>
      </c>
      <c r="L1412">
        <v>6</v>
      </c>
    </row>
    <row r="1413" spans="1:12" x14ac:dyDescent="0.2">
      <c r="A1413">
        <v>5</v>
      </c>
      <c r="B1413" t="s">
        <v>1325</v>
      </c>
      <c r="C1413">
        <v>2023</v>
      </c>
      <c r="D1413" t="s">
        <v>1540</v>
      </c>
      <c r="E1413" t="str">
        <f>IFERROR(VLOOKUP([1]!Tabla_SERIEA_05_13[[#This Row],[IdEstablecimiento]],'[2]Establecimiento 2023'!$A$1:$E$183,5,FALSE),0)</f>
        <v>105101-Hospital Coquimbo</v>
      </c>
      <c r="F1413" t="s">
        <v>1327</v>
      </c>
      <c r="G1413" s="437">
        <v>45093.676400462966</v>
      </c>
      <c r="H1413">
        <v>44</v>
      </c>
      <c r="J1413">
        <v>44</v>
      </c>
      <c r="L1413">
        <v>44</v>
      </c>
    </row>
    <row r="1414" spans="1:12" x14ac:dyDescent="0.2">
      <c r="A1414">
        <v>5</v>
      </c>
      <c r="B1414" t="s">
        <v>1325</v>
      </c>
      <c r="C1414">
        <v>2023</v>
      </c>
      <c r="D1414" t="s">
        <v>1540</v>
      </c>
      <c r="E1414" t="str">
        <f>IFERROR(VLOOKUP([1]!Tabla_SERIEA_05_13[[#This Row],[IdEstablecimiento]],'[2]Establecimiento 2023'!$A$1:$E$183,5,FALSE),0)</f>
        <v>105101-Hospital Coquimbo</v>
      </c>
      <c r="F1414" t="s">
        <v>1383</v>
      </c>
      <c r="G1414" s="437">
        <v>45093.676400462966</v>
      </c>
      <c r="H1414">
        <v>37</v>
      </c>
      <c r="J1414">
        <v>37</v>
      </c>
      <c r="L1414">
        <v>37</v>
      </c>
    </row>
    <row r="1415" spans="1:12" x14ac:dyDescent="0.2">
      <c r="A1415">
        <v>5</v>
      </c>
      <c r="B1415" t="s">
        <v>1325</v>
      </c>
      <c r="C1415">
        <v>2023</v>
      </c>
      <c r="D1415" t="s">
        <v>1540</v>
      </c>
      <c r="E1415" t="str">
        <f>IFERROR(VLOOKUP([1]!Tabla_SERIEA_05_13[[#This Row],[IdEstablecimiento]],'[2]Establecimiento 2023'!$A$1:$E$183,5,FALSE),0)</f>
        <v>105101-Hospital Coquimbo</v>
      </c>
      <c r="F1415" t="s">
        <v>1435</v>
      </c>
      <c r="G1415" s="437">
        <v>45093.676400462966</v>
      </c>
      <c r="H1415">
        <v>2</v>
      </c>
      <c r="J1415">
        <v>2</v>
      </c>
      <c r="L1415">
        <v>2</v>
      </c>
    </row>
    <row r="1416" spans="1:12" x14ac:dyDescent="0.2">
      <c r="A1416">
        <v>5</v>
      </c>
      <c r="B1416" t="s">
        <v>1325</v>
      </c>
      <c r="C1416">
        <v>2023</v>
      </c>
      <c r="D1416" t="s">
        <v>1540</v>
      </c>
      <c r="E1416" t="str">
        <f>IFERROR(VLOOKUP([1]!Tabla_SERIEA_05_13[[#This Row],[IdEstablecimiento]],'[2]Establecimiento 2023'!$A$1:$E$183,5,FALSE),0)</f>
        <v>105101-Hospital Coquimbo</v>
      </c>
      <c r="F1416" t="s">
        <v>1384</v>
      </c>
      <c r="G1416" s="437">
        <v>45093.676400462966</v>
      </c>
      <c r="H1416">
        <v>56</v>
      </c>
      <c r="J1416">
        <v>56</v>
      </c>
      <c r="L1416">
        <v>56</v>
      </c>
    </row>
    <row r="1417" spans="1:12" x14ac:dyDescent="0.2">
      <c r="A1417">
        <v>5</v>
      </c>
      <c r="B1417" t="s">
        <v>1325</v>
      </c>
      <c r="C1417">
        <v>2023</v>
      </c>
      <c r="D1417" t="s">
        <v>1540</v>
      </c>
      <c r="E1417" t="str">
        <f>IFERROR(VLOOKUP([1]!Tabla_SERIEA_05_13[[#This Row],[IdEstablecimiento]],'[2]Establecimiento 2023'!$A$1:$E$183,5,FALSE),0)</f>
        <v>105101-Hospital Coquimbo</v>
      </c>
      <c r="F1417" t="s">
        <v>1385</v>
      </c>
      <c r="G1417" s="437">
        <v>45093.676400462966</v>
      </c>
      <c r="H1417">
        <v>49</v>
      </c>
      <c r="J1417">
        <v>49</v>
      </c>
    </row>
    <row r="1418" spans="1:12" x14ac:dyDescent="0.2">
      <c r="A1418">
        <v>5</v>
      </c>
      <c r="B1418" t="s">
        <v>1325</v>
      </c>
      <c r="C1418">
        <v>2023</v>
      </c>
      <c r="D1418" t="s">
        <v>1540</v>
      </c>
      <c r="E1418" t="str">
        <f>IFERROR(VLOOKUP([1]!Tabla_SERIEA_05_13[[#This Row],[IdEstablecimiento]],'[2]Establecimiento 2023'!$A$1:$E$183,5,FALSE),0)</f>
        <v>105101-Hospital Coquimbo</v>
      </c>
      <c r="F1418" t="s">
        <v>1386</v>
      </c>
      <c r="G1418" s="437">
        <v>45093.676400462966</v>
      </c>
      <c r="H1418">
        <v>3</v>
      </c>
      <c r="J1418">
        <v>3</v>
      </c>
    </row>
    <row r="1419" spans="1:12" x14ac:dyDescent="0.2">
      <c r="A1419">
        <v>5</v>
      </c>
      <c r="B1419" t="s">
        <v>1325</v>
      </c>
      <c r="C1419">
        <v>2023</v>
      </c>
      <c r="D1419" t="s">
        <v>1540</v>
      </c>
      <c r="E1419" t="str">
        <f>IFERROR(VLOOKUP([1]!Tabla_SERIEA_05_13[[#This Row],[IdEstablecimiento]],'[2]Establecimiento 2023'!$A$1:$E$183,5,FALSE),0)</f>
        <v>105101-Hospital Coquimbo</v>
      </c>
      <c r="F1419" t="s">
        <v>1332</v>
      </c>
      <c r="G1419" s="437">
        <v>45093.676400462966</v>
      </c>
      <c r="H1419">
        <v>1</v>
      </c>
      <c r="J1419">
        <v>1</v>
      </c>
      <c r="L1419">
        <v>1</v>
      </c>
    </row>
    <row r="1420" spans="1:12" x14ac:dyDescent="0.2">
      <c r="A1420">
        <v>5</v>
      </c>
      <c r="B1420" t="s">
        <v>1325</v>
      </c>
      <c r="C1420">
        <v>2023</v>
      </c>
      <c r="D1420" t="s">
        <v>1540</v>
      </c>
      <c r="E1420" t="str">
        <f>IFERROR(VLOOKUP([1]!Tabla_SERIEA_05_13[[#This Row],[IdEstablecimiento]],'[2]Establecimiento 2023'!$A$1:$E$183,5,FALSE),0)</f>
        <v>105101-Hospital Coquimbo</v>
      </c>
      <c r="F1420" t="s">
        <v>1244</v>
      </c>
      <c r="G1420" s="437">
        <v>45093.676400462966</v>
      </c>
      <c r="H1420">
        <v>9</v>
      </c>
      <c r="I1420">
        <v>0</v>
      </c>
      <c r="J1420">
        <v>9</v>
      </c>
    </row>
    <row r="1421" spans="1:12" x14ac:dyDescent="0.2">
      <c r="A1421">
        <v>5</v>
      </c>
      <c r="B1421" t="s">
        <v>1325</v>
      </c>
      <c r="C1421">
        <v>2023</v>
      </c>
      <c r="D1421" t="s">
        <v>1540</v>
      </c>
      <c r="E1421" t="str">
        <f>IFERROR(VLOOKUP([1]!Tabla_SERIEA_05_13[[#This Row],[IdEstablecimiento]],'[2]Establecimiento 2023'!$A$1:$E$183,5,FALSE),0)</f>
        <v>105101-Hospital Coquimbo</v>
      </c>
      <c r="F1421" t="s">
        <v>1253</v>
      </c>
      <c r="G1421" s="437">
        <v>45093.676400462966</v>
      </c>
      <c r="H1421">
        <v>44</v>
      </c>
      <c r="I1421">
        <v>0</v>
      </c>
      <c r="J1421">
        <v>44</v>
      </c>
    </row>
    <row r="1422" spans="1:12" x14ac:dyDescent="0.2">
      <c r="A1422">
        <v>5</v>
      </c>
      <c r="B1422" t="s">
        <v>1325</v>
      </c>
      <c r="C1422">
        <v>2023</v>
      </c>
      <c r="D1422" t="s">
        <v>1540</v>
      </c>
      <c r="E1422" t="str">
        <f>IFERROR(VLOOKUP([1]!Tabla_SERIEA_05_13[[#This Row],[IdEstablecimiento]],'[2]Establecimiento 2023'!$A$1:$E$183,5,FALSE),0)</f>
        <v>105101-Hospital Coquimbo</v>
      </c>
      <c r="F1422" t="s">
        <v>1390</v>
      </c>
      <c r="G1422" s="437">
        <v>45093.676400462966</v>
      </c>
      <c r="H1422">
        <v>37</v>
      </c>
      <c r="I1422">
        <v>0</v>
      </c>
      <c r="J1422">
        <v>37</v>
      </c>
    </row>
    <row r="1423" spans="1:12" x14ac:dyDescent="0.2">
      <c r="A1423">
        <v>5</v>
      </c>
      <c r="B1423" t="s">
        <v>1325</v>
      </c>
      <c r="C1423">
        <v>2023</v>
      </c>
      <c r="D1423" t="s">
        <v>1540</v>
      </c>
      <c r="E1423" t="str">
        <f>IFERROR(VLOOKUP([1]!Tabla_SERIEA_05_13[[#This Row],[IdEstablecimiento]],'[2]Establecimiento 2023'!$A$1:$E$183,5,FALSE),0)</f>
        <v>105101-Hospital Coquimbo</v>
      </c>
      <c r="F1423" t="s">
        <v>1259</v>
      </c>
      <c r="G1423" s="437">
        <v>45093.676400462966</v>
      </c>
      <c r="H1423">
        <v>3</v>
      </c>
      <c r="I1423">
        <v>1</v>
      </c>
      <c r="J1423">
        <v>2</v>
      </c>
    </row>
    <row r="1424" spans="1:12" x14ac:dyDescent="0.2">
      <c r="A1424">
        <v>5</v>
      </c>
      <c r="B1424" t="s">
        <v>1325</v>
      </c>
      <c r="C1424">
        <v>2023</v>
      </c>
      <c r="D1424" t="s">
        <v>1541</v>
      </c>
      <c r="E1424" t="str">
        <f>IFERROR(VLOOKUP([1]!Tabla_SERIEA_05_13[[#This Row],[IdEstablecimiento]],'[2]Establecimiento 2023'!$A$1:$E$183,5,FALSE),0)</f>
        <v>105101-Hospital Coquimbo</v>
      </c>
      <c r="F1424" t="s">
        <v>1341</v>
      </c>
      <c r="G1424" s="437">
        <v>45093.676435185182</v>
      </c>
      <c r="H1424">
        <v>0</v>
      </c>
      <c r="K1424">
        <v>16</v>
      </c>
    </row>
    <row r="1425" spans="1:11" x14ac:dyDescent="0.2">
      <c r="A1425">
        <v>5</v>
      </c>
      <c r="B1425" t="s">
        <v>1325</v>
      </c>
      <c r="C1425">
        <v>2023</v>
      </c>
      <c r="D1425" t="s">
        <v>1541</v>
      </c>
      <c r="E1425" t="str">
        <f>IFERROR(VLOOKUP([1]!Tabla_SERIEA_05_13[[#This Row],[IdEstablecimiento]],'[2]Establecimiento 2023'!$A$1:$E$183,5,FALSE),0)</f>
        <v>105101-Hospital Coquimbo</v>
      </c>
      <c r="F1425" t="s">
        <v>1342</v>
      </c>
      <c r="G1425" s="437">
        <v>45093.676435185182</v>
      </c>
      <c r="H1425">
        <v>0</v>
      </c>
      <c r="K1425">
        <v>16</v>
      </c>
    </row>
    <row r="1426" spans="1:11" x14ac:dyDescent="0.2">
      <c r="A1426">
        <v>5</v>
      </c>
      <c r="B1426" t="s">
        <v>1325</v>
      </c>
      <c r="C1426">
        <v>2023</v>
      </c>
      <c r="D1426" t="s">
        <v>1541</v>
      </c>
      <c r="E1426" t="str">
        <f>IFERROR(VLOOKUP([1]!Tabla_SERIEA_05_13[[#This Row],[IdEstablecimiento]],'[2]Establecimiento 2023'!$A$1:$E$183,5,FALSE),0)</f>
        <v>105101-Hospital Coquimbo</v>
      </c>
      <c r="F1426" t="s">
        <v>1343</v>
      </c>
      <c r="G1426" s="437">
        <v>45093.676435185182</v>
      </c>
      <c r="H1426">
        <v>0</v>
      </c>
      <c r="K1426">
        <v>28</v>
      </c>
    </row>
    <row r="1427" spans="1:11" x14ac:dyDescent="0.2">
      <c r="A1427">
        <v>5</v>
      </c>
      <c r="B1427" t="s">
        <v>1325</v>
      </c>
      <c r="C1427">
        <v>2023</v>
      </c>
      <c r="D1427" t="s">
        <v>1541</v>
      </c>
      <c r="E1427" t="str">
        <f>IFERROR(VLOOKUP([1]!Tabla_SERIEA_05_13[[#This Row],[IdEstablecimiento]],'[2]Establecimiento 2023'!$A$1:$E$183,5,FALSE),0)</f>
        <v>105101-Hospital Coquimbo</v>
      </c>
      <c r="F1427" t="s">
        <v>1344</v>
      </c>
      <c r="G1427" s="437">
        <v>45093.676435185182</v>
      </c>
      <c r="H1427">
        <v>0</v>
      </c>
      <c r="K1427">
        <v>35</v>
      </c>
    </row>
    <row r="1428" spans="1:11" x14ac:dyDescent="0.2">
      <c r="A1428">
        <v>5</v>
      </c>
      <c r="B1428" t="s">
        <v>1325</v>
      </c>
      <c r="C1428">
        <v>2023</v>
      </c>
      <c r="D1428" t="s">
        <v>1541</v>
      </c>
      <c r="E1428" t="str">
        <f>IFERROR(VLOOKUP([1]!Tabla_SERIEA_05_13[[#This Row],[IdEstablecimiento]],'[2]Establecimiento 2023'!$A$1:$E$183,5,FALSE),0)</f>
        <v>105101-Hospital Coquimbo</v>
      </c>
      <c r="F1428" t="s">
        <v>1392</v>
      </c>
      <c r="G1428" s="437">
        <v>45093.676435185182</v>
      </c>
      <c r="H1428">
        <v>0</v>
      </c>
      <c r="K1428">
        <v>1</v>
      </c>
    </row>
    <row r="1429" spans="1:11" x14ac:dyDescent="0.2">
      <c r="A1429">
        <v>5</v>
      </c>
      <c r="B1429" t="s">
        <v>1325</v>
      </c>
      <c r="C1429">
        <v>2023</v>
      </c>
      <c r="D1429" t="s">
        <v>1541</v>
      </c>
      <c r="E1429" t="str">
        <f>IFERROR(VLOOKUP([1]!Tabla_SERIEA_05_13[[#This Row],[IdEstablecimiento]],'[2]Establecimiento 2023'!$A$1:$E$183,5,FALSE),0)</f>
        <v>105101-Hospital Coquimbo</v>
      </c>
      <c r="F1429" t="s">
        <v>1345</v>
      </c>
      <c r="G1429" s="437">
        <v>45093.676435185182</v>
      </c>
      <c r="H1429">
        <v>0</v>
      </c>
      <c r="K1429">
        <v>46</v>
      </c>
    </row>
    <row r="1430" spans="1:11" x14ac:dyDescent="0.2">
      <c r="A1430">
        <v>5</v>
      </c>
      <c r="B1430" t="s">
        <v>1325</v>
      </c>
      <c r="C1430">
        <v>2023</v>
      </c>
      <c r="D1430" t="s">
        <v>1541</v>
      </c>
      <c r="E1430" t="str">
        <f>IFERROR(VLOOKUP([1]!Tabla_SERIEA_05_13[[#This Row],[IdEstablecimiento]],'[2]Establecimiento 2023'!$A$1:$E$183,5,FALSE),0)</f>
        <v>105101-Hospital Coquimbo</v>
      </c>
      <c r="F1430" t="s">
        <v>1346</v>
      </c>
      <c r="G1430" s="437">
        <v>45093.676435185182</v>
      </c>
      <c r="H1430">
        <v>0</v>
      </c>
      <c r="K1430">
        <v>2</v>
      </c>
    </row>
    <row r="1431" spans="1:11" x14ac:dyDescent="0.2">
      <c r="A1431">
        <v>5</v>
      </c>
      <c r="B1431" t="s">
        <v>1325</v>
      </c>
      <c r="C1431">
        <v>2023</v>
      </c>
      <c r="D1431" t="s">
        <v>1541</v>
      </c>
      <c r="E1431" t="str">
        <f>IFERROR(VLOOKUP([1]!Tabla_SERIEA_05_13[[#This Row],[IdEstablecimiento]],'[2]Establecimiento 2023'!$A$1:$E$183,5,FALSE),0)</f>
        <v>105102-Hospital Ovalle</v>
      </c>
      <c r="F1431" t="s">
        <v>1347</v>
      </c>
      <c r="G1431" s="437">
        <v>45093.676435185182</v>
      </c>
      <c r="H1431">
        <v>0</v>
      </c>
      <c r="K1431">
        <v>56</v>
      </c>
    </row>
    <row r="1432" spans="1:11" x14ac:dyDescent="0.2">
      <c r="A1432">
        <v>5</v>
      </c>
      <c r="B1432" t="s">
        <v>1325</v>
      </c>
      <c r="C1432">
        <v>2023</v>
      </c>
      <c r="D1432" t="s">
        <v>1541</v>
      </c>
      <c r="E1432" t="str">
        <f>IFERROR(VLOOKUP([1]!Tabla_SERIEA_05_13[[#This Row],[IdEstablecimiento]],'[2]Establecimiento 2023'!$A$1:$E$183,5,FALSE),0)</f>
        <v>04301-Ovalle</v>
      </c>
      <c r="F1432" t="s">
        <v>1394</v>
      </c>
      <c r="G1432" s="437">
        <v>45093.676435185182</v>
      </c>
      <c r="H1432">
        <v>0</v>
      </c>
      <c r="K1432">
        <v>46</v>
      </c>
    </row>
    <row r="1433" spans="1:11" x14ac:dyDescent="0.2">
      <c r="A1433">
        <v>5</v>
      </c>
      <c r="B1433" t="s">
        <v>1325</v>
      </c>
      <c r="C1433">
        <v>2023</v>
      </c>
      <c r="D1433" t="s">
        <v>1541</v>
      </c>
      <c r="E1433" t="str">
        <f>IFERROR(VLOOKUP([1]!Tabla_SERIEA_05_13[[#This Row],[IdEstablecimiento]],'[2]Establecimiento 2023'!$A$1:$E$183,5,FALSE),0)</f>
        <v>04301-Ovalle</v>
      </c>
      <c r="F1433" t="s">
        <v>1348</v>
      </c>
      <c r="G1433" s="437">
        <v>45093.676435185182</v>
      </c>
      <c r="H1433">
        <v>0</v>
      </c>
      <c r="K1433">
        <v>5</v>
      </c>
    </row>
    <row r="1434" spans="1:11" x14ac:dyDescent="0.2">
      <c r="A1434">
        <v>5</v>
      </c>
      <c r="B1434" t="s">
        <v>1325</v>
      </c>
      <c r="C1434">
        <v>2023</v>
      </c>
      <c r="D1434" t="s">
        <v>1541</v>
      </c>
      <c r="E1434" t="str">
        <f>IFERROR(VLOOKUP([1]!Tabla_SERIEA_05_13[[#This Row],[IdEstablecimiento]],'[2]Establecimiento 2023'!$A$1:$E$183,5,FALSE),0)</f>
        <v>04301-Ovalle</v>
      </c>
      <c r="F1434" t="s">
        <v>1349</v>
      </c>
      <c r="G1434" s="437">
        <v>45093.676435185182</v>
      </c>
      <c r="H1434">
        <v>0</v>
      </c>
      <c r="K1434">
        <v>9</v>
      </c>
    </row>
    <row r="1435" spans="1:11" x14ac:dyDescent="0.2">
      <c r="A1435">
        <v>5</v>
      </c>
      <c r="B1435" t="s">
        <v>1325</v>
      </c>
      <c r="C1435">
        <v>2023</v>
      </c>
      <c r="D1435" t="s">
        <v>1541</v>
      </c>
      <c r="E1435" t="str">
        <f>IFERROR(VLOOKUP([1]!Tabla_SERIEA_05_13[[#This Row],[IdEstablecimiento]],'[2]Establecimiento 2023'!$A$1:$E$183,5,FALSE),0)</f>
        <v>04301-Ovalle</v>
      </c>
      <c r="F1435" t="s">
        <v>1350</v>
      </c>
      <c r="G1435" s="437">
        <v>45093.676435185182</v>
      </c>
      <c r="H1435">
        <v>0</v>
      </c>
      <c r="K1435">
        <v>18</v>
      </c>
    </row>
    <row r="1436" spans="1:11" x14ac:dyDescent="0.2">
      <c r="A1436">
        <v>5</v>
      </c>
      <c r="B1436" t="s">
        <v>1325</v>
      </c>
      <c r="C1436">
        <v>2023</v>
      </c>
      <c r="D1436" t="s">
        <v>1541</v>
      </c>
      <c r="E1436" t="str">
        <f>IFERROR(VLOOKUP([1]!Tabla_SERIEA_05_13[[#This Row],[IdEstablecimiento]],'[2]Establecimiento 2023'!$A$1:$E$183,5,FALSE),0)</f>
        <v>04301-Ovalle</v>
      </c>
      <c r="F1436" t="s">
        <v>1351</v>
      </c>
      <c r="G1436" s="437">
        <v>45093.676435185182</v>
      </c>
      <c r="H1436">
        <v>0</v>
      </c>
      <c r="K1436">
        <v>65</v>
      </c>
    </row>
    <row r="1437" spans="1:11" x14ac:dyDescent="0.2">
      <c r="A1437">
        <v>5</v>
      </c>
      <c r="B1437" t="s">
        <v>1325</v>
      </c>
      <c r="C1437">
        <v>2023</v>
      </c>
      <c r="D1437" t="s">
        <v>1541</v>
      </c>
      <c r="E1437" t="str">
        <f>IFERROR(VLOOKUP([1]!Tabla_SERIEA_05_13[[#This Row],[IdEstablecimiento]],'[2]Establecimiento 2023'!$A$1:$E$183,5,FALSE),0)</f>
        <v>04301-Ovalle</v>
      </c>
      <c r="F1437" t="s">
        <v>1352</v>
      </c>
      <c r="G1437" s="437">
        <v>45093.676435185182</v>
      </c>
      <c r="H1437">
        <v>0</v>
      </c>
      <c r="K1437">
        <v>65</v>
      </c>
    </row>
    <row r="1438" spans="1:11" x14ac:dyDescent="0.2">
      <c r="A1438">
        <v>5</v>
      </c>
      <c r="B1438" t="s">
        <v>1325</v>
      </c>
      <c r="C1438">
        <v>2023</v>
      </c>
      <c r="D1438" t="s">
        <v>1541</v>
      </c>
      <c r="E1438" t="str">
        <f>IFERROR(VLOOKUP([1]!Tabla_SERIEA_05_13[[#This Row],[IdEstablecimiento]],'[2]Establecimiento 2023'!$A$1:$E$183,5,FALSE),0)</f>
        <v>04303-Monte Patria</v>
      </c>
      <c r="F1438" t="s">
        <v>1353</v>
      </c>
      <c r="G1438" s="437">
        <v>45093.676435185182</v>
      </c>
      <c r="H1438">
        <v>0</v>
      </c>
      <c r="K1438">
        <v>57</v>
      </c>
    </row>
    <row r="1439" spans="1:11" x14ac:dyDescent="0.2">
      <c r="A1439">
        <v>5</v>
      </c>
      <c r="B1439" t="s">
        <v>1325</v>
      </c>
      <c r="C1439">
        <v>2023</v>
      </c>
      <c r="D1439" t="s">
        <v>1541</v>
      </c>
      <c r="E1439" t="str">
        <f>IFERROR(VLOOKUP([1]!Tabla_SERIEA_05_13[[#This Row],[IdEstablecimiento]],'[2]Establecimiento 2023'!$A$1:$E$183,5,FALSE),0)</f>
        <v>04303-Monte Patria</v>
      </c>
      <c r="F1439" t="s">
        <v>1354</v>
      </c>
      <c r="G1439" s="437">
        <v>45093.676435185182</v>
      </c>
      <c r="H1439">
        <v>0</v>
      </c>
      <c r="K1439">
        <v>40</v>
      </c>
    </row>
    <row r="1440" spans="1:11" x14ac:dyDescent="0.2">
      <c r="A1440">
        <v>5</v>
      </c>
      <c r="B1440" t="s">
        <v>1325</v>
      </c>
      <c r="C1440">
        <v>2023</v>
      </c>
      <c r="D1440" t="s">
        <v>1541</v>
      </c>
      <c r="E1440" t="str">
        <f>IFERROR(VLOOKUP([1]!Tabla_SERIEA_05_13[[#This Row],[IdEstablecimiento]],'[2]Establecimiento 2023'!$A$1:$E$183,5,FALSE),0)</f>
        <v>04303-Monte Patria</v>
      </c>
      <c r="F1440" t="s">
        <v>1355</v>
      </c>
      <c r="G1440" s="437">
        <v>45093.676435185182</v>
      </c>
      <c r="H1440">
        <v>0</v>
      </c>
      <c r="K1440">
        <v>19</v>
      </c>
    </row>
    <row r="1441" spans="1:13" x14ac:dyDescent="0.2">
      <c r="A1441">
        <v>5</v>
      </c>
      <c r="B1441" t="s">
        <v>1325</v>
      </c>
      <c r="C1441">
        <v>2023</v>
      </c>
      <c r="D1441" t="s">
        <v>1541</v>
      </c>
      <c r="E1441" t="str">
        <f>IFERROR(VLOOKUP([1]!Tabla_SERIEA_05_13[[#This Row],[IdEstablecimiento]],'[2]Establecimiento 2023'!$A$1:$E$183,5,FALSE),0)</f>
        <v>04303-Monte Patria</v>
      </c>
      <c r="F1441" t="s">
        <v>1356</v>
      </c>
      <c r="G1441" s="437">
        <v>45093.676435185182</v>
      </c>
      <c r="H1441">
        <v>0</v>
      </c>
      <c r="K1441">
        <v>69</v>
      </c>
    </row>
    <row r="1442" spans="1:13" x14ac:dyDescent="0.2">
      <c r="A1442">
        <v>5</v>
      </c>
      <c r="B1442" t="s">
        <v>1325</v>
      </c>
      <c r="C1442">
        <v>2023</v>
      </c>
      <c r="D1442" t="s">
        <v>1541</v>
      </c>
      <c r="E1442" t="str">
        <f>IFERROR(VLOOKUP([1]!Tabla_SERIEA_05_13[[#This Row],[IdEstablecimiento]],'[2]Establecimiento 2023'!$A$1:$E$183,5,FALSE),0)</f>
        <v>04304-Punitaqui</v>
      </c>
      <c r="F1442" t="s">
        <v>1357</v>
      </c>
      <c r="G1442" s="437">
        <v>45093.676435185182</v>
      </c>
      <c r="H1442">
        <v>0</v>
      </c>
      <c r="K1442">
        <v>2</v>
      </c>
    </row>
    <row r="1443" spans="1:13" x14ac:dyDescent="0.2">
      <c r="A1443">
        <v>5</v>
      </c>
      <c r="B1443" t="s">
        <v>1325</v>
      </c>
      <c r="C1443">
        <v>2023</v>
      </c>
      <c r="D1443" t="s">
        <v>1541</v>
      </c>
      <c r="E1443" t="str">
        <f>IFERROR(VLOOKUP([1]!Tabla_SERIEA_05_13[[#This Row],[IdEstablecimiento]],'[2]Establecimiento 2023'!$A$1:$E$183,5,FALSE),0)</f>
        <v>04304-Punitaqui</v>
      </c>
      <c r="F1443" t="s">
        <v>1358</v>
      </c>
      <c r="G1443" s="437">
        <v>45093.676435185182</v>
      </c>
      <c r="H1443">
        <v>0</v>
      </c>
      <c r="K1443">
        <v>3</v>
      </c>
    </row>
    <row r="1444" spans="1:13" x14ac:dyDescent="0.2">
      <c r="A1444">
        <v>5</v>
      </c>
      <c r="B1444" t="s">
        <v>1325</v>
      </c>
      <c r="C1444">
        <v>2023</v>
      </c>
      <c r="D1444" t="s">
        <v>1541</v>
      </c>
      <c r="E1444" t="str">
        <f>IFERROR(VLOOKUP([1]!Tabla_SERIEA_05_13[[#This Row],[IdEstablecimiento]],'[2]Establecimiento 2023'!$A$1:$E$183,5,FALSE),0)</f>
        <v>04304-Punitaqui</v>
      </c>
      <c r="F1444" t="s">
        <v>1359</v>
      </c>
      <c r="G1444" s="437">
        <v>45093.676435185182</v>
      </c>
      <c r="H1444">
        <v>0</v>
      </c>
      <c r="K1444">
        <v>1</v>
      </c>
    </row>
    <row r="1445" spans="1:13" x14ac:dyDescent="0.2">
      <c r="A1445">
        <v>5</v>
      </c>
      <c r="B1445" t="s">
        <v>1325</v>
      </c>
      <c r="C1445">
        <v>2023</v>
      </c>
      <c r="D1445" t="s">
        <v>1541</v>
      </c>
      <c r="E1445" t="str">
        <f>IFERROR(VLOOKUP([1]!Tabla_SERIEA_05_13[[#This Row],[IdEstablecimiento]],'[2]Establecimiento 2023'!$A$1:$E$183,5,FALSE),0)</f>
        <v>04304-Punitaqui</v>
      </c>
      <c r="F1445" t="s">
        <v>1396</v>
      </c>
      <c r="G1445" s="437">
        <v>45093.676435185182</v>
      </c>
      <c r="H1445">
        <v>0</v>
      </c>
      <c r="K1445">
        <v>25</v>
      </c>
    </row>
    <row r="1446" spans="1:13" x14ac:dyDescent="0.2">
      <c r="A1446">
        <v>5</v>
      </c>
      <c r="B1446" t="s">
        <v>1325</v>
      </c>
      <c r="C1446">
        <v>2023</v>
      </c>
      <c r="D1446" t="s">
        <v>1541</v>
      </c>
      <c r="E1446" t="str">
        <f>IFERROR(VLOOKUP([1]!Tabla_SERIEA_05_13[[#This Row],[IdEstablecimiento]],'[2]Establecimiento 2023'!$A$1:$E$183,5,FALSE),0)</f>
        <v>04304-Punitaqui</v>
      </c>
      <c r="F1446" t="s">
        <v>1360</v>
      </c>
      <c r="G1446" s="437">
        <v>45093.676435185182</v>
      </c>
      <c r="H1446">
        <v>0</v>
      </c>
      <c r="K1446">
        <v>64</v>
      </c>
    </row>
    <row r="1447" spans="1:13" x14ac:dyDescent="0.2">
      <c r="A1447">
        <v>5</v>
      </c>
      <c r="B1447" t="s">
        <v>1325</v>
      </c>
      <c r="C1447">
        <v>2023</v>
      </c>
      <c r="D1447" t="s">
        <v>1541</v>
      </c>
      <c r="E1447" t="str">
        <f>IFERROR(VLOOKUP([1]!Tabla_SERIEA_05_13[[#This Row],[IdEstablecimiento]],'[2]Establecimiento 2023'!$A$1:$E$183,5,FALSE),0)</f>
        <v>04303-Monte Patria</v>
      </c>
      <c r="F1447" t="s">
        <v>1361</v>
      </c>
      <c r="G1447" s="437">
        <v>45093.676435185182</v>
      </c>
      <c r="H1447">
        <v>0</v>
      </c>
      <c r="K1447">
        <v>57</v>
      </c>
    </row>
    <row r="1448" spans="1:13" x14ac:dyDescent="0.2">
      <c r="A1448">
        <v>5</v>
      </c>
      <c r="B1448" t="s">
        <v>1325</v>
      </c>
      <c r="C1448">
        <v>2023</v>
      </c>
      <c r="D1448" t="s">
        <v>1541</v>
      </c>
      <c r="E1448" t="str">
        <f>IFERROR(VLOOKUP([1]!Tabla_SERIEA_05_13[[#This Row],[IdEstablecimiento]],'[2]Establecimiento 2023'!$A$1:$E$183,5,FALSE),0)</f>
        <v>04303-Monte Patria</v>
      </c>
      <c r="F1448" t="s">
        <v>1362</v>
      </c>
      <c r="G1448" s="437">
        <v>45093.676435185182</v>
      </c>
      <c r="H1448">
        <v>0</v>
      </c>
      <c r="K1448">
        <v>16</v>
      </c>
    </row>
    <row r="1449" spans="1:13" x14ac:dyDescent="0.2">
      <c r="A1449">
        <v>5</v>
      </c>
      <c r="B1449" t="s">
        <v>1325</v>
      </c>
      <c r="C1449">
        <v>2023</v>
      </c>
      <c r="D1449" t="s">
        <v>1541</v>
      </c>
      <c r="E1449" t="str">
        <f>IFERROR(VLOOKUP([1]!Tabla_SERIEA_05_13[[#This Row],[IdEstablecimiento]],'[2]Establecimiento 2023'!$A$1:$E$183,5,FALSE),0)</f>
        <v>04303-Monte Patria</v>
      </c>
      <c r="F1449" t="s">
        <v>1397</v>
      </c>
      <c r="G1449" s="437">
        <v>45093.676435185182</v>
      </c>
      <c r="H1449">
        <v>0</v>
      </c>
      <c r="K1449">
        <v>3</v>
      </c>
    </row>
    <row r="1450" spans="1:13" x14ac:dyDescent="0.2">
      <c r="A1450">
        <v>5</v>
      </c>
      <c r="B1450" t="s">
        <v>1325</v>
      </c>
      <c r="C1450">
        <v>2023</v>
      </c>
      <c r="D1450" t="s">
        <v>1541</v>
      </c>
      <c r="E1450" t="str">
        <f>IFERROR(VLOOKUP([1]!Tabla_SERIEA_05_13[[#This Row],[IdEstablecimiento]],'[2]Establecimiento 2023'!$A$1:$E$183,5,FALSE),0)</f>
        <v>04304-Punitaqui</v>
      </c>
      <c r="F1450" t="s">
        <v>1371</v>
      </c>
      <c r="G1450" s="437">
        <v>45093.676435185182</v>
      </c>
      <c r="H1450">
        <v>0</v>
      </c>
      <c r="K1450">
        <v>3</v>
      </c>
    </row>
    <row r="1451" spans="1:13" x14ac:dyDescent="0.2">
      <c r="A1451">
        <v>5</v>
      </c>
      <c r="B1451" t="s">
        <v>1325</v>
      </c>
      <c r="C1451">
        <v>2023</v>
      </c>
      <c r="D1451" t="s">
        <v>1541</v>
      </c>
      <c r="E1451" t="str">
        <f>IFERROR(VLOOKUP([1]!Tabla_SERIEA_05_13[[#This Row],[IdEstablecimiento]],'[2]Establecimiento 2023'!$A$1:$E$183,5,FALSE),0)</f>
        <v>04304-Punitaqui</v>
      </c>
      <c r="F1451" t="s">
        <v>1335</v>
      </c>
      <c r="G1451" s="437">
        <v>45093.676435185182</v>
      </c>
      <c r="H1451">
        <v>18</v>
      </c>
      <c r="J1451">
        <v>18</v>
      </c>
      <c r="L1451">
        <v>18</v>
      </c>
    </row>
    <row r="1452" spans="1:13" x14ac:dyDescent="0.2">
      <c r="A1452">
        <v>5</v>
      </c>
      <c r="B1452" t="s">
        <v>1325</v>
      </c>
      <c r="C1452">
        <v>2023</v>
      </c>
      <c r="D1452" t="s">
        <v>1541</v>
      </c>
      <c r="E1452" t="str">
        <f>IFERROR(VLOOKUP([1]!Tabla_SERIEA_05_13[[#This Row],[IdEstablecimiento]],'[2]Establecimiento 2023'!$A$1:$E$183,5,FALSE),0)</f>
        <v>04304-Punitaqui</v>
      </c>
      <c r="F1452" t="s">
        <v>1380</v>
      </c>
      <c r="G1452" s="437">
        <v>45093.676435185182</v>
      </c>
      <c r="H1452">
        <v>1</v>
      </c>
      <c r="J1452">
        <v>1</v>
      </c>
      <c r="L1452">
        <v>1</v>
      </c>
      <c r="M1452">
        <v>0</v>
      </c>
    </row>
    <row r="1453" spans="1:13" x14ac:dyDescent="0.2">
      <c r="A1453">
        <v>5</v>
      </c>
      <c r="B1453" t="s">
        <v>1325</v>
      </c>
      <c r="C1453">
        <v>2023</v>
      </c>
      <c r="D1453" t="s">
        <v>1541</v>
      </c>
      <c r="E1453" t="str">
        <f>IFERROR(VLOOKUP([1]!Tabla_SERIEA_05_13[[#This Row],[IdEstablecimiento]],'[2]Establecimiento 2023'!$A$1:$E$183,5,FALSE),0)</f>
        <v>04304-Punitaqui</v>
      </c>
      <c r="F1453" t="s">
        <v>1327</v>
      </c>
      <c r="G1453" s="437">
        <v>45093.676435185182</v>
      </c>
      <c r="H1453">
        <v>22</v>
      </c>
      <c r="J1453">
        <v>22</v>
      </c>
      <c r="L1453">
        <v>22</v>
      </c>
    </row>
    <row r="1454" spans="1:13" x14ac:dyDescent="0.2">
      <c r="A1454">
        <v>5</v>
      </c>
      <c r="B1454" t="s">
        <v>1325</v>
      </c>
      <c r="C1454">
        <v>2023</v>
      </c>
      <c r="D1454" t="s">
        <v>1541</v>
      </c>
      <c r="E1454" t="str">
        <f>IFERROR(VLOOKUP([1]!Tabla_SERIEA_05_13[[#This Row],[IdEstablecimiento]],'[2]Establecimiento 2023'!$A$1:$E$183,5,FALSE),0)</f>
        <v>04304-Punitaqui</v>
      </c>
      <c r="F1454" t="s">
        <v>1414</v>
      </c>
      <c r="G1454" s="437">
        <v>45093.676435185182</v>
      </c>
      <c r="H1454">
        <v>32</v>
      </c>
      <c r="J1454">
        <v>32</v>
      </c>
      <c r="L1454">
        <v>32</v>
      </c>
    </row>
    <row r="1455" spans="1:13" x14ac:dyDescent="0.2">
      <c r="A1455">
        <v>5</v>
      </c>
      <c r="B1455" t="s">
        <v>1325</v>
      </c>
      <c r="C1455">
        <v>2023</v>
      </c>
      <c r="D1455" t="s">
        <v>1541</v>
      </c>
      <c r="E1455" t="str">
        <f>IFERROR(VLOOKUP([1]!Tabla_SERIEA_05_13[[#This Row],[IdEstablecimiento]],'[2]Establecimiento 2023'!$A$1:$E$183,5,FALSE),0)</f>
        <v>04304-Punitaqui</v>
      </c>
      <c r="F1455" t="s">
        <v>1328</v>
      </c>
      <c r="G1455" s="437">
        <v>45093.676435185182</v>
      </c>
      <c r="H1455">
        <v>1</v>
      </c>
      <c r="J1455">
        <v>1</v>
      </c>
      <c r="L1455">
        <v>1</v>
      </c>
    </row>
    <row r="1456" spans="1:13" x14ac:dyDescent="0.2">
      <c r="A1456">
        <v>5</v>
      </c>
      <c r="B1456" t="s">
        <v>1325</v>
      </c>
      <c r="C1456">
        <v>2023</v>
      </c>
      <c r="D1456" t="s">
        <v>1541</v>
      </c>
      <c r="E1456" t="str">
        <f>IFERROR(VLOOKUP([1]!Tabla_SERIEA_05_13[[#This Row],[IdEstablecimiento]],'[2]Establecimiento 2023'!$A$1:$E$183,5,FALSE),0)</f>
        <v>04304-Punitaqui</v>
      </c>
      <c r="F1456" t="s">
        <v>1384</v>
      </c>
      <c r="G1456" s="437">
        <v>45093.676435185182</v>
      </c>
      <c r="H1456">
        <v>46</v>
      </c>
      <c r="J1456">
        <v>46</v>
      </c>
      <c r="L1456">
        <v>46</v>
      </c>
    </row>
    <row r="1457" spans="1:12" x14ac:dyDescent="0.2">
      <c r="A1457">
        <v>5</v>
      </c>
      <c r="B1457" t="s">
        <v>1325</v>
      </c>
      <c r="C1457">
        <v>2023</v>
      </c>
      <c r="D1457" t="s">
        <v>1541</v>
      </c>
      <c r="E1457" t="str">
        <f>IFERROR(VLOOKUP([1]!Tabla_SERIEA_05_13[[#This Row],[IdEstablecimiento]],'[2]Establecimiento 2023'!$A$1:$E$183,5,FALSE),0)</f>
        <v>04304-Punitaqui</v>
      </c>
      <c r="F1457" t="s">
        <v>1330</v>
      </c>
      <c r="G1457" s="437">
        <v>45093.676435185182</v>
      </c>
      <c r="H1457">
        <v>8</v>
      </c>
      <c r="I1457">
        <v>8</v>
      </c>
      <c r="K1457">
        <v>8</v>
      </c>
    </row>
    <row r="1458" spans="1:12" x14ac:dyDescent="0.2">
      <c r="A1458">
        <v>5</v>
      </c>
      <c r="B1458" t="s">
        <v>1325</v>
      </c>
      <c r="C1458">
        <v>2023</v>
      </c>
      <c r="D1458" t="s">
        <v>1541</v>
      </c>
      <c r="E1458" t="str">
        <f>IFERROR(VLOOKUP([1]!Tabla_SERIEA_05_13[[#This Row],[IdEstablecimiento]],'[2]Establecimiento 2023'!$A$1:$E$183,5,FALSE),0)</f>
        <v>04304-Punitaqui</v>
      </c>
      <c r="F1458" t="s">
        <v>1385</v>
      </c>
      <c r="G1458" s="437">
        <v>45093.676435185182</v>
      </c>
      <c r="H1458">
        <v>73</v>
      </c>
      <c r="J1458">
        <v>73</v>
      </c>
    </row>
    <row r="1459" spans="1:12" x14ac:dyDescent="0.2">
      <c r="A1459">
        <v>5</v>
      </c>
      <c r="B1459" t="s">
        <v>1325</v>
      </c>
      <c r="C1459">
        <v>2023</v>
      </c>
      <c r="D1459" t="s">
        <v>1541</v>
      </c>
      <c r="E1459" t="str">
        <f>IFERROR(VLOOKUP([1]!Tabla_SERIEA_05_13[[#This Row],[IdEstablecimiento]],'[2]Establecimiento 2023'!$A$1:$E$183,5,FALSE),0)</f>
        <v>04304-Punitaqui</v>
      </c>
      <c r="F1459" t="s">
        <v>1386</v>
      </c>
      <c r="G1459" s="437">
        <v>45093.676435185182</v>
      </c>
      <c r="H1459">
        <v>2</v>
      </c>
      <c r="J1459">
        <v>2</v>
      </c>
    </row>
    <row r="1460" spans="1:12" x14ac:dyDescent="0.2">
      <c r="A1460">
        <v>5</v>
      </c>
      <c r="B1460" t="s">
        <v>1325</v>
      </c>
      <c r="C1460">
        <v>2023</v>
      </c>
      <c r="D1460" t="s">
        <v>1541</v>
      </c>
      <c r="E1460" t="str">
        <f>IFERROR(VLOOKUP([1]!Tabla_SERIEA_05_13[[#This Row],[IdEstablecimiento]],'[2]Establecimiento 2023'!$A$1:$E$183,5,FALSE),0)</f>
        <v>04304-Punitaqui</v>
      </c>
      <c r="F1460" t="s">
        <v>1403</v>
      </c>
      <c r="G1460" s="437">
        <v>45093.676435185182</v>
      </c>
      <c r="H1460">
        <v>2</v>
      </c>
      <c r="J1460">
        <v>2</v>
      </c>
      <c r="L1460">
        <v>2</v>
      </c>
    </row>
    <row r="1461" spans="1:12" x14ac:dyDescent="0.2">
      <c r="A1461">
        <v>5</v>
      </c>
      <c r="B1461" t="s">
        <v>1325</v>
      </c>
      <c r="C1461">
        <v>2023</v>
      </c>
      <c r="D1461" t="s">
        <v>1541</v>
      </c>
      <c r="E1461" t="str">
        <f>IFERROR(VLOOKUP([1]!Tabla_SERIEA_05_13[[#This Row],[IdEstablecimiento]],'[2]Establecimiento 2023'!$A$1:$E$183,5,FALSE),0)</f>
        <v>04304-Punitaqui</v>
      </c>
      <c r="F1461" t="s">
        <v>1404</v>
      </c>
      <c r="G1461" s="437">
        <v>45093.676435185182</v>
      </c>
      <c r="H1461">
        <v>1</v>
      </c>
      <c r="J1461">
        <v>1</v>
      </c>
      <c r="L1461">
        <v>1</v>
      </c>
    </row>
    <row r="1462" spans="1:12" x14ac:dyDescent="0.2">
      <c r="A1462">
        <v>5</v>
      </c>
      <c r="B1462" t="s">
        <v>1325</v>
      </c>
      <c r="C1462">
        <v>2023</v>
      </c>
      <c r="D1462" t="s">
        <v>1541</v>
      </c>
      <c r="E1462" t="str">
        <f>IFERROR(VLOOKUP([1]!Tabla_SERIEA_05_13[[#This Row],[IdEstablecimiento]],'[2]Establecimiento 2023'!$A$1:$E$183,5,FALSE),0)</f>
        <v>04304-Punitaqui</v>
      </c>
      <c r="F1462" t="s">
        <v>1332</v>
      </c>
      <c r="G1462" s="437">
        <v>45093.676435185182</v>
      </c>
      <c r="H1462">
        <v>20</v>
      </c>
      <c r="J1462">
        <v>20</v>
      </c>
      <c r="L1462">
        <v>20</v>
      </c>
    </row>
    <row r="1463" spans="1:12" x14ac:dyDescent="0.2">
      <c r="A1463">
        <v>5</v>
      </c>
      <c r="B1463" t="s">
        <v>1325</v>
      </c>
      <c r="C1463">
        <v>2023</v>
      </c>
      <c r="D1463" t="s">
        <v>1541</v>
      </c>
      <c r="E1463" t="str">
        <f>IFERROR(VLOOKUP([1]!Tabla_SERIEA_05_13[[#This Row],[IdEstablecimiento]],'[2]Establecimiento 2023'!$A$1:$E$183,5,FALSE),0)</f>
        <v>04304-Punitaqui</v>
      </c>
      <c r="F1463" t="s">
        <v>1244</v>
      </c>
      <c r="G1463" s="437">
        <v>45093.676435185182</v>
      </c>
      <c r="H1463">
        <v>18</v>
      </c>
      <c r="I1463">
        <v>0</v>
      </c>
      <c r="J1463">
        <v>18</v>
      </c>
    </row>
    <row r="1464" spans="1:12" x14ac:dyDescent="0.2">
      <c r="A1464">
        <v>5</v>
      </c>
      <c r="B1464" t="s">
        <v>1325</v>
      </c>
      <c r="C1464">
        <v>2023</v>
      </c>
      <c r="D1464" t="s">
        <v>1541</v>
      </c>
      <c r="E1464" t="str">
        <f>IFERROR(VLOOKUP([1]!Tabla_SERIEA_05_13[[#This Row],[IdEstablecimiento]],'[2]Establecimiento 2023'!$A$1:$E$183,5,FALSE),0)</f>
        <v>04304-Punitaqui</v>
      </c>
      <c r="F1464" t="s">
        <v>1248</v>
      </c>
      <c r="G1464" s="437">
        <v>45093.676435185182</v>
      </c>
      <c r="H1464">
        <v>1</v>
      </c>
      <c r="I1464">
        <v>0</v>
      </c>
      <c r="J1464">
        <v>1</v>
      </c>
    </row>
    <row r="1465" spans="1:12" x14ac:dyDescent="0.2">
      <c r="A1465">
        <v>5</v>
      </c>
      <c r="B1465" t="s">
        <v>1325</v>
      </c>
      <c r="C1465">
        <v>2023</v>
      </c>
      <c r="D1465" t="s">
        <v>1541</v>
      </c>
      <c r="E1465" t="str">
        <f>IFERROR(VLOOKUP([1]!Tabla_SERIEA_05_13[[#This Row],[IdEstablecimiento]],'[2]Establecimiento 2023'!$A$1:$E$183,5,FALSE),0)</f>
        <v>04304-Punitaqui</v>
      </c>
      <c r="F1465" t="s">
        <v>1253</v>
      </c>
      <c r="G1465" s="437">
        <v>45093.676435185182</v>
      </c>
      <c r="H1465">
        <v>22</v>
      </c>
      <c r="I1465">
        <v>0</v>
      </c>
      <c r="J1465">
        <v>22</v>
      </c>
    </row>
    <row r="1466" spans="1:12" x14ac:dyDescent="0.2">
      <c r="A1466">
        <v>5</v>
      </c>
      <c r="B1466" t="s">
        <v>1325</v>
      </c>
      <c r="C1466">
        <v>2023</v>
      </c>
      <c r="D1466" t="s">
        <v>1541</v>
      </c>
      <c r="E1466" t="str">
        <f>IFERROR(VLOOKUP([1]!Tabla_SERIEA_05_13[[#This Row],[IdEstablecimiento]],'[2]Establecimiento 2023'!$A$1:$E$183,5,FALSE),0)</f>
        <v>04304-Punitaqui</v>
      </c>
      <c r="F1466" t="s">
        <v>1419</v>
      </c>
      <c r="G1466" s="437">
        <v>45093.676435185182</v>
      </c>
      <c r="H1466">
        <v>32</v>
      </c>
      <c r="I1466">
        <v>0</v>
      </c>
      <c r="J1466">
        <v>32</v>
      </c>
    </row>
    <row r="1467" spans="1:12" x14ac:dyDescent="0.2">
      <c r="A1467">
        <v>5</v>
      </c>
      <c r="B1467" t="s">
        <v>1325</v>
      </c>
      <c r="C1467">
        <v>2023</v>
      </c>
      <c r="D1467" t="s">
        <v>1541</v>
      </c>
      <c r="E1467" t="str">
        <f>IFERROR(VLOOKUP([1]!Tabla_SERIEA_05_13[[#This Row],[IdEstablecimiento]],'[2]Establecimiento 2023'!$A$1:$E$183,5,FALSE),0)</f>
        <v>04304-Punitaqui</v>
      </c>
      <c r="F1467" t="s">
        <v>1259</v>
      </c>
      <c r="G1467" s="437">
        <v>45093.676435185182</v>
      </c>
      <c r="H1467">
        <v>11</v>
      </c>
      <c r="J1467">
        <v>11</v>
      </c>
    </row>
    <row r="1468" spans="1:12" x14ac:dyDescent="0.2">
      <c r="A1468">
        <v>5</v>
      </c>
      <c r="B1468" t="s">
        <v>1325</v>
      </c>
      <c r="C1468">
        <v>2023</v>
      </c>
      <c r="D1468" t="s">
        <v>1542</v>
      </c>
      <c r="E1468" t="str">
        <f>IFERROR(VLOOKUP([1]!Tabla_SERIEA_05_13[[#This Row],[IdEstablecimiento]],'[2]Establecimiento 2023'!$A$1:$E$183,5,FALSE),0)</f>
        <v>04304-Punitaqui</v>
      </c>
      <c r="F1468" t="s">
        <v>1341</v>
      </c>
      <c r="G1468" s="437">
        <v>45096.361030092594</v>
      </c>
      <c r="H1468">
        <v>0</v>
      </c>
      <c r="K1468">
        <v>16</v>
      </c>
    </row>
    <row r="1469" spans="1:12" x14ac:dyDescent="0.2">
      <c r="A1469">
        <v>5</v>
      </c>
      <c r="B1469" t="s">
        <v>1325</v>
      </c>
      <c r="C1469">
        <v>2023</v>
      </c>
      <c r="D1469" t="s">
        <v>1542</v>
      </c>
      <c r="E1469" t="str">
        <f>IFERROR(VLOOKUP([1]!Tabla_SERIEA_05_13[[#This Row],[IdEstablecimiento]],'[2]Establecimiento 2023'!$A$1:$E$183,5,FALSE),0)</f>
        <v>04304-Punitaqui</v>
      </c>
      <c r="F1469" t="s">
        <v>1342</v>
      </c>
      <c r="G1469" s="437">
        <v>45096.361030092594</v>
      </c>
      <c r="H1469">
        <v>0</v>
      </c>
      <c r="K1469">
        <v>16</v>
      </c>
    </row>
    <row r="1470" spans="1:12" x14ac:dyDescent="0.2">
      <c r="A1470">
        <v>5</v>
      </c>
      <c r="B1470" t="s">
        <v>1325</v>
      </c>
      <c r="C1470">
        <v>2023</v>
      </c>
      <c r="D1470" t="s">
        <v>1542</v>
      </c>
      <c r="E1470" t="str">
        <f>IFERROR(VLOOKUP([1]!Tabla_SERIEA_05_13[[#This Row],[IdEstablecimiento]],'[2]Establecimiento 2023'!$A$1:$E$183,5,FALSE),0)</f>
        <v>04304-Punitaqui</v>
      </c>
      <c r="F1470" t="s">
        <v>1343</v>
      </c>
      <c r="G1470" s="437">
        <v>45096.361030092594</v>
      </c>
      <c r="H1470">
        <v>0</v>
      </c>
      <c r="K1470">
        <v>28</v>
      </c>
    </row>
    <row r="1471" spans="1:12" x14ac:dyDescent="0.2">
      <c r="A1471">
        <v>5</v>
      </c>
      <c r="B1471" t="s">
        <v>1325</v>
      </c>
      <c r="C1471">
        <v>2023</v>
      </c>
      <c r="D1471" t="s">
        <v>1542</v>
      </c>
      <c r="E1471" t="str">
        <f>IFERROR(VLOOKUP([1]!Tabla_SERIEA_05_13[[#This Row],[IdEstablecimiento]],'[2]Establecimiento 2023'!$A$1:$E$183,5,FALSE),0)</f>
        <v>04304-Punitaqui</v>
      </c>
      <c r="F1471" t="s">
        <v>1344</v>
      </c>
      <c r="G1471" s="437">
        <v>45096.361030092594</v>
      </c>
      <c r="H1471">
        <v>0</v>
      </c>
      <c r="K1471">
        <v>64</v>
      </c>
    </row>
    <row r="1472" spans="1:12" x14ac:dyDescent="0.2">
      <c r="A1472">
        <v>5</v>
      </c>
      <c r="B1472" t="s">
        <v>1325</v>
      </c>
      <c r="C1472">
        <v>2023</v>
      </c>
      <c r="D1472" t="s">
        <v>1542</v>
      </c>
      <c r="E1472" t="str">
        <f>IFERROR(VLOOKUP([1]!Tabla_SERIEA_05_13[[#This Row],[IdEstablecimiento]],'[2]Establecimiento 2023'!$A$1:$E$183,5,FALSE),0)</f>
        <v>04304-Punitaqui</v>
      </c>
      <c r="F1472" t="s">
        <v>1392</v>
      </c>
      <c r="G1472" s="437">
        <v>45096.361030092594</v>
      </c>
      <c r="H1472">
        <v>0</v>
      </c>
      <c r="K1472">
        <v>1</v>
      </c>
    </row>
    <row r="1473" spans="1:11" x14ac:dyDescent="0.2">
      <c r="A1473">
        <v>5</v>
      </c>
      <c r="B1473" t="s">
        <v>1325</v>
      </c>
      <c r="C1473">
        <v>2023</v>
      </c>
      <c r="D1473" t="s">
        <v>1542</v>
      </c>
      <c r="E1473" t="str">
        <f>IFERROR(VLOOKUP([1]!Tabla_SERIEA_05_13[[#This Row],[IdEstablecimiento]],'[2]Establecimiento 2023'!$A$1:$E$183,5,FALSE),0)</f>
        <v>04304-Punitaqui</v>
      </c>
      <c r="F1473" t="s">
        <v>1346</v>
      </c>
      <c r="G1473" s="437">
        <v>45096.361030092594</v>
      </c>
      <c r="H1473">
        <v>0</v>
      </c>
      <c r="K1473">
        <v>49</v>
      </c>
    </row>
    <row r="1474" spans="1:11" x14ac:dyDescent="0.2">
      <c r="A1474">
        <v>5</v>
      </c>
      <c r="B1474" t="s">
        <v>1325</v>
      </c>
      <c r="C1474">
        <v>2023</v>
      </c>
      <c r="D1474" t="s">
        <v>1542</v>
      </c>
      <c r="E1474" t="str">
        <f>IFERROR(VLOOKUP([1]!Tabla_SERIEA_05_13[[#This Row],[IdEstablecimiento]],'[2]Establecimiento 2023'!$A$1:$E$183,5,FALSE),0)</f>
        <v>04304-Punitaqui</v>
      </c>
      <c r="F1474" t="s">
        <v>1347</v>
      </c>
      <c r="G1474" s="437">
        <v>45096.361030092594</v>
      </c>
      <c r="H1474">
        <v>0</v>
      </c>
      <c r="K1474">
        <v>69</v>
      </c>
    </row>
    <row r="1475" spans="1:11" x14ac:dyDescent="0.2">
      <c r="A1475">
        <v>5</v>
      </c>
      <c r="B1475" t="s">
        <v>1325</v>
      </c>
      <c r="C1475">
        <v>2023</v>
      </c>
      <c r="D1475" t="s">
        <v>1542</v>
      </c>
      <c r="E1475" t="str">
        <f>IFERROR(VLOOKUP([1]!Tabla_SERIEA_05_13[[#This Row],[IdEstablecimiento]],'[2]Establecimiento 2023'!$A$1:$E$183,5,FALSE),0)</f>
        <v>04304-Punitaqui</v>
      </c>
      <c r="F1475" t="s">
        <v>1439</v>
      </c>
      <c r="G1475" s="437">
        <v>45096.361030092594</v>
      </c>
      <c r="H1475">
        <v>0</v>
      </c>
      <c r="K1475">
        <v>3</v>
      </c>
    </row>
    <row r="1476" spans="1:11" x14ac:dyDescent="0.2">
      <c r="A1476">
        <v>5</v>
      </c>
      <c r="B1476" t="s">
        <v>1325</v>
      </c>
      <c r="C1476">
        <v>2023</v>
      </c>
      <c r="D1476" t="s">
        <v>1542</v>
      </c>
      <c r="E1476" t="str">
        <f>IFERROR(VLOOKUP([1]!Tabla_SERIEA_05_13[[#This Row],[IdEstablecimiento]],'[2]Establecimiento 2023'!$A$1:$E$183,5,FALSE),0)</f>
        <v>04304-Punitaqui</v>
      </c>
      <c r="F1476" t="s">
        <v>1394</v>
      </c>
      <c r="G1476" s="437">
        <v>45096.361030092594</v>
      </c>
      <c r="H1476">
        <v>0</v>
      </c>
      <c r="K1476">
        <v>1</v>
      </c>
    </row>
    <row r="1477" spans="1:11" x14ac:dyDescent="0.2">
      <c r="A1477">
        <v>5</v>
      </c>
      <c r="B1477" t="s">
        <v>1325</v>
      </c>
      <c r="C1477">
        <v>2023</v>
      </c>
      <c r="D1477" t="s">
        <v>1542</v>
      </c>
      <c r="E1477" t="str">
        <f>IFERROR(VLOOKUP([1]!Tabla_SERIEA_05_13[[#This Row],[IdEstablecimiento]],'[2]Establecimiento 2023'!$A$1:$E$183,5,FALSE),0)</f>
        <v>04304-Punitaqui</v>
      </c>
      <c r="F1477" t="s">
        <v>1422</v>
      </c>
      <c r="G1477" s="437">
        <v>45096.361030092594</v>
      </c>
      <c r="H1477">
        <v>0</v>
      </c>
      <c r="K1477">
        <v>3</v>
      </c>
    </row>
    <row r="1478" spans="1:11" x14ac:dyDescent="0.2">
      <c r="A1478">
        <v>5</v>
      </c>
      <c r="B1478" t="s">
        <v>1325</v>
      </c>
      <c r="C1478">
        <v>2023</v>
      </c>
      <c r="D1478" t="s">
        <v>1542</v>
      </c>
      <c r="E1478" t="str">
        <f>IFERROR(VLOOKUP([1]!Tabla_SERIEA_05_13[[#This Row],[IdEstablecimiento]],'[2]Establecimiento 2023'!$A$1:$E$183,5,FALSE),0)</f>
        <v>04304-Punitaqui</v>
      </c>
      <c r="F1478" t="s">
        <v>1349</v>
      </c>
      <c r="G1478" s="437">
        <v>45096.361030092594</v>
      </c>
      <c r="H1478">
        <v>0</v>
      </c>
      <c r="K1478">
        <v>58</v>
      </c>
    </row>
    <row r="1479" spans="1:11" x14ac:dyDescent="0.2">
      <c r="A1479">
        <v>5</v>
      </c>
      <c r="B1479" t="s">
        <v>1325</v>
      </c>
      <c r="C1479">
        <v>2023</v>
      </c>
      <c r="D1479" t="s">
        <v>1542</v>
      </c>
      <c r="E1479" t="str">
        <f>IFERROR(VLOOKUP([1]!Tabla_SERIEA_05_13[[#This Row],[IdEstablecimiento]],'[2]Establecimiento 2023'!$A$1:$E$183,5,FALSE),0)</f>
        <v>04304-Punitaqui</v>
      </c>
      <c r="F1479" t="s">
        <v>1350</v>
      </c>
      <c r="G1479" s="437">
        <v>45096.361030092594</v>
      </c>
      <c r="H1479">
        <v>0</v>
      </c>
      <c r="K1479">
        <v>6</v>
      </c>
    </row>
    <row r="1480" spans="1:11" x14ac:dyDescent="0.2">
      <c r="A1480">
        <v>5</v>
      </c>
      <c r="B1480" t="s">
        <v>1325</v>
      </c>
      <c r="C1480">
        <v>2023</v>
      </c>
      <c r="D1480" t="s">
        <v>1542</v>
      </c>
      <c r="E1480" t="str">
        <f>IFERROR(VLOOKUP([1]!Tabla_SERIEA_05_13[[#This Row],[IdEstablecimiento]],'[2]Establecimiento 2023'!$A$1:$E$183,5,FALSE),0)</f>
        <v>04304-Punitaqui</v>
      </c>
      <c r="F1480" t="s">
        <v>1351</v>
      </c>
      <c r="G1480" s="437">
        <v>45096.361030092594</v>
      </c>
      <c r="H1480">
        <v>0</v>
      </c>
      <c r="K1480">
        <v>54</v>
      </c>
    </row>
    <row r="1481" spans="1:11" x14ac:dyDescent="0.2">
      <c r="A1481">
        <v>5</v>
      </c>
      <c r="B1481" t="s">
        <v>1325</v>
      </c>
      <c r="C1481">
        <v>2023</v>
      </c>
      <c r="D1481" t="s">
        <v>1542</v>
      </c>
      <c r="E1481" t="str">
        <f>IFERROR(VLOOKUP([1]!Tabla_SERIEA_05_13[[#This Row],[IdEstablecimiento]],'[2]Establecimiento 2023'!$A$1:$E$183,5,FALSE),0)</f>
        <v>04304-Punitaqui</v>
      </c>
      <c r="F1481" t="s">
        <v>1352</v>
      </c>
      <c r="G1481" s="437">
        <v>45096.361030092594</v>
      </c>
      <c r="H1481">
        <v>0</v>
      </c>
      <c r="K1481">
        <v>54</v>
      </c>
    </row>
    <row r="1482" spans="1:11" x14ac:dyDescent="0.2">
      <c r="A1482">
        <v>5</v>
      </c>
      <c r="B1482" t="s">
        <v>1325</v>
      </c>
      <c r="C1482">
        <v>2023</v>
      </c>
      <c r="D1482" t="s">
        <v>1542</v>
      </c>
      <c r="E1482" t="str">
        <f>IFERROR(VLOOKUP([1]!Tabla_SERIEA_05_13[[#This Row],[IdEstablecimiento]],'[2]Establecimiento 2023'!$A$1:$E$183,5,FALSE),0)</f>
        <v>04304-Punitaqui</v>
      </c>
      <c r="F1482" t="s">
        <v>1353</v>
      </c>
      <c r="G1482" s="437">
        <v>45096.361030092594</v>
      </c>
      <c r="H1482">
        <v>0</v>
      </c>
      <c r="K1482">
        <v>58</v>
      </c>
    </row>
    <row r="1483" spans="1:11" x14ac:dyDescent="0.2">
      <c r="A1483">
        <v>5</v>
      </c>
      <c r="B1483" t="s">
        <v>1325</v>
      </c>
      <c r="C1483">
        <v>2023</v>
      </c>
      <c r="D1483" t="s">
        <v>1542</v>
      </c>
      <c r="E1483" t="str">
        <f>IFERROR(VLOOKUP([1]!Tabla_SERIEA_05_13[[#This Row],[IdEstablecimiento]],'[2]Establecimiento 2023'!$A$1:$E$183,5,FALSE),0)</f>
        <v>04304-Punitaqui</v>
      </c>
      <c r="F1483" t="s">
        <v>1354</v>
      </c>
      <c r="G1483" s="437">
        <v>45096.361030092594</v>
      </c>
      <c r="H1483">
        <v>0</v>
      </c>
      <c r="K1483">
        <v>52</v>
      </c>
    </row>
    <row r="1484" spans="1:11" x14ac:dyDescent="0.2">
      <c r="A1484">
        <v>5</v>
      </c>
      <c r="B1484" t="s">
        <v>1325</v>
      </c>
      <c r="C1484">
        <v>2023</v>
      </c>
      <c r="D1484" t="s">
        <v>1542</v>
      </c>
      <c r="E1484" t="str">
        <f>IFERROR(VLOOKUP([1]!Tabla_SERIEA_05_13[[#This Row],[IdEstablecimiento]],'[2]Establecimiento 2023'!$A$1:$E$183,5,FALSE),0)</f>
        <v>04304-Punitaqui</v>
      </c>
      <c r="F1484" t="s">
        <v>1410</v>
      </c>
      <c r="G1484" s="437">
        <v>45096.361030092594</v>
      </c>
      <c r="H1484">
        <v>0</v>
      </c>
      <c r="K1484">
        <v>22</v>
      </c>
    </row>
    <row r="1485" spans="1:11" x14ac:dyDescent="0.2">
      <c r="A1485">
        <v>5</v>
      </c>
      <c r="B1485" t="s">
        <v>1325</v>
      </c>
      <c r="C1485">
        <v>2023</v>
      </c>
      <c r="D1485" t="s">
        <v>1542</v>
      </c>
      <c r="E1485" t="str">
        <f>IFERROR(VLOOKUP([1]!Tabla_SERIEA_05_13[[#This Row],[IdEstablecimiento]],'[2]Establecimiento 2023'!$A$1:$E$183,5,FALSE),0)</f>
        <v>04304-Punitaqui</v>
      </c>
      <c r="F1485" t="s">
        <v>1355</v>
      </c>
      <c r="G1485" s="437">
        <v>45096.361030092594</v>
      </c>
      <c r="H1485">
        <v>0</v>
      </c>
      <c r="K1485">
        <v>4</v>
      </c>
    </row>
    <row r="1486" spans="1:11" x14ac:dyDescent="0.2">
      <c r="A1486">
        <v>5</v>
      </c>
      <c r="B1486" t="s">
        <v>1325</v>
      </c>
      <c r="C1486">
        <v>2023</v>
      </c>
      <c r="D1486" t="s">
        <v>1542</v>
      </c>
      <c r="E1486" t="str">
        <f>IFERROR(VLOOKUP([1]!Tabla_SERIEA_05_13[[#This Row],[IdEstablecimiento]],'[2]Establecimiento 2023'!$A$1:$E$183,5,FALSE),0)</f>
        <v>04304-Punitaqui</v>
      </c>
      <c r="F1486" t="s">
        <v>1443</v>
      </c>
      <c r="G1486" s="437">
        <v>45096.361030092594</v>
      </c>
      <c r="H1486">
        <v>0</v>
      </c>
      <c r="K1486">
        <v>2</v>
      </c>
    </row>
    <row r="1487" spans="1:11" x14ac:dyDescent="0.2">
      <c r="A1487">
        <v>5</v>
      </c>
      <c r="B1487" t="s">
        <v>1325</v>
      </c>
      <c r="C1487">
        <v>2023</v>
      </c>
      <c r="D1487" t="s">
        <v>1542</v>
      </c>
      <c r="E1487" t="str">
        <f>IFERROR(VLOOKUP([1]!Tabla_SERIEA_05_13[[#This Row],[IdEstablecimiento]],'[2]Establecimiento 2023'!$A$1:$E$183,5,FALSE),0)</f>
        <v>04304-Punitaqui</v>
      </c>
      <c r="F1487" t="s">
        <v>1356</v>
      </c>
      <c r="G1487" s="437">
        <v>45096.361030092594</v>
      </c>
      <c r="H1487">
        <v>0</v>
      </c>
      <c r="K1487">
        <v>43</v>
      </c>
    </row>
    <row r="1488" spans="1:11" x14ac:dyDescent="0.2">
      <c r="A1488">
        <v>5</v>
      </c>
      <c r="B1488" t="s">
        <v>1325</v>
      </c>
      <c r="C1488">
        <v>2023</v>
      </c>
      <c r="D1488" t="s">
        <v>1542</v>
      </c>
      <c r="E1488" t="str">
        <f>IFERROR(VLOOKUP([1]!Tabla_SERIEA_05_13[[#This Row],[IdEstablecimiento]],'[2]Establecimiento 2023'!$A$1:$E$183,5,FALSE),0)</f>
        <v>04304-Punitaqui</v>
      </c>
      <c r="F1488" t="s">
        <v>1357</v>
      </c>
      <c r="G1488" s="437">
        <v>45096.361030092594</v>
      </c>
      <c r="H1488">
        <v>0</v>
      </c>
      <c r="K1488">
        <v>9</v>
      </c>
    </row>
    <row r="1489" spans="1:11" x14ac:dyDescent="0.2">
      <c r="A1489">
        <v>5</v>
      </c>
      <c r="B1489" t="s">
        <v>1325</v>
      </c>
      <c r="C1489">
        <v>2023</v>
      </c>
      <c r="D1489" t="s">
        <v>1542</v>
      </c>
      <c r="E1489" t="str">
        <f>IFERROR(VLOOKUP([1]!Tabla_SERIEA_05_13[[#This Row],[IdEstablecimiento]],'[2]Establecimiento 2023'!$A$1:$E$183,5,FALSE),0)</f>
        <v>04304-Punitaqui</v>
      </c>
      <c r="F1489" t="s">
        <v>1358</v>
      </c>
      <c r="G1489" s="437">
        <v>45096.361030092594</v>
      </c>
      <c r="H1489">
        <v>0</v>
      </c>
      <c r="K1489">
        <v>54</v>
      </c>
    </row>
    <row r="1490" spans="1:11" x14ac:dyDescent="0.2">
      <c r="A1490">
        <v>5</v>
      </c>
      <c r="B1490" t="s">
        <v>1325</v>
      </c>
      <c r="C1490">
        <v>2023</v>
      </c>
      <c r="D1490" t="s">
        <v>1542</v>
      </c>
      <c r="E1490" t="str">
        <f>IFERROR(VLOOKUP([1]!Tabla_SERIEA_05_13[[#This Row],[IdEstablecimiento]],'[2]Establecimiento 2023'!$A$1:$E$183,5,FALSE),0)</f>
        <v>04304-Punitaqui</v>
      </c>
      <c r="F1490" t="s">
        <v>1395</v>
      </c>
      <c r="G1490" s="437">
        <v>45096.361030092594</v>
      </c>
      <c r="H1490">
        <v>0</v>
      </c>
      <c r="K1490">
        <v>8</v>
      </c>
    </row>
    <row r="1491" spans="1:11" x14ac:dyDescent="0.2">
      <c r="A1491">
        <v>5</v>
      </c>
      <c r="B1491" t="s">
        <v>1325</v>
      </c>
      <c r="C1491">
        <v>2023</v>
      </c>
      <c r="D1491" t="s">
        <v>1542</v>
      </c>
      <c r="E1491" t="str">
        <f>IFERROR(VLOOKUP([1]!Tabla_SERIEA_05_13[[#This Row],[IdEstablecimiento]],'[2]Establecimiento 2023'!$A$1:$E$183,5,FALSE),0)</f>
        <v>04304-Punitaqui</v>
      </c>
      <c r="F1491" t="s">
        <v>1444</v>
      </c>
      <c r="G1491" s="437">
        <v>45096.361030092594</v>
      </c>
      <c r="H1491">
        <v>0</v>
      </c>
      <c r="K1491">
        <v>5</v>
      </c>
    </row>
    <row r="1492" spans="1:11" x14ac:dyDescent="0.2">
      <c r="A1492">
        <v>5</v>
      </c>
      <c r="B1492" t="s">
        <v>1325</v>
      </c>
      <c r="C1492">
        <v>2023</v>
      </c>
      <c r="D1492" t="s">
        <v>1542</v>
      </c>
      <c r="E1492" t="str">
        <f>IFERROR(VLOOKUP([1]!Tabla_SERIEA_05_13[[#This Row],[IdEstablecimiento]],'[2]Establecimiento 2023'!$A$1:$E$183,5,FALSE),0)</f>
        <v>04304-Punitaqui</v>
      </c>
      <c r="F1492" t="s">
        <v>1396</v>
      </c>
      <c r="G1492" s="437">
        <v>45096.361030092594</v>
      </c>
      <c r="H1492">
        <v>0</v>
      </c>
      <c r="K1492">
        <v>79</v>
      </c>
    </row>
    <row r="1493" spans="1:11" x14ac:dyDescent="0.2">
      <c r="A1493">
        <v>5</v>
      </c>
      <c r="B1493" t="s">
        <v>1325</v>
      </c>
      <c r="C1493">
        <v>2023</v>
      </c>
      <c r="D1493" t="s">
        <v>1542</v>
      </c>
      <c r="E1493" t="str">
        <f>IFERROR(VLOOKUP([1]!Tabla_SERIEA_05_13[[#This Row],[IdEstablecimiento]],'[2]Establecimiento 2023'!$A$1:$E$183,5,FALSE),0)</f>
        <v>04304-Punitaqui</v>
      </c>
      <c r="F1493" t="s">
        <v>1360</v>
      </c>
      <c r="G1493" s="437">
        <v>45096.361030092594</v>
      </c>
      <c r="H1493">
        <v>0</v>
      </c>
      <c r="K1493">
        <v>46</v>
      </c>
    </row>
    <row r="1494" spans="1:11" x14ac:dyDescent="0.2">
      <c r="A1494">
        <v>5</v>
      </c>
      <c r="B1494" t="s">
        <v>1325</v>
      </c>
      <c r="C1494">
        <v>2023</v>
      </c>
      <c r="D1494" t="s">
        <v>1542</v>
      </c>
      <c r="E1494" t="str">
        <f>IFERROR(VLOOKUP([1]!Tabla_SERIEA_05_13[[#This Row],[IdEstablecimiento]],'[2]Establecimiento 2023'!$A$1:$E$183,5,FALSE),0)</f>
        <v>04304-Punitaqui</v>
      </c>
      <c r="F1494" t="s">
        <v>1361</v>
      </c>
      <c r="G1494" s="437">
        <v>45096.361030092594</v>
      </c>
      <c r="H1494">
        <v>0</v>
      </c>
      <c r="K1494">
        <v>55</v>
      </c>
    </row>
    <row r="1495" spans="1:11" x14ac:dyDescent="0.2">
      <c r="A1495">
        <v>5</v>
      </c>
      <c r="B1495" t="s">
        <v>1325</v>
      </c>
      <c r="C1495">
        <v>2023</v>
      </c>
      <c r="D1495" t="s">
        <v>1542</v>
      </c>
      <c r="E1495" t="str">
        <f>IFERROR(VLOOKUP([1]!Tabla_SERIEA_05_13[[#This Row],[IdEstablecimiento]],'[2]Establecimiento 2023'!$A$1:$E$183,5,FALSE),0)</f>
        <v>04304-Punitaqui</v>
      </c>
      <c r="F1495" t="s">
        <v>1362</v>
      </c>
      <c r="G1495" s="437">
        <v>45096.361030092594</v>
      </c>
      <c r="H1495">
        <v>0</v>
      </c>
      <c r="K1495">
        <v>11</v>
      </c>
    </row>
    <row r="1496" spans="1:11" x14ac:dyDescent="0.2">
      <c r="A1496">
        <v>5</v>
      </c>
      <c r="B1496" t="s">
        <v>1325</v>
      </c>
      <c r="C1496">
        <v>2023</v>
      </c>
      <c r="D1496" t="s">
        <v>1542</v>
      </c>
      <c r="E1496" t="str">
        <f>IFERROR(VLOOKUP([1]!Tabla_SERIEA_05_13[[#This Row],[IdEstablecimiento]],'[2]Establecimiento 2023'!$A$1:$E$183,5,FALSE),0)</f>
        <v>04304-Punitaqui</v>
      </c>
      <c r="F1496" t="s">
        <v>1473</v>
      </c>
      <c r="G1496" s="437">
        <v>45096.361030092594</v>
      </c>
      <c r="H1496">
        <v>0</v>
      </c>
      <c r="K1496">
        <v>1</v>
      </c>
    </row>
    <row r="1497" spans="1:11" x14ac:dyDescent="0.2">
      <c r="A1497">
        <v>5</v>
      </c>
      <c r="B1497" t="s">
        <v>1325</v>
      </c>
      <c r="C1497">
        <v>2023</v>
      </c>
      <c r="D1497" t="s">
        <v>1542</v>
      </c>
      <c r="E1497" t="str">
        <f>IFERROR(VLOOKUP([1]!Tabla_SERIEA_05_13[[#This Row],[IdEstablecimiento]],'[2]Establecimiento 2023'!$A$1:$E$183,5,FALSE),0)</f>
        <v>04304-Punitaqui</v>
      </c>
      <c r="F1497" t="s">
        <v>1426</v>
      </c>
      <c r="G1497" s="437">
        <v>45096.361030092594</v>
      </c>
      <c r="H1497">
        <v>0</v>
      </c>
      <c r="K1497">
        <v>6</v>
      </c>
    </row>
    <row r="1498" spans="1:11" x14ac:dyDescent="0.2">
      <c r="A1498">
        <v>5</v>
      </c>
      <c r="B1498" t="s">
        <v>1325</v>
      </c>
      <c r="C1498">
        <v>2023</v>
      </c>
      <c r="D1498" t="s">
        <v>1542</v>
      </c>
      <c r="E1498" t="str">
        <f>IFERROR(VLOOKUP([1]!Tabla_SERIEA_05_13[[#This Row],[IdEstablecimiento]],'[2]Establecimiento 2023'!$A$1:$E$183,5,FALSE),0)</f>
        <v>04304-Punitaqui</v>
      </c>
      <c r="F1498" t="s">
        <v>1363</v>
      </c>
      <c r="G1498" s="437">
        <v>45096.361030092594</v>
      </c>
      <c r="H1498">
        <v>0</v>
      </c>
      <c r="K1498">
        <v>1</v>
      </c>
    </row>
    <row r="1499" spans="1:11" x14ac:dyDescent="0.2">
      <c r="A1499">
        <v>5</v>
      </c>
      <c r="B1499" t="s">
        <v>1325</v>
      </c>
      <c r="C1499">
        <v>2023</v>
      </c>
      <c r="D1499" t="s">
        <v>1542</v>
      </c>
      <c r="E1499" t="str">
        <f>IFERROR(VLOOKUP([1]!Tabla_SERIEA_05_13[[#This Row],[IdEstablecimiento]],'[2]Establecimiento 2023'!$A$1:$E$183,5,FALSE),0)</f>
        <v>04304-Punitaqui</v>
      </c>
      <c r="F1499" t="s">
        <v>1367</v>
      </c>
      <c r="G1499" s="437">
        <v>45096.361030092594</v>
      </c>
      <c r="H1499">
        <v>0</v>
      </c>
      <c r="K1499">
        <v>6</v>
      </c>
    </row>
    <row r="1500" spans="1:11" x14ac:dyDescent="0.2">
      <c r="A1500">
        <v>5</v>
      </c>
      <c r="B1500" t="s">
        <v>1325</v>
      </c>
      <c r="C1500">
        <v>2023</v>
      </c>
      <c r="D1500" t="s">
        <v>1542</v>
      </c>
      <c r="E1500" t="str">
        <f>IFERROR(VLOOKUP([1]!Tabla_SERIEA_05_13[[#This Row],[IdEstablecimiento]],'[2]Establecimiento 2023'!$A$1:$E$183,5,FALSE),0)</f>
        <v>04304-Punitaqui</v>
      </c>
      <c r="F1500" t="s">
        <v>1368</v>
      </c>
      <c r="G1500" s="437">
        <v>45096.361030092594</v>
      </c>
      <c r="H1500">
        <v>0</v>
      </c>
      <c r="K1500">
        <v>7</v>
      </c>
    </row>
    <row r="1501" spans="1:11" x14ac:dyDescent="0.2">
      <c r="A1501">
        <v>5</v>
      </c>
      <c r="B1501" t="s">
        <v>1325</v>
      </c>
      <c r="C1501">
        <v>2023</v>
      </c>
      <c r="D1501" t="s">
        <v>1542</v>
      </c>
      <c r="E1501" t="str">
        <f>IFERROR(VLOOKUP([1]!Tabla_SERIEA_05_13[[#This Row],[IdEstablecimiento]],'[2]Establecimiento 2023'!$A$1:$E$183,5,FALSE),0)</f>
        <v>04304-Punitaqui</v>
      </c>
      <c r="F1501" t="s">
        <v>1450</v>
      </c>
      <c r="G1501" s="437">
        <v>45096.361030092594</v>
      </c>
      <c r="H1501">
        <v>0</v>
      </c>
      <c r="K1501">
        <v>2</v>
      </c>
    </row>
    <row r="1502" spans="1:11" x14ac:dyDescent="0.2">
      <c r="A1502">
        <v>5</v>
      </c>
      <c r="B1502" t="s">
        <v>1325</v>
      </c>
      <c r="C1502">
        <v>2023</v>
      </c>
      <c r="D1502" t="s">
        <v>1542</v>
      </c>
      <c r="E1502" t="str">
        <f>IFERROR(VLOOKUP([1]!Tabla_SERIEA_05_13[[#This Row],[IdEstablecimiento]],'[2]Establecimiento 2023'!$A$1:$E$183,5,FALSE),0)</f>
        <v>04304-Punitaqui</v>
      </c>
      <c r="F1502" t="s">
        <v>1335</v>
      </c>
      <c r="G1502" s="437">
        <v>45096.361030092594</v>
      </c>
      <c r="H1502">
        <v>18</v>
      </c>
      <c r="J1502">
        <v>18</v>
      </c>
    </row>
    <row r="1503" spans="1:11" x14ac:dyDescent="0.2">
      <c r="A1503">
        <v>5</v>
      </c>
      <c r="B1503" t="s">
        <v>1325</v>
      </c>
      <c r="C1503">
        <v>2023</v>
      </c>
      <c r="D1503" t="s">
        <v>1542</v>
      </c>
      <c r="E1503" t="str">
        <f>IFERROR(VLOOKUP([1]!Tabla_SERIEA_05_13[[#This Row],[IdEstablecimiento]],'[2]Establecimiento 2023'!$A$1:$E$183,5,FALSE),0)</f>
        <v>04304-Punitaqui</v>
      </c>
      <c r="F1503" t="s">
        <v>1402</v>
      </c>
      <c r="G1503" s="437">
        <v>45096.361030092594</v>
      </c>
      <c r="H1503">
        <v>8</v>
      </c>
      <c r="J1503">
        <v>8</v>
      </c>
    </row>
    <row r="1504" spans="1:11" x14ac:dyDescent="0.2">
      <c r="A1504">
        <v>5</v>
      </c>
      <c r="B1504" t="s">
        <v>1325</v>
      </c>
      <c r="C1504">
        <v>2023</v>
      </c>
      <c r="D1504" t="s">
        <v>1542</v>
      </c>
      <c r="E1504" t="str">
        <f>IFERROR(VLOOKUP([1]!Tabla_SERIEA_05_13[[#This Row],[IdEstablecimiento]],'[2]Establecimiento 2023'!$A$1:$E$183,5,FALSE),0)</f>
        <v>04304-Punitaqui</v>
      </c>
      <c r="F1504" t="s">
        <v>1327</v>
      </c>
      <c r="G1504" s="437">
        <v>45096.361030092594</v>
      </c>
      <c r="H1504">
        <v>67</v>
      </c>
      <c r="J1504">
        <v>67</v>
      </c>
    </row>
    <row r="1505" spans="1:13" x14ac:dyDescent="0.2">
      <c r="A1505">
        <v>5</v>
      </c>
      <c r="B1505" t="s">
        <v>1325</v>
      </c>
      <c r="C1505">
        <v>2023</v>
      </c>
      <c r="D1505" t="s">
        <v>1542</v>
      </c>
      <c r="E1505" t="str">
        <f>IFERROR(VLOOKUP([1]!Tabla_SERIEA_05_13[[#This Row],[IdEstablecimiento]],'[2]Establecimiento 2023'!$A$1:$E$183,5,FALSE),0)</f>
        <v>04304-Punitaqui</v>
      </c>
      <c r="F1505" t="s">
        <v>1543</v>
      </c>
      <c r="G1505" s="437">
        <v>45096.361030092594</v>
      </c>
      <c r="H1505">
        <v>33</v>
      </c>
      <c r="J1505">
        <v>33</v>
      </c>
    </row>
    <row r="1506" spans="1:13" x14ac:dyDescent="0.2">
      <c r="A1506">
        <v>5</v>
      </c>
      <c r="B1506" t="s">
        <v>1325</v>
      </c>
      <c r="C1506">
        <v>2023</v>
      </c>
      <c r="D1506" t="s">
        <v>1542</v>
      </c>
      <c r="E1506" t="str">
        <f>IFERROR(VLOOKUP([1]!Tabla_SERIEA_05_13[[#This Row],[IdEstablecimiento]],'[2]Establecimiento 2023'!$A$1:$E$183,5,FALSE),0)</f>
        <v>04304-Punitaqui</v>
      </c>
      <c r="F1506" t="s">
        <v>1435</v>
      </c>
      <c r="G1506" s="437">
        <v>45096.361030092594</v>
      </c>
      <c r="H1506">
        <v>216</v>
      </c>
      <c r="J1506">
        <v>216</v>
      </c>
    </row>
    <row r="1507" spans="1:13" x14ac:dyDescent="0.2">
      <c r="A1507">
        <v>5</v>
      </c>
      <c r="B1507" t="s">
        <v>1325</v>
      </c>
      <c r="C1507">
        <v>2023</v>
      </c>
      <c r="D1507" t="s">
        <v>1542</v>
      </c>
      <c r="E1507" t="str">
        <f>IFERROR(VLOOKUP([1]!Tabla_SERIEA_05_13[[#This Row],[IdEstablecimiento]],'[2]Establecimiento 2023'!$A$1:$E$183,5,FALSE),0)</f>
        <v>04304-Punitaqui</v>
      </c>
      <c r="F1507" t="s">
        <v>1384</v>
      </c>
      <c r="G1507" s="437">
        <v>45096.361030092594</v>
      </c>
      <c r="H1507">
        <v>36</v>
      </c>
      <c r="J1507">
        <v>36</v>
      </c>
    </row>
    <row r="1508" spans="1:13" x14ac:dyDescent="0.2">
      <c r="A1508">
        <v>5</v>
      </c>
      <c r="B1508" t="s">
        <v>1325</v>
      </c>
      <c r="C1508">
        <v>2023</v>
      </c>
      <c r="D1508" t="s">
        <v>1542</v>
      </c>
      <c r="E1508" t="str">
        <f>IFERROR(VLOOKUP([1]!Tabla_SERIEA_05_13[[#This Row],[IdEstablecimiento]],'[2]Establecimiento 2023'!$A$1:$E$183,5,FALSE),0)</f>
        <v>04304-Punitaqui</v>
      </c>
      <c r="F1508" t="s">
        <v>1338</v>
      </c>
      <c r="G1508" s="437">
        <v>45096.361030092594</v>
      </c>
      <c r="H1508">
        <v>4</v>
      </c>
      <c r="J1508">
        <v>4</v>
      </c>
    </row>
    <row r="1509" spans="1:13" x14ac:dyDescent="0.2">
      <c r="A1509">
        <v>5</v>
      </c>
      <c r="B1509" t="s">
        <v>1325</v>
      </c>
      <c r="C1509">
        <v>2023</v>
      </c>
      <c r="D1509" t="s">
        <v>1542</v>
      </c>
      <c r="E1509" t="str">
        <f>IFERROR(VLOOKUP([1]!Tabla_SERIEA_05_13[[#This Row],[IdEstablecimiento]],'[2]Establecimiento 2023'!$A$1:$E$183,5,FALSE),0)</f>
        <v>04304-Punitaqui</v>
      </c>
      <c r="F1509" t="s">
        <v>1385</v>
      </c>
      <c r="G1509" s="437">
        <v>45096.361030092594</v>
      </c>
      <c r="H1509">
        <v>90</v>
      </c>
      <c r="J1509">
        <v>90</v>
      </c>
    </row>
    <row r="1510" spans="1:13" x14ac:dyDescent="0.2">
      <c r="A1510">
        <v>5</v>
      </c>
      <c r="B1510" t="s">
        <v>1325</v>
      </c>
      <c r="C1510">
        <v>2023</v>
      </c>
      <c r="D1510" t="s">
        <v>1542</v>
      </c>
      <c r="E1510" t="str">
        <f>IFERROR(VLOOKUP([1]!Tabla_SERIEA_05_13[[#This Row],[IdEstablecimiento]],'[2]Establecimiento 2023'!$A$1:$E$183,5,FALSE),0)</f>
        <v>04304-Punitaqui</v>
      </c>
      <c r="F1510" t="s">
        <v>1332</v>
      </c>
      <c r="G1510" s="437">
        <v>45096.361030092594</v>
      </c>
      <c r="H1510">
        <v>46</v>
      </c>
      <c r="J1510">
        <v>46</v>
      </c>
    </row>
    <row r="1511" spans="1:13" x14ac:dyDescent="0.2">
      <c r="A1511">
        <v>5</v>
      </c>
      <c r="B1511" t="s">
        <v>1325</v>
      </c>
      <c r="C1511">
        <v>2023</v>
      </c>
      <c r="D1511" t="s">
        <v>1542</v>
      </c>
      <c r="E1511" t="str">
        <f>IFERROR(VLOOKUP([1]!Tabla_SERIEA_05_13[[#This Row],[IdEstablecimiento]],'[2]Establecimiento 2023'!$A$1:$E$183,5,FALSE),0)</f>
        <v>04304-Punitaqui</v>
      </c>
      <c r="F1511" t="s">
        <v>1242</v>
      </c>
      <c r="G1511" s="437">
        <v>45096.361030092594</v>
      </c>
      <c r="H1511">
        <v>8</v>
      </c>
      <c r="I1511">
        <v>0</v>
      </c>
      <c r="J1511">
        <v>8</v>
      </c>
    </row>
    <row r="1512" spans="1:13" x14ac:dyDescent="0.2">
      <c r="A1512">
        <v>5</v>
      </c>
      <c r="B1512" t="s">
        <v>1325</v>
      </c>
      <c r="C1512">
        <v>2023</v>
      </c>
      <c r="D1512" t="s">
        <v>1542</v>
      </c>
      <c r="E1512" t="str">
        <f>IFERROR(VLOOKUP([1]!Tabla_SERIEA_05_13[[#This Row],[IdEstablecimiento]],'[2]Establecimiento 2023'!$A$1:$E$183,5,FALSE),0)</f>
        <v>04304-Punitaqui</v>
      </c>
      <c r="F1512" t="s">
        <v>1244</v>
      </c>
      <c r="G1512" s="437">
        <v>45096.361030092594</v>
      </c>
      <c r="H1512">
        <v>18</v>
      </c>
      <c r="I1512">
        <v>0</v>
      </c>
      <c r="J1512">
        <v>18</v>
      </c>
    </row>
    <row r="1513" spans="1:13" x14ac:dyDescent="0.2">
      <c r="A1513">
        <v>5</v>
      </c>
      <c r="B1513" t="s">
        <v>1325</v>
      </c>
      <c r="C1513">
        <v>2023</v>
      </c>
      <c r="D1513" t="s">
        <v>1542</v>
      </c>
      <c r="E1513" t="str">
        <f>IFERROR(VLOOKUP([1]!Tabla_SERIEA_05_13[[#This Row],[IdEstablecimiento]],'[2]Establecimiento 2023'!$A$1:$E$183,5,FALSE),0)</f>
        <v>04304-Punitaqui</v>
      </c>
      <c r="F1513" t="s">
        <v>1253</v>
      </c>
      <c r="G1513" s="437">
        <v>45096.361030092594</v>
      </c>
      <c r="H1513">
        <v>67</v>
      </c>
      <c r="I1513">
        <v>0</v>
      </c>
      <c r="J1513">
        <v>67</v>
      </c>
    </row>
    <row r="1514" spans="1:13" x14ac:dyDescent="0.2">
      <c r="A1514">
        <v>5</v>
      </c>
      <c r="B1514" t="s">
        <v>1325</v>
      </c>
      <c r="C1514">
        <v>2023</v>
      </c>
      <c r="D1514" t="s">
        <v>1542</v>
      </c>
      <c r="E1514" t="str">
        <f>IFERROR(VLOOKUP([1]!Tabla_SERIEA_05_13[[#This Row],[IdEstablecimiento]],'[2]Establecimiento 2023'!$A$1:$E$183,5,FALSE),0)</f>
        <v>04304-Punitaqui</v>
      </c>
      <c r="F1514" t="s">
        <v>1255</v>
      </c>
      <c r="G1514" s="437">
        <v>45096.361030092594</v>
      </c>
      <c r="H1514">
        <v>33</v>
      </c>
      <c r="I1514">
        <v>0</v>
      </c>
      <c r="J1514">
        <v>33</v>
      </c>
    </row>
    <row r="1515" spans="1:13" x14ac:dyDescent="0.2">
      <c r="A1515">
        <v>5</v>
      </c>
      <c r="B1515" t="s">
        <v>1325</v>
      </c>
      <c r="C1515">
        <v>2023</v>
      </c>
      <c r="D1515" t="s">
        <v>1542</v>
      </c>
      <c r="E1515" t="str">
        <f>IFERROR(VLOOKUP([1]!Tabla_SERIEA_05_13[[#This Row],[IdEstablecimiento]],'[2]Establecimiento 2023'!$A$1:$E$183,5,FALSE),0)</f>
        <v>04304-Punitaqui</v>
      </c>
      <c r="F1515" t="s">
        <v>1256</v>
      </c>
      <c r="G1515" s="437">
        <v>45096.361030092594</v>
      </c>
      <c r="H1515">
        <v>550</v>
      </c>
    </row>
    <row r="1516" spans="1:13" x14ac:dyDescent="0.2">
      <c r="A1516">
        <v>5</v>
      </c>
      <c r="B1516" t="s">
        <v>1325</v>
      </c>
      <c r="C1516">
        <v>2023</v>
      </c>
      <c r="D1516" t="s">
        <v>1544</v>
      </c>
      <c r="E1516" t="str">
        <f>IFERROR(VLOOKUP([1]!Tabla_SERIEA_05_13[[#This Row],[IdEstablecimiento]],'[2]Establecimiento 2023'!$A$1:$E$183,5,FALSE),0)</f>
        <v>04304-Punitaqui</v>
      </c>
      <c r="F1516" t="s">
        <v>1335</v>
      </c>
      <c r="G1516" s="437">
        <v>45096.361238425925</v>
      </c>
      <c r="H1516">
        <v>1</v>
      </c>
      <c r="J1516">
        <v>1</v>
      </c>
      <c r="L1516">
        <v>1</v>
      </c>
      <c r="M1516">
        <v>1</v>
      </c>
    </row>
    <row r="1517" spans="1:13" x14ac:dyDescent="0.2">
      <c r="A1517">
        <v>5</v>
      </c>
      <c r="B1517" t="s">
        <v>1325</v>
      </c>
      <c r="C1517">
        <v>2023</v>
      </c>
      <c r="D1517" t="s">
        <v>1544</v>
      </c>
      <c r="E1517" t="str">
        <f>IFERROR(VLOOKUP([1]!Tabla_SERIEA_05_13[[#This Row],[IdEstablecimiento]],'[2]Establecimiento 2023'!$A$1:$E$183,5,FALSE),0)</f>
        <v>04304-Punitaqui</v>
      </c>
      <c r="F1517" t="s">
        <v>1400</v>
      </c>
      <c r="G1517" s="437">
        <v>45096.361238425925</v>
      </c>
      <c r="H1517">
        <v>2</v>
      </c>
      <c r="J1517">
        <v>2</v>
      </c>
      <c r="L1517">
        <v>2</v>
      </c>
    </row>
    <row r="1518" spans="1:13" x14ac:dyDescent="0.2">
      <c r="A1518">
        <v>5</v>
      </c>
      <c r="B1518" t="s">
        <v>1325</v>
      </c>
      <c r="C1518">
        <v>2023</v>
      </c>
      <c r="D1518" t="s">
        <v>1544</v>
      </c>
      <c r="E1518" t="str">
        <f>IFERROR(VLOOKUP([1]!Tabla_SERIEA_05_13[[#This Row],[IdEstablecimiento]],'[2]Establecimiento 2023'!$A$1:$E$183,5,FALSE),0)</f>
        <v>04304-Punitaqui</v>
      </c>
      <c r="F1518" t="s">
        <v>1327</v>
      </c>
      <c r="G1518" s="437">
        <v>45096.361238425925</v>
      </c>
      <c r="H1518">
        <v>9</v>
      </c>
      <c r="J1518">
        <v>9</v>
      </c>
      <c r="L1518">
        <v>9</v>
      </c>
    </row>
    <row r="1519" spans="1:13" x14ac:dyDescent="0.2">
      <c r="A1519">
        <v>5</v>
      </c>
      <c r="B1519" t="s">
        <v>1325</v>
      </c>
      <c r="C1519">
        <v>2023</v>
      </c>
      <c r="D1519" t="s">
        <v>1544</v>
      </c>
      <c r="E1519" t="str">
        <f>IFERROR(VLOOKUP([1]!Tabla_SERIEA_05_13[[#This Row],[IdEstablecimiento]],'[2]Establecimiento 2023'!$A$1:$E$183,5,FALSE),0)</f>
        <v>04304-Punitaqui</v>
      </c>
      <c r="F1519" t="s">
        <v>1384</v>
      </c>
      <c r="G1519" s="437">
        <v>45096.361238425925</v>
      </c>
      <c r="H1519">
        <v>8</v>
      </c>
      <c r="J1519">
        <v>8</v>
      </c>
      <c r="L1519">
        <v>8</v>
      </c>
    </row>
    <row r="1520" spans="1:13" x14ac:dyDescent="0.2">
      <c r="A1520">
        <v>5</v>
      </c>
      <c r="B1520" t="s">
        <v>1325</v>
      </c>
      <c r="C1520">
        <v>2023</v>
      </c>
      <c r="D1520" t="s">
        <v>1544</v>
      </c>
      <c r="E1520" t="str">
        <f>IFERROR(VLOOKUP([1]!Tabla_SERIEA_05_13[[#This Row],[IdEstablecimiento]],'[2]Establecimiento 2023'!$A$1:$E$183,5,FALSE),0)</f>
        <v>04304-Punitaqui</v>
      </c>
      <c r="F1520" t="s">
        <v>1385</v>
      </c>
      <c r="G1520" s="437">
        <v>45096.361238425925</v>
      </c>
      <c r="H1520">
        <v>22</v>
      </c>
      <c r="J1520">
        <v>22</v>
      </c>
    </row>
    <row r="1521" spans="1:12" x14ac:dyDescent="0.2">
      <c r="A1521">
        <v>5</v>
      </c>
      <c r="B1521" t="s">
        <v>1325</v>
      </c>
      <c r="C1521">
        <v>2023</v>
      </c>
      <c r="D1521" t="s">
        <v>1544</v>
      </c>
      <c r="E1521" t="str">
        <f>IFERROR(VLOOKUP([1]!Tabla_SERIEA_05_13[[#This Row],[IdEstablecimiento]],'[2]Establecimiento 2023'!$A$1:$E$183,5,FALSE),0)</f>
        <v>04304-Punitaqui</v>
      </c>
      <c r="F1521" t="s">
        <v>1332</v>
      </c>
      <c r="G1521" s="437">
        <v>45096.361238425925</v>
      </c>
      <c r="H1521">
        <v>2</v>
      </c>
      <c r="J1521">
        <v>2</v>
      </c>
      <c r="L1521">
        <v>2</v>
      </c>
    </row>
    <row r="1522" spans="1:12" x14ac:dyDescent="0.2">
      <c r="A1522">
        <v>5</v>
      </c>
      <c r="B1522" t="s">
        <v>1325</v>
      </c>
      <c r="C1522">
        <v>2023</v>
      </c>
      <c r="D1522" t="s">
        <v>1544</v>
      </c>
      <c r="E1522" t="str">
        <f>IFERROR(VLOOKUP([1]!Tabla_SERIEA_05_13[[#This Row],[IdEstablecimiento]],'[2]Establecimiento 2023'!$A$1:$E$183,5,FALSE),0)</f>
        <v>04304-Punitaqui</v>
      </c>
      <c r="F1522" t="s">
        <v>1244</v>
      </c>
      <c r="G1522" s="437">
        <v>45096.361238425925</v>
      </c>
      <c r="H1522">
        <v>3</v>
      </c>
      <c r="I1522">
        <v>0</v>
      </c>
      <c r="J1522">
        <v>3</v>
      </c>
    </row>
    <row r="1523" spans="1:12" x14ac:dyDescent="0.2">
      <c r="A1523">
        <v>5</v>
      </c>
      <c r="B1523" t="s">
        <v>1325</v>
      </c>
      <c r="C1523">
        <v>2023</v>
      </c>
      <c r="D1523" t="s">
        <v>1544</v>
      </c>
      <c r="E1523" t="str">
        <f>IFERROR(VLOOKUP([1]!Tabla_SERIEA_05_13[[#This Row],[IdEstablecimiento]],'[2]Establecimiento 2023'!$A$1:$E$183,5,FALSE),0)</f>
        <v>105100-Hospital La Serena</v>
      </c>
      <c r="F1523" t="s">
        <v>1253</v>
      </c>
      <c r="G1523" s="437">
        <v>45096.361238425925</v>
      </c>
      <c r="H1523">
        <v>9</v>
      </c>
      <c r="I1523">
        <v>0</v>
      </c>
      <c r="J1523">
        <v>9</v>
      </c>
    </row>
    <row r="1524" spans="1:12" x14ac:dyDescent="0.2">
      <c r="A1524">
        <v>5</v>
      </c>
      <c r="B1524" t="s">
        <v>1325</v>
      </c>
      <c r="C1524">
        <v>2023</v>
      </c>
      <c r="D1524" t="s">
        <v>1545</v>
      </c>
      <c r="E1524" t="str">
        <f>IFERROR(VLOOKUP([1]!Tabla_SERIEA_05_13[[#This Row],[IdEstablecimiento]],'[2]Establecimiento 2023'!$A$1:$E$183,5,FALSE),0)</f>
        <v>105100-Hospital La Serena</v>
      </c>
      <c r="F1524" t="s">
        <v>1343</v>
      </c>
      <c r="G1524" s="437">
        <v>45096.362638888888</v>
      </c>
      <c r="H1524">
        <v>0</v>
      </c>
      <c r="K1524">
        <v>2</v>
      </c>
    </row>
    <row r="1525" spans="1:12" x14ac:dyDescent="0.2">
      <c r="A1525">
        <v>5</v>
      </c>
      <c r="B1525" t="s">
        <v>1325</v>
      </c>
      <c r="C1525">
        <v>2023</v>
      </c>
      <c r="D1525" t="s">
        <v>1545</v>
      </c>
      <c r="E1525" t="str">
        <f>IFERROR(VLOOKUP([1]!Tabla_SERIEA_05_13[[#This Row],[IdEstablecimiento]],'[2]Establecimiento 2023'!$A$1:$E$183,5,FALSE),0)</f>
        <v>105100-Hospital La Serena</v>
      </c>
      <c r="F1525" t="s">
        <v>1344</v>
      </c>
      <c r="G1525" s="437">
        <v>45096.362638888888</v>
      </c>
      <c r="H1525">
        <v>0</v>
      </c>
      <c r="K1525">
        <v>11</v>
      </c>
    </row>
    <row r="1526" spans="1:12" x14ac:dyDescent="0.2">
      <c r="A1526">
        <v>5</v>
      </c>
      <c r="B1526" t="s">
        <v>1325</v>
      </c>
      <c r="C1526">
        <v>2023</v>
      </c>
      <c r="D1526" t="s">
        <v>1545</v>
      </c>
      <c r="E1526" t="str">
        <f>IFERROR(VLOOKUP([1]!Tabla_SERIEA_05_13[[#This Row],[IdEstablecimiento]],'[2]Establecimiento 2023'!$A$1:$E$183,5,FALSE),0)</f>
        <v>105100-Hospital La Serena</v>
      </c>
      <c r="F1526" t="s">
        <v>1346</v>
      </c>
      <c r="G1526" s="437">
        <v>45096.362638888888</v>
      </c>
      <c r="H1526">
        <v>0</v>
      </c>
      <c r="K1526">
        <v>4</v>
      </c>
    </row>
    <row r="1527" spans="1:12" x14ac:dyDescent="0.2">
      <c r="A1527">
        <v>5</v>
      </c>
      <c r="B1527" t="s">
        <v>1325</v>
      </c>
      <c r="C1527">
        <v>2023</v>
      </c>
      <c r="D1527" t="s">
        <v>1545</v>
      </c>
      <c r="E1527" t="str">
        <f>IFERROR(VLOOKUP([1]!Tabla_SERIEA_05_13[[#This Row],[IdEstablecimiento]],'[2]Establecimiento 2023'!$A$1:$E$183,5,FALSE),0)</f>
        <v>105100-Hospital La Serena</v>
      </c>
      <c r="F1527" t="s">
        <v>1347</v>
      </c>
      <c r="G1527" s="437">
        <v>45096.362638888888</v>
      </c>
      <c r="H1527">
        <v>0</v>
      </c>
      <c r="K1527">
        <v>13</v>
      </c>
    </row>
    <row r="1528" spans="1:12" x14ac:dyDescent="0.2">
      <c r="A1528">
        <v>5</v>
      </c>
      <c r="B1528" t="s">
        <v>1325</v>
      </c>
      <c r="C1528">
        <v>2023</v>
      </c>
      <c r="D1528" t="s">
        <v>1545</v>
      </c>
      <c r="E1528" t="str">
        <f>IFERROR(VLOOKUP([1]!Tabla_SERIEA_05_13[[#This Row],[IdEstablecimiento]],'[2]Establecimiento 2023'!$A$1:$E$183,5,FALSE),0)</f>
        <v>105100-Hospital La Serena</v>
      </c>
      <c r="F1528" t="s">
        <v>1349</v>
      </c>
      <c r="G1528" s="437">
        <v>45096.362638888888</v>
      </c>
      <c r="H1528">
        <v>0</v>
      </c>
      <c r="K1528">
        <v>6</v>
      </c>
    </row>
    <row r="1529" spans="1:12" x14ac:dyDescent="0.2">
      <c r="A1529">
        <v>5</v>
      </c>
      <c r="B1529" t="s">
        <v>1325</v>
      </c>
      <c r="C1529">
        <v>2023</v>
      </c>
      <c r="D1529" t="s">
        <v>1545</v>
      </c>
      <c r="E1529" t="str">
        <f>IFERROR(VLOOKUP([1]!Tabla_SERIEA_05_13[[#This Row],[IdEstablecimiento]],'[2]Establecimiento 2023'!$A$1:$E$183,5,FALSE),0)</f>
        <v>105100-Hospital La Serena</v>
      </c>
      <c r="F1529" t="s">
        <v>1351</v>
      </c>
      <c r="G1529" s="437">
        <v>45096.362638888888</v>
      </c>
      <c r="H1529">
        <v>0</v>
      </c>
      <c r="K1529">
        <v>11</v>
      </c>
    </row>
    <row r="1530" spans="1:12" x14ac:dyDescent="0.2">
      <c r="A1530">
        <v>5</v>
      </c>
      <c r="B1530" t="s">
        <v>1325</v>
      </c>
      <c r="C1530">
        <v>2023</v>
      </c>
      <c r="D1530" t="s">
        <v>1545</v>
      </c>
      <c r="E1530" t="str">
        <f>IFERROR(VLOOKUP([1]!Tabla_SERIEA_05_13[[#This Row],[IdEstablecimiento]],'[2]Establecimiento 2023'!$A$1:$E$183,5,FALSE),0)</f>
        <v>105100-Hospital La Serena</v>
      </c>
      <c r="F1530" t="s">
        <v>1353</v>
      </c>
      <c r="G1530" s="437">
        <v>45096.362638888888</v>
      </c>
      <c r="H1530">
        <v>0</v>
      </c>
      <c r="K1530">
        <v>11</v>
      </c>
    </row>
    <row r="1531" spans="1:12" x14ac:dyDescent="0.2">
      <c r="A1531">
        <v>5</v>
      </c>
      <c r="B1531" t="s">
        <v>1325</v>
      </c>
      <c r="C1531">
        <v>2023</v>
      </c>
      <c r="D1531" t="s">
        <v>1545</v>
      </c>
      <c r="E1531" t="str">
        <f>IFERROR(VLOOKUP([1]!Tabla_SERIEA_05_13[[#This Row],[IdEstablecimiento]],'[2]Establecimiento 2023'!$A$1:$E$183,5,FALSE),0)</f>
        <v>105100-Hospital La Serena</v>
      </c>
      <c r="F1531" t="s">
        <v>1354</v>
      </c>
      <c r="G1531" s="437">
        <v>45096.362638888888</v>
      </c>
      <c r="H1531">
        <v>0</v>
      </c>
      <c r="K1531">
        <v>9</v>
      </c>
    </row>
    <row r="1532" spans="1:12" x14ac:dyDescent="0.2">
      <c r="A1532">
        <v>5</v>
      </c>
      <c r="B1532" t="s">
        <v>1325</v>
      </c>
      <c r="C1532">
        <v>2023</v>
      </c>
      <c r="D1532" t="s">
        <v>1545</v>
      </c>
      <c r="E1532" t="str">
        <f>IFERROR(VLOOKUP([1]!Tabla_SERIEA_05_13[[#This Row],[IdEstablecimiento]],'[2]Establecimiento 2023'!$A$1:$E$183,5,FALSE),0)</f>
        <v>105100-Hospital La Serena</v>
      </c>
      <c r="F1532" t="s">
        <v>1410</v>
      </c>
      <c r="G1532" s="437">
        <v>45096.362638888888</v>
      </c>
      <c r="H1532">
        <v>0</v>
      </c>
      <c r="K1532">
        <v>15</v>
      </c>
    </row>
    <row r="1533" spans="1:12" x14ac:dyDescent="0.2">
      <c r="A1533">
        <v>5</v>
      </c>
      <c r="B1533" t="s">
        <v>1325</v>
      </c>
      <c r="C1533">
        <v>2023</v>
      </c>
      <c r="D1533" t="s">
        <v>1545</v>
      </c>
      <c r="E1533" t="str">
        <f>IFERROR(VLOOKUP([1]!Tabla_SERIEA_05_13[[#This Row],[IdEstablecimiento]],'[2]Establecimiento 2023'!$A$1:$E$183,5,FALSE),0)</f>
        <v>105100-Hospital La Serena</v>
      </c>
      <c r="F1533" t="s">
        <v>1356</v>
      </c>
      <c r="G1533" s="437">
        <v>45096.362638888888</v>
      </c>
      <c r="H1533">
        <v>0</v>
      </c>
      <c r="K1533">
        <v>26</v>
      </c>
    </row>
    <row r="1534" spans="1:12" x14ac:dyDescent="0.2">
      <c r="A1534">
        <v>5</v>
      </c>
      <c r="B1534" t="s">
        <v>1325</v>
      </c>
      <c r="C1534">
        <v>2023</v>
      </c>
      <c r="D1534" t="s">
        <v>1545</v>
      </c>
      <c r="E1534" t="str">
        <f>IFERROR(VLOOKUP([1]!Tabla_SERIEA_05_13[[#This Row],[IdEstablecimiento]],'[2]Establecimiento 2023'!$A$1:$E$183,5,FALSE),0)</f>
        <v>105100-Hospital La Serena</v>
      </c>
      <c r="F1534" t="s">
        <v>1358</v>
      </c>
      <c r="G1534" s="437">
        <v>45096.362638888888</v>
      </c>
      <c r="H1534">
        <v>0</v>
      </c>
      <c r="K1534">
        <v>3</v>
      </c>
    </row>
    <row r="1535" spans="1:12" x14ac:dyDescent="0.2">
      <c r="A1535">
        <v>5</v>
      </c>
      <c r="B1535" t="s">
        <v>1325</v>
      </c>
      <c r="C1535">
        <v>2023</v>
      </c>
      <c r="D1535" t="s">
        <v>1545</v>
      </c>
      <c r="E1535" t="str">
        <f>IFERROR(VLOOKUP([1]!Tabla_SERIEA_05_13[[#This Row],[IdEstablecimiento]],'[2]Establecimiento 2023'!$A$1:$E$183,5,FALSE),0)</f>
        <v>105100-Hospital La Serena</v>
      </c>
      <c r="F1535" t="s">
        <v>1444</v>
      </c>
      <c r="G1535" s="437">
        <v>45096.362638888888</v>
      </c>
      <c r="H1535">
        <v>0</v>
      </c>
      <c r="K1535">
        <v>2</v>
      </c>
    </row>
    <row r="1536" spans="1:12" x14ac:dyDescent="0.2">
      <c r="A1536">
        <v>5</v>
      </c>
      <c r="B1536" t="s">
        <v>1325</v>
      </c>
      <c r="C1536">
        <v>2023</v>
      </c>
      <c r="D1536" t="s">
        <v>1545</v>
      </c>
      <c r="E1536" t="str">
        <f>IFERROR(VLOOKUP([1]!Tabla_SERIEA_05_13[[#This Row],[IdEstablecimiento]],'[2]Establecimiento 2023'!$A$1:$E$183,5,FALSE),0)</f>
        <v>105100-Hospital La Serena</v>
      </c>
      <c r="F1536" t="s">
        <v>1361</v>
      </c>
      <c r="G1536" s="437">
        <v>45096.362638888888</v>
      </c>
      <c r="H1536">
        <v>0</v>
      </c>
      <c r="K1536">
        <v>10</v>
      </c>
    </row>
    <row r="1537" spans="1:12" x14ac:dyDescent="0.2">
      <c r="A1537">
        <v>5</v>
      </c>
      <c r="B1537" t="s">
        <v>1325</v>
      </c>
      <c r="C1537">
        <v>2023</v>
      </c>
      <c r="D1537" t="s">
        <v>1545</v>
      </c>
      <c r="E1537" t="str">
        <f>IFERROR(VLOOKUP([1]!Tabla_SERIEA_05_13[[#This Row],[IdEstablecimiento]],'[2]Establecimiento 2023'!$A$1:$E$183,5,FALSE),0)</f>
        <v>105100-Hospital La Serena</v>
      </c>
      <c r="F1537" t="s">
        <v>1362</v>
      </c>
      <c r="G1537" s="437">
        <v>45096.362638888888</v>
      </c>
      <c r="H1537">
        <v>0</v>
      </c>
      <c r="K1537">
        <v>3</v>
      </c>
    </row>
    <row r="1538" spans="1:12" x14ac:dyDescent="0.2">
      <c r="A1538">
        <v>5</v>
      </c>
      <c r="B1538" t="s">
        <v>1325</v>
      </c>
      <c r="C1538">
        <v>2023</v>
      </c>
      <c r="D1538" t="s">
        <v>1545</v>
      </c>
      <c r="E1538" t="str">
        <f>IFERROR(VLOOKUP([1]!Tabla_SERIEA_05_13[[#This Row],[IdEstablecimiento]],'[2]Establecimiento 2023'!$A$1:$E$183,5,FALSE),0)</f>
        <v>105100-Hospital La Serena</v>
      </c>
      <c r="F1538" t="s">
        <v>1368</v>
      </c>
      <c r="G1538" s="437">
        <v>45096.362638888888</v>
      </c>
      <c r="H1538">
        <v>0</v>
      </c>
      <c r="K1538">
        <v>1</v>
      </c>
    </row>
    <row r="1539" spans="1:12" x14ac:dyDescent="0.2">
      <c r="A1539">
        <v>5</v>
      </c>
      <c r="B1539" t="s">
        <v>1325</v>
      </c>
      <c r="C1539">
        <v>2023</v>
      </c>
      <c r="D1539" t="s">
        <v>1545</v>
      </c>
      <c r="E1539" t="str">
        <f>IFERROR(VLOOKUP([1]!Tabla_SERIEA_05_13[[#This Row],[IdEstablecimiento]],'[2]Establecimiento 2023'!$A$1:$E$183,5,FALSE),0)</f>
        <v>105100-Hospital La Serena</v>
      </c>
      <c r="F1539" t="s">
        <v>1335</v>
      </c>
      <c r="G1539" s="437">
        <v>45096.362638888888</v>
      </c>
      <c r="H1539">
        <v>6</v>
      </c>
      <c r="J1539">
        <v>6</v>
      </c>
      <c r="L1539">
        <v>6</v>
      </c>
    </row>
    <row r="1540" spans="1:12" x14ac:dyDescent="0.2">
      <c r="A1540">
        <v>5</v>
      </c>
      <c r="B1540" t="s">
        <v>1325</v>
      </c>
      <c r="C1540">
        <v>2023</v>
      </c>
      <c r="D1540" t="s">
        <v>1545</v>
      </c>
      <c r="E1540" t="str">
        <f>IFERROR(VLOOKUP([1]!Tabla_SERIEA_05_13[[#This Row],[IdEstablecimiento]],'[2]Establecimiento 2023'!$A$1:$E$183,5,FALSE),0)</f>
        <v>105100-Hospital La Serena</v>
      </c>
      <c r="F1540" t="s">
        <v>1435</v>
      </c>
      <c r="G1540" s="437">
        <v>45096.362638888888</v>
      </c>
      <c r="H1540">
        <v>1</v>
      </c>
      <c r="J1540">
        <v>1</v>
      </c>
      <c r="L1540">
        <v>1</v>
      </c>
    </row>
    <row r="1541" spans="1:12" x14ac:dyDescent="0.2">
      <c r="A1541">
        <v>5</v>
      </c>
      <c r="B1541" t="s">
        <v>1325</v>
      </c>
      <c r="C1541">
        <v>2023</v>
      </c>
      <c r="D1541" t="s">
        <v>1545</v>
      </c>
      <c r="E1541" t="str">
        <f>IFERROR(VLOOKUP([1]!Tabla_SERIEA_05_13[[#This Row],[IdEstablecimiento]],'[2]Establecimiento 2023'!$A$1:$E$183,5,FALSE),0)</f>
        <v>105100-Hospital La Serena</v>
      </c>
      <c r="F1541" t="s">
        <v>1384</v>
      </c>
      <c r="G1541" s="437">
        <v>45096.362638888888</v>
      </c>
      <c r="H1541">
        <v>13</v>
      </c>
      <c r="J1541">
        <v>13</v>
      </c>
      <c r="L1541">
        <v>13</v>
      </c>
    </row>
    <row r="1542" spans="1:12" x14ac:dyDescent="0.2">
      <c r="A1542">
        <v>5</v>
      </c>
      <c r="B1542" t="s">
        <v>1325</v>
      </c>
      <c r="C1542">
        <v>2023</v>
      </c>
      <c r="D1542" t="s">
        <v>1545</v>
      </c>
      <c r="E1542" t="str">
        <f>IFERROR(VLOOKUP([1]!Tabla_SERIEA_05_13[[#This Row],[IdEstablecimiento]],'[2]Establecimiento 2023'!$A$1:$E$183,5,FALSE),0)</f>
        <v>105100-Hospital La Serena</v>
      </c>
      <c r="F1542" t="s">
        <v>1338</v>
      </c>
      <c r="G1542" s="437">
        <v>45096.362638888888</v>
      </c>
      <c r="H1542">
        <v>2</v>
      </c>
      <c r="J1542">
        <v>2</v>
      </c>
      <c r="L1542">
        <v>2</v>
      </c>
    </row>
    <row r="1543" spans="1:12" x14ac:dyDescent="0.2">
      <c r="A1543">
        <v>5</v>
      </c>
      <c r="B1543" t="s">
        <v>1325</v>
      </c>
      <c r="C1543">
        <v>2023</v>
      </c>
      <c r="D1543" t="s">
        <v>1545</v>
      </c>
      <c r="E1543" t="str">
        <f>IFERROR(VLOOKUP([1]!Tabla_SERIEA_05_13[[#This Row],[IdEstablecimiento]],'[2]Establecimiento 2023'!$A$1:$E$183,5,FALSE),0)</f>
        <v>105100-Hospital La Serena</v>
      </c>
      <c r="F1543" t="s">
        <v>1436</v>
      </c>
      <c r="G1543" s="437">
        <v>45096.362638888888</v>
      </c>
      <c r="H1543">
        <v>1</v>
      </c>
      <c r="J1543">
        <v>1</v>
      </c>
      <c r="L1543">
        <v>1</v>
      </c>
    </row>
    <row r="1544" spans="1:12" x14ac:dyDescent="0.2">
      <c r="A1544">
        <v>5</v>
      </c>
      <c r="B1544" t="s">
        <v>1325</v>
      </c>
      <c r="C1544">
        <v>2023</v>
      </c>
      <c r="D1544" t="s">
        <v>1545</v>
      </c>
      <c r="E1544" t="str">
        <f>IFERROR(VLOOKUP([1]!Tabla_SERIEA_05_13[[#This Row],[IdEstablecimiento]],'[2]Establecimiento 2023'!$A$1:$E$183,5,FALSE),0)</f>
        <v>105100-Hospital La Serena</v>
      </c>
      <c r="F1544" t="s">
        <v>1385</v>
      </c>
      <c r="G1544" s="437">
        <v>45096.362638888888</v>
      </c>
      <c r="H1544">
        <v>0</v>
      </c>
      <c r="K1544">
        <v>27</v>
      </c>
    </row>
    <row r="1545" spans="1:12" x14ac:dyDescent="0.2">
      <c r="A1545">
        <v>5</v>
      </c>
      <c r="B1545" t="s">
        <v>1325</v>
      </c>
      <c r="C1545">
        <v>2023</v>
      </c>
      <c r="D1545" t="s">
        <v>1545</v>
      </c>
      <c r="E1545" t="str">
        <f>IFERROR(VLOOKUP([1]!Tabla_SERIEA_05_13[[#This Row],[IdEstablecimiento]],'[2]Establecimiento 2023'!$A$1:$E$183,5,FALSE),0)</f>
        <v>105100-Hospital La Serena</v>
      </c>
      <c r="F1545" t="s">
        <v>1386</v>
      </c>
      <c r="G1545" s="437">
        <v>45096.362638888888</v>
      </c>
      <c r="H1545">
        <v>0</v>
      </c>
      <c r="K1545">
        <v>2</v>
      </c>
    </row>
    <row r="1546" spans="1:12" x14ac:dyDescent="0.2">
      <c r="A1546">
        <v>5</v>
      </c>
      <c r="B1546" t="s">
        <v>1325</v>
      </c>
      <c r="C1546">
        <v>2023</v>
      </c>
      <c r="D1546" t="s">
        <v>1545</v>
      </c>
      <c r="E1546" t="str">
        <f>IFERROR(VLOOKUP([1]!Tabla_SERIEA_05_13[[#This Row],[IdEstablecimiento]],'[2]Establecimiento 2023'!$A$1:$E$183,5,FALSE),0)</f>
        <v>105100-Hospital La Serena</v>
      </c>
      <c r="F1546" t="s">
        <v>1332</v>
      </c>
      <c r="G1546" s="437">
        <v>45096.362638888888</v>
      </c>
      <c r="H1546">
        <v>2</v>
      </c>
      <c r="J1546">
        <v>2</v>
      </c>
      <c r="L1546">
        <v>2</v>
      </c>
    </row>
    <row r="1547" spans="1:12" x14ac:dyDescent="0.2">
      <c r="A1547">
        <v>5</v>
      </c>
      <c r="B1547" t="s">
        <v>1325</v>
      </c>
      <c r="C1547">
        <v>2023</v>
      </c>
      <c r="D1547" t="s">
        <v>1545</v>
      </c>
      <c r="E1547" t="str">
        <f>IFERROR(VLOOKUP([1]!Tabla_SERIEA_05_13[[#This Row],[IdEstablecimiento]],'[2]Establecimiento 2023'!$A$1:$E$183,5,FALSE),0)</f>
        <v>105100-Hospital La Serena</v>
      </c>
      <c r="F1547" t="s">
        <v>1244</v>
      </c>
      <c r="G1547" s="437">
        <v>45096.362638888888</v>
      </c>
      <c r="H1547">
        <v>6</v>
      </c>
      <c r="I1547">
        <v>0</v>
      </c>
      <c r="J1547">
        <v>6</v>
      </c>
    </row>
    <row r="1548" spans="1:12" x14ac:dyDescent="0.2">
      <c r="A1548">
        <v>5</v>
      </c>
      <c r="B1548" t="s">
        <v>1325</v>
      </c>
      <c r="C1548">
        <v>2023</v>
      </c>
      <c r="D1548" t="s">
        <v>1545</v>
      </c>
      <c r="E1548" t="str">
        <f>IFERROR(VLOOKUP([1]!Tabla_SERIEA_05_13[[#This Row],[IdEstablecimiento]],'[2]Establecimiento 2023'!$A$1:$E$183,5,FALSE),0)</f>
        <v>105100-Hospital La Serena</v>
      </c>
      <c r="F1548" t="s">
        <v>1259</v>
      </c>
      <c r="G1548" s="437">
        <v>45096.362638888888</v>
      </c>
      <c r="H1548">
        <v>3</v>
      </c>
      <c r="I1548">
        <v>1</v>
      </c>
      <c r="J1548">
        <v>2</v>
      </c>
    </row>
    <row r="1549" spans="1:12" x14ac:dyDescent="0.2">
      <c r="A1549">
        <v>5</v>
      </c>
      <c r="B1549" t="s">
        <v>1325</v>
      </c>
      <c r="C1549">
        <v>2023</v>
      </c>
      <c r="D1549" t="s">
        <v>1545</v>
      </c>
      <c r="E1549" t="str">
        <f>IFERROR(VLOOKUP([1]!Tabla_SERIEA_05_13[[#This Row],[IdEstablecimiento]],'[2]Establecimiento 2023'!$A$1:$E$183,5,FALSE),0)</f>
        <v>105100-Hospital La Serena</v>
      </c>
      <c r="F1549" t="s">
        <v>1260</v>
      </c>
      <c r="G1549" s="437">
        <v>45096.362638888888</v>
      </c>
      <c r="H1549">
        <v>1</v>
      </c>
    </row>
    <row r="1550" spans="1:12" x14ac:dyDescent="0.2">
      <c r="A1550">
        <v>5</v>
      </c>
      <c r="B1550" t="s">
        <v>1325</v>
      </c>
      <c r="C1550">
        <v>2023</v>
      </c>
      <c r="D1550" t="s">
        <v>1546</v>
      </c>
      <c r="E1550" t="str">
        <f>IFERROR(VLOOKUP([1]!Tabla_SERIEA_05_13[[#This Row],[IdEstablecimiento]],'[2]Establecimiento 2023'!$A$1:$E$183,5,FALSE),0)</f>
        <v>105100-Hospital La Serena</v>
      </c>
      <c r="F1550" t="s">
        <v>1343</v>
      </c>
      <c r="G1550" s="437">
        <v>45096.362685185188</v>
      </c>
      <c r="H1550">
        <v>0</v>
      </c>
      <c r="K1550">
        <v>2</v>
      </c>
    </row>
    <row r="1551" spans="1:12" x14ac:dyDescent="0.2">
      <c r="A1551">
        <v>5</v>
      </c>
      <c r="B1551" t="s">
        <v>1325</v>
      </c>
      <c r="C1551">
        <v>2023</v>
      </c>
      <c r="D1551" t="s">
        <v>1546</v>
      </c>
      <c r="E1551" t="str">
        <f>IFERROR(VLOOKUP([1]!Tabla_SERIEA_05_13[[#This Row],[IdEstablecimiento]],'[2]Establecimiento 2023'!$A$1:$E$183,5,FALSE),0)</f>
        <v>105100-Hospital La Serena</v>
      </c>
      <c r="F1551" t="s">
        <v>1344</v>
      </c>
      <c r="G1551" s="437">
        <v>45096.362685185188</v>
      </c>
      <c r="H1551">
        <v>0</v>
      </c>
      <c r="K1551">
        <v>4</v>
      </c>
    </row>
    <row r="1552" spans="1:12" x14ac:dyDescent="0.2">
      <c r="A1552">
        <v>5</v>
      </c>
      <c r="B1552" t="s">
        <v>1325</v>
      </c>
      <c r="C1552">
        <v>2023</v>
      </c>
      <c r="D1552" t="s">
        <v>1546</v>
      </c>
      <c r="E1552" t="str">
        <f>IFERROR(VLOOKUP([1]!Tabla_SERIEA_05_13[[#This Row],[IdEstablecimiento]],'[2]Establecimiento 2023'!$A$1:$E$183,5,FALSE),0)</f>
        <v>105100-Hospital La Serena</v>
      </c>
      <c r="F1552" t="s">
        <v>1346</v>
      </c>
      <c r="G1552" s="437">
        <v>45096.362685185188</v>
      </c>
      <c r="H1552">
        <v>0</v>
      </c>
      <c r="K1552">
        <v>3</v>
      </c>
    </row>
    <row r="1553" spans="1:12" x14ac:dyDescent="0.2">
      <c r="A1553">
        <v>5</v>
      </c>
      <c r="B1553" t="s">
        <v>1325</v>
      </c>
      <c r="C1553">
        <v>2023</v>
      </c>
      <c r="D1553" t="s">
        <v>1546</v>
      </c>
      <c r="E1553" t="str">
        <f>IFERROR(VLOOKUP([1]!Tabla_SERIEA_05_13[[#This Row],[IdEstablecimiento]],'[2]Establecimiento 2023'!$A$1:$E$183,5,FALSE),0)</f>
        <v>105100-Hospital La Serena</v>
      </c>
      <c r="F1553" t="s">
        <v>1347</v>
      </c>
      <c r="G1553" s="437">
        <v>45096.362685185188</v>
      </c>
      <c r="H1553">
        <v>0</v>
      </c>
      <c r="K1553">
        <v>6</v>
      </c>
    </row>
    <row r="1554" spans="1:12" x14ac:dyDescent="0.2">
      <c r="A1554">
        <v>5</v>
      </c>
      <c r="B1554" t="s">
        <v>1325</v>
      </c>
      <c r="C1554">
        <v>2023</v>
      </c>
      <c r="D1554" t="s">
        <v>1546</v>
      </c>
      <c r="E1554" t="str">
        <f>IFERROR(VLOOKUP([1]!Tabla_SERIEA_05_13[[#This Row],[IdEstablecimiento]],'[2]Establecimiento 2023'!$A$1:$E$183,5,FALSE),0)</f>
        <v>105100-Hospital La Serena</v>
      </c>
      <c r="F1554" t="s">
        <v>1349</v>
      </c>
      <c r="G1554" s="437">
        <v>45096.362685185188</v>
      </c>
      <c r="H1554">
        <v>0</v>
      </c>
      <c r="K1554">
        <v>3</v>
      </c>
    </row>
    <row r="1555" spans="1:12" x14ac:dyDescent="0.2">
      <c r="A1555">
        <v>5</v>
      </c>
      <c r="B1555" t="s">
        <v>1325</v>
      </c>
      <c r="C1555">
        <v>2023</v>
      </c>
      <c r="D1555" t="s">
        <v>1546</v>
      </c>
      <c r="E1555" t="str">
        <f>IFERROR(VLOOKUP([1]!Tabla_SERIEA_05_13[[#This Row],[IdEstablecimiento]],'[2]Establecimiento 2023'!$A$1:$E$183,5,FALSE),0)</f>
        <v>105100-Hospital La Serena</v>
      </c>
      <c r="F1555" t="s">
        <v>1351</v>
      </c>
      <c r="G1555" s="437">
        <v>45096.362685185188</v>
      </c>
      <c r="H1555">
        <v>0</v>
      </c>
      <c r="K1555">
        <v>6</v>
      </c>
    </row>
    <row r="1556" spans="1:12" x14ac:dyDescent="0.2">
      <c r="A1556">
        <v>5</v>
      </c>
      <c r="B1556" t="s">
        <v>1325</v>
      </c>
      <c r="C1556">
        <v>2023</v>
      </c>
      <c r="D1556" t="s">
        <v>1546</v>
      </c>
      <c r="E1556" t="str">
        <f>IFERROR(VLOOKUP([1]!Tabla_SERIEA_05_13[[#This Row],[IdEstablecimiento]],'[2]Establecimiento 2023'!$A$1:$E$183,5,FALSE),0)</f>
        <v>105100-Hospital La Serena</v>
      </c>
      <c r="F1556" t="s">
        <v>1353</v>
      </c>
      <c r="G1556" s="437">
        <v>45096.362685185188</v>
      </c>
      <c r="H1556">
        <v>0</v>
      </c>
      <c r="K1556">
        <v>5</v>
      </c>
    </row>
    <row r="1557" spans="1:12" x14ac:dyDescent="0.2">
      <c r="A1557">
        <v>5</v>
      </c>
      <c r="B1557" t="s">
        <v>1325</v>
      </c>
      <c r="C1557">
        <v>2023</v>
      </c>
      <c r="D1557" t="s">
        <v>1546</v>
      </c>
      <c r="E1557" t="str">
        <f>IFERROR(VLOOKUP([1]!Tabla_SERIEA_05_13[[#This Row],[IdEstablecimiento]],'[2]Establecimiento 2023'!$A$1:$E$183,5,FALSE),0)</f>
        <v>105100-Hospital La Serena</v>
      </c>
      <c r="F1557" t="s">
        <v>1354</v>
      </c>
      <c r="G1557" s="437">
        <v>45096.362685185188</v>
      </c>
      <c r="H1557">
        <v>0</v>
      </c>
      <c r="K1557">
        <v>2</v>
      </c>
    </row>
    <row r="1558" spans="1:12" x14ac:dyDescent="0.2">
      <c r="A1558">
        <v>5</v>
      </c>
      <c r="B1558" t="s">
        <v>1325</v>
      </c>
      <c r="C1558">
        <v>2023</v>
      </c>
      <c r="D1558" t="s">
        <v>1546</v>
      </c>
      <c r="E1558" t="str">
        <f>IFERROR(VLOOKUP([1]!Tabla_SERIEA_05_13[[#This Row],[IdEstablecimiento]],'[2]Establecimiento 2023'!$A$1:$E$183,5,FALSE),0)</f>
        <v>105104-Hospital Salamanca</v>
      </c>
      <c r="F1558" t="s">
        <v>1410</v>
      </c>
      <c r="G1558" s="437">
        <v>45096.362685185188</v>
      </c>
      <c r="H1558">
        <v>0</v>
      </c>
      <c r="K1558">
        <v>4</v>
      </c>
    </row>
    <row r="1559" spans="1:12" x14ac:dyDescent="0.2">
      <c r="A1559">
        <v>5</v>
      </c>
      <c r="B1559" t="s">
        <v>1325</v>
      </c>
      <c r="C1559">
        <v>2023</v>
      </c>
      <c r="D1559" t="s">
        <v>1546</v>
      </c>
      <c r="E1559" t="str">
        <f>IFERROR(VLOOKUP([1]!Tabla_SERIEA_05_13[[#This Row],[IdEstablecimiento]],'[2]Establecimiento 2023'!$A$1:$E$183,5,FALSE),0)</f>
        <v>105104-Hospital Salamanca</v>
      </c>
      <c r="F1559" t="s">
        <v>1356</v>
      </c>
      <c r="G1559" s="437">
        <v>45096.362685185188</v>
      </c>
      <c r="H1559">
        <v>0</v>
      </c>
      <c r="K1559">
        <v>13</v>
      </c>
    </row>
    <row r="1560" spans="1:12" x14ac:dyDescent="0.2">
      <c r="A1560">
        <v>5</v>
      </c>
      <c r="B1560" t="s">
        <v>1325</v>
      </c>
      <c r="C1560">
        <v>2023</v>
      </c>
      <c r="D1560" t="s">
        <v>1546</v>
      </c>
      <c r="E1560" t="str">
        <f>IFERROR(VLOOKUP([1]!Tabla_SERIEA_05_13[[#This Row],[IdEstablecimiento]],'[2]Establecimiento 2023'!$A$1:$E$183,5,FALSE),0)</f>
        <v>105104-Hospital Salamanca</v>
      </c>
      <c r="F1560" t="s">
        <v>1358</v>
      </c>
      <c r="G1560" s="437">
        <v>45096.362685185188</v>
      </c>
      <c r="H1560">
        <v>0</v>
      </c>
      <c r="K1560">
        <v>1</v>
      </c>
    </row>
    <row r="1561" spans="1:12" x14ac:dyDescent="0.2">
      <c r="A1561">
        <v>5</v>
      </c>
      <c r="B1561" t="s">
        <v>1325</v>
      </c>
      <c r="C1561">
        <v>2023</v>
      </c>
      <c r="D1561" t="s">
        <v>1546</v>
      </c>
      <c r="E1561" t="str">
        <f>IFERROR(VLOOKUP([1]!Tabla_SERIEA_05_13[[#This Row],[IdEstablecimiento]],'[2]Establecimiento 2023'!$A$1:$E$183,5,FALSE),0)</f>
        <v>105104-Hospital Salamanca</v>
      </c>
      <c r="F1561" t="s">
        <v>1444</v>
      </c>
      <c r="G1561" s="437">
        <v>45096.362685185188</v>
      </c>
      <c r="H1561">
        <v>0</v>
      </c>
      <c r="K1561">
        <v>4</v>
      </c>
    </row>
    <row r="1562" spans="1:12" x14ac:dyDescent="0.2">
      <c r="A1562">
        <v>5</v>
      </c>
      <c r="B1562" t="s">
        <v>1325</v>
      </c>
      <c r="C1562">
        <v>2023</v>
      </c>
      <c r="D1562" t="s">
        <v>1546</v>
      </c>
      <c r="E1562" t="str">
        <f>IFERROR(VLOOKUP([1]!Tabla_SERIEA_05_13[[#This Row],[IdEstablecimiento]],'[2]Establecimiento 2023'!$A$1:$E$183,5,FALSE),0)</f>
        <v>105104-Hospital Salamanca</v>
      </c>
      <c r="F1562" t="s">
        <v>1361</v>
      </c>
      <c r="G1562" s="437">
        <v>45096.362685185188</v>
      </c>
      <c r="H1562">
        <v>0</v>
      </c>
      <c r="K1562">
        <v>5</v>
      </c>
    </row>
    <row r="1563" spans="1:12" x14ac:dyDescent="0.2">
      <c r="A1563">
        <v>5</v>
      </c>
      <c r="B1563" t="s">
        <v>1325</v>
      </c>
      <c r="C1563">
        <v>2023</v>
      </c>
      <c r="D1563" t="s">
        <v>1546</v>
      </c>
      <c r="E1563" t="str">
        <f>IFERROR(VLOOKUP([1]!Tabla_SERIEA_05_13[[#This Row],[IdEstablecimiento]],'[2]Establecimiento 2023'!$A$1:$E$183,5,FALSE),0)</f>
        <v>105104-Hospital Salamanca</v>
      </c>
      <c r="F1563" t="s">
        <v>1362</v>
      </c>
      <c r="G1563" s="437">
        <v>45096.362685185188</v>
      </c>
      <c r="H1563">
        <v>0</v>
      </c>
      <c r="K1563">
        <v>4</v>
      </c>
    </row>
    <row r="1564" spans="1:12" x14ac:dyDescent="0.2">
      <c r="A1564">
        <v>5</v>
      </c>
      <c r="B1564" t="s">
        <v>1325</v>
      </c>
      <c r="C1564">
        <v>2023</v>
      </c>
      <c r="D1564" t="s">
        <v>1546</v>
      </c>
      <c r="E1564" t="str">
        <f>IFERROR(VLOOKUP([1]!Tabla_SERIEA_05_13[[#This Row],[IdEstablecimiento]],'[2]Establecimiento 2023'!$A$1:$E$183,5,FALSE),0)</f>
        <v>105104-Hospital Salamanca</v>
      </c>
      <c r="F1564" t="s">
        <v>1472</v>
      </c>
      <c r="G1564" s="437">
        <v>45096.362685185188</v>
      </c>
      <c r="H1564">
        <v>0</v>
      </c>
      <c r="K1564">
        <v>1</v>
      </c>
    </row>
    <row r="1565" spans="1:12" x14ac:dyDescent="0.2">
      <c r="A1565">
        <v>5</v>
      </c>
      <c r="B1565" t="s">
        <v>1325</v>
      </c>
      <c r="C1565">
        <v>2023</v>
      </c>
      <c r="D1565" t="s">
        <v>1546</v>
      </c>
      <c r="E1565" t="str">
        <f>IFERROR(VLOOKUP([1]!Tabla_SERIEA_05_13[[#This Row],[IdEstablecimiento]],'[2]Establecimiento 2023'!$A$1:$E$183,5,FALSE),0)</f>
        <v>105104-Hospital Salamanca</v>
      </c>
      <c r="F1565" t="s">
        <v>1368</v>
      </c>
      <c r="G1565" s="437">
        <v>45096.362685185188</v>
      </c>
      <c r="H1565">
        <v>0</v>
      </c>
      <c r="K1565">
        <v>1</v>
      </c>
    </row>
    <row r="1566" spans="1:12" x14ac:dyDescent="0.2">
      <c r="A1566">
        <v>5</v>
      </c>
      <c r="B1566" t="s">
        <v>1325</v>
      </c>
      <c r="C1566">
        <v>2023</v>
      </c>
      <c r="D1566" t="s">
        <v>1546</v>
      </c>
      <c r="E1566" t="str">
        <f>IFERROR(VLOOKUP([1]!Tabla_SERIEA_05_13[[#This Row],[IdEstablecimiento]],'[2]Establecimiento 2023'!$A$1:$E$183,5,FALSE),0)</f>
        <v>105104-Hospital Salamanca</v>
      </c>
      <c r="F1566" t="s">
        <v>1335</v>
      </c>
      <c r="G1566" s="437">
        <v>45096.362685185188</v>
      </c>
      <c r="H1566">
        <v>3</v>
      </c>
      <c r="J1566">
        <v>3</v>
      </c>
      <c r="L1566">
        <v>3</v>
      </c>
    </row>
    <row r="1567" spans="1:12" x14ac:dyDescent="0.2">
      <c r="A1567">
        <v>5</v>
      </c>
      <c r="B1567" t="s">
        <v>1325</v>
      </c>
      <c r="C1567">
        <v>2023</v>
      </c>
      <c r="D1567" t="s">
        <v>1546</v>
      </c>
      <c r="E1567" t="str">
        <f>IFERROR(VLOOKUP([1]!Tabla_SERIEA_05_13[[#This Row],[IdEstablecimiento]],'[2]Establecimiento 2023'!$A$1:$E$183,5,FALSE),0)</f>
        <v>105104-Hospital Salamanca</v>
      </c>
      <c r="F1567" t="s">
        <v>1400</v>
      </c>
      <c r="G1567" s="437">
        <v>45096.362685185188</v>
      </c>
      <c r="H1567">
        <v>3</v>
      </c>
      <c r="J1567">
        <v>3</v>
      </c>
      <c r="L1567">
        <v>3</v>
      </c>
    </row>
    <row r="1568" spans="1:12" x14ac:dyDescent="0.2">
      <c r="A1568">
        <v>5</v>
      </c>
      <c r="B1568" t="s">
        <v>1325</v>
      </c>
      <c r="C1568">
        <v>2023</v>
      </c>
      <c r="D1568" t="s">
        <v>1546</v>
      </c>
      <c r="E1568" t="str">
        <f>IFERROR(VLOOKUP([1]!Tabla_SERIEA_05_13[[#This Row],[IdEstablecimiento]],'[2]Establecimiento 2023'!$A$1:$E$183,5,FALSE),0)</f>
        <v>105104-Hospital Salamanca</v>
      </c>
      <c r="F1568" t="s">
        <v>1477</v>
      </c>
      <c r="G1568" s="437">
        <v>45096.362685185188</v>
      </c>
      <c r="H1568">
        <v>3</v>
      </c>
      <c r="J1568">
        <v>3</v>
      </c>
      <c r="L1568">
        <v>3</v>
      </c>
    </row>
    <row r="1569" spans="1:12" x14ac:dyDescent="0.2">
      <c r="A1569">
        <v>5</v>
      </c>
      <c r="B1569" t="s">
        <v>1325</v>
      </c>
      <c r="C1569">
        <v>2023</v>
      </c>
      <c r="D1569" t="s">
        <v>1546</v>
      </c>
      <c r="E1569" t="str">
        <f>IFERROR(VLOOKUP([1]!Tabla_SERIEA_05_13[[#This Row],[IdEstablecimiento]],'[2]Establecimiento 2023'!$A$1:$E$183,5,FALSE),0)</f>
        <v>105104-Hospital Salamanca</v>
      </c>
      <c r="F1569" t="s">
        <v>1430</v>
      </c>
      <c r="G1569" s="437">
        <v>45096.362685185188</v>
      </c>
      <c r="H1569">
        <v>4</v>
      </c>
      <c r="J1569">
        <v>4</v>
      </c>
      <c r="L1569">
        <v>4</v>
      </c>
    </row>
    <row r="1570" spans="1:12" x14ac:dyDescent="0.2">
      <c r="A1570">
        <v>5</v>
      </c>
      <c r="B1570" t="s">
        <v>1325</v>
      </c>
      <c r="C1570">
        <v>2023</v>
      </c>
      <c r="D1570" t="s">
        <v>1546</v>
      </c>
      <c r="E1570" t="str">
        <f>IFERROR(VLOOKUP([1]!Tabla_SERIEA_05_13[[#This Row],[IdEstablecimiento]],'[2]Establecimiento 2023'!$A$1:$E$183,5,FALSE),0)</f>
        <v>105104-Hospital Salamanca</v>
      </c>
      <c r="F1570" t="s">
        <v>1543</v>
      </c>
      <c r="G1570" s="437">
        <v>45096.362685185188</v>
      </c>
      <c r="H1570">
        <v>3</v>
      </c>
      <c r="J1570">
        <v>3</v>
      </c>
      <c r="L1570">
        <v>3</v>
      </c>
    </row>
    <row r="1571" spans="1:12" x14ac:dyDescent="0.2">
      <c r="A1571">
        <v>5</v>
      </c>
      <c r="B1571" t="s">
        <v>1325</v>
      </c>
      <c r="C1571">
        <v>2023</v>
      </c>
      <c r="D1571" t="s">
        <v>1546</v>
      </c>
      <c r="E1571" t="str">
        <f>IFERROR(VLOOKUP([1]!Tabla_SERIEA_05_13[[#This Row],[IdEstablecimiento]],'[2]Establecimiento 2023'!$A$1:$E$183,5,FALSE),0)</f>
        <v>105104-Hospital Salamanca</v>
      </c>
      <c r="F1571" t="s">
        <v>1384</v>
      </c>
      <c r="G1571" s="437">
        <v>45096.362685185188</v>
      </c>
      <c r="H1571">
        <v>50</v>
      </c>
      <c r="J1571">
        <v>50</v>
      </c>
      <c r="L1571">
        <v>50</v>
      </c>
    </row>
    <row r="1572" spans="1:12" x14ac:dyDescent="0.2">
      <c r="A1572">
        <v>5</v>
      </c>
      <c r="B1572" t="s">
        <v>1325</v>
      </c>
      <c r="C1572">
        <v>2023</v>
      </c>
      <c r="D1572" t="s">
        <v>1546</v>
      </c>
      <c r="E1572" t="str">
        <f>IFERROR(VLOOKUP([1]!Tabla_SERIEA_05_13[[#This Row],[IdEstablecimiento]],'[2]Establecimiento 2023'!$A$1:$E$183,5,FALSE),0)</f>
        <v>105104-Hospital Salamanca</v>
      </c>
      <c r="F1572" t="s">
        <v>1338</v>
      </c>
      <c r="G1572" s="437">
        <v>45096.362685185188</v>
      </c>
      <c r="H1572">
        <v>16</v>
      </c>
      <c r="J1572">
        <v>16</v>
      </c>
      <c r="L1572">
        <v>16</v>
      </c>
    </row>
    <row r="1573" spans="1:12" x14ac:dyDescent="0.2">
      <c r="A1573">
        <v>5</v>
      </c>
      <c r="B1573" t="s">
        <v>1325</v>
      </c>
      <c r="C1573">
        <v>2023</v>
      </c>
      <c r="D1573" t="s">
        <v>1546</v>
      </c>
      <c r="E1573" t="str">
        <f>IFERROR(VLOOKUP([1]!Tabla_SERIEA_05_13[[#This Row],[IdEstablecimiento]],'[2]Establecimiento 2023'!$A$1:$E$183,5,FALSE),0)</f>
        <v>105104-Hospital Salamanca</v>
      </c>
      <c r="F1573" t="s">
        <v>1436</v>
      </c>
      <c r="G1573" s="437">
        <v>45096.362685185188</v>
      </c>
      <c r="H1573">
        <v>3</v>
      </c>
      <c r="J1573">
        <v>3</v>
      </c>
      <c r="L1573">
        <v>3</v>
      </c>
    </row>
    <row r="1574" spans="1:12" x14ac:dyDescent="0.2">
      <c r="A1574">
        <v>5</v>
      </c>
      <c r="B1574" t="s">
        <v>1325</v>
      </c>
      <c r="C1574">
        <v>2023</v>
      </c>
      <c r="D1574" t="s">
        <v>1546</v>
      </c>
      <c r="E1574" t="str">
        <f>IFERROR(VLOOKUP([1]!Tabla_SERIEA_05_13[[#This Row],[IdEstablecimiento]],'[2]Establecimiento 2023'!$A$1:$E$183,5,FALSE),0)</f>
        <v>105104-Hospital Salamanca</v>
      </c>
      <c r="F1574" t="s">
        <v>1385</v>
      </c>
      <c r="G1574" s="437">
        <v>45096.362685185188</v>
      </c>
      <c r="H1574">
        <v>20</v>
      </c>
      <c r="J1574">
        <v>20</v>
      </c>
    </row>
    <row r="1575" spans="1:12" x14ac:dyDescent="0.2">
      <c r="A1575">
        <v>5</v>
      </c>
      <c r="B1575" t="s">
        <v>1325</v>
      </c>
      <c r="C1575">
        <v>2023</v>
      </c>
      <c r="D1575" t="s">
        <v>1546</v>
      </c>
      <c r="E1575" t="str">
        <f>IFERROR(VLOOKUP([1]!Tabla_SERIEA_05_13[[#This Row],[IdEstablecimiento]],'[2]Establecimiento 2023'!$A$1:$E$183,5,FALSE),0)</f>
        <v>105104-Hospital Salamanca</v>
      </c>
      <c r="F1575" t="s">
        <v>1332</v>
      </c>
      <c r="G1575" s="437">
        <v>45096.362685185188</v>
      </c>
      <c r="H1575">
        <v>7</v>
      </c>
      <c r="J1575">
        <v>7</v>
      </c>
      <c r="L1575">
        <v>7</v>
      </c>
    </row>
    <row r="1576" spans="1:12" x14ac:dyDescent="0.2">
      <c r="A1576">
        <v>5</v>
      </c>
      <c r="B1576" t="s">
        <v>1325</v>
      </c>
      <c r="C1576">
        <v>2023</v>
      </c>
      <c r="D1576" t="s">
        <v>1546</v>
      </c>
      <c r="E1576" t="str">
        <f>IFERROR(VLOOKUP([1]!Tabla_SERIEA_05_13[[#This Row],[IdEstablecimiento]],'[2]Establecimiento 2023'!$A$1:$E$183,5,FALSE),0)</f>
        <v>105104-Hospital Salamanca</v>
      </c>
      <c r="F1576" t="s">
        <v>1244</v>
      </c>
      <c r="G1576" s="437">
        <v>45096.362685185188</v>
      </c>
      <c r="H1576">
        <v>9</v>
      </c>
      <c r="I1576">
        <v>0</v>
      </c>
      <c r="J1576">
        <v>9</v>
      </c>
    </row>
    <row r="1577" spans="1:12" x14ac:dyDescent="0.2">
      <c r="A1577">
        <v>5</v>
      </c>
      <c r="B1577" t="s">
        <v>1325</v>
      </c>
      <c r="C1577">
        <v>2023</v>
      </c>
      <c r="D1577" t="s">
        <v>1546</v>
      </c>
      <c r="E1577" t="str">
        <f>IFERROR(VLOOKUP([1]!Tabla_SERIEA_05_13[[#This Row],[IdEstablecimiento]],'[2]Establecimiento 2023'!$A$1:$E$183,5,FALSE),0)</f>
        <v>105104-Hospital Salamanca</v>
      </c>
      <c r="F1577" t="s">
        <v>1246</v>
      </c>
      <c r="G1577" s="437">
        <v>45096.362685185188</v>
      </c>
      <c r="H1577">
        <v>4</v>
      </c>
      <c r="I1577">
        <v>0</v>
      </c>
      <c r="J1577">
        <v>4</v>
      </c>
    </row>
    <row r="1578" spans="1:12" x14ac:dyDescent="0.2">
      <c r="A1578">
        <v>5</v>
      </c>
      <c r="B1578" t="s">
        <v>1325</v>
      </c>
      <c r="C1578">
        <v>2023</v>
      </c>
      <c r="D1578" t="s">
        <v>1546</v>
      </c>
      <c r="E1578" t="str">
        <f>IFERROR(VLOOKUP([1]!Tabla_SERIEA_05_13[[#This Row],[IdEstablecimiento]],'[2]Establecimiento 2023'!$A$1:$E$183,5,FALSE),0)</f>
        <v>105104-Hospital Salamanca</v>
      </c>
      <c r="F1578" t="s">
        <v>1255</v>
      </c>
      <c r="G1578" s="437">
        <v>45096.362685185188</v>
      </c>
      <c r="H1578">
        <v>3</v>
      </c>
      <c r="I1578">
        <v>0</v>
      </c>
      <c r="J1578">
        <v>3</v>
      </c>
    </row>
    <row r="1579" spans="1:12" x14ac:dyDescent="0.2">
      <c r="A1579">
        <v>5</v>
      </c>
      <c r="B1579" t="s">
        <v>1325</v>
      </c>
      <c r="C1579">
        <v>2023</v>
      </c>
      <c r="D1579" t="s">
        <v>1546</v>
      </c>
      <c r="E1579" t="str">
        <f>IFERROR(VLOOKUP([1]!Tabla_SERIEA_05_13[[#This Row],[IdEstablecimiento]],'[2]Establecimiento 2023'!$A$1:$E$183,5,FALSE),0)</f>
        <v>105104-Hospital Salamanca</v>
      </c>
      <c r="F1579" t="s">
        <v>1259</v>
      </c>
      <c r="G1579" s="437">
        <v>45096.362685185188</v>
      </c>
      <c r="H1579">
        <v>10</v>
      </c>
      <c r="I1579">
        <v>2</v>
      </c>
      <c r="J1579">
        <v>8</v>
      </c>
    </row>
    <row r="1580" spans="1:12" x14ac:dyDescent="0.2">
      <c r="A1580">
        <v>5</v>
      </c>
      <c r="B1580" t="s">
        <v>1325</v>
      </c>
      <c r="C1580">
        <v>2023</v>
      </c>
      <c r="D1580" t="s">
        <v>1547</v>
      </c>
      <c r="E1580" t="str">
        <f>IFERROR(VLOOKUP([1]!Tabla_SERIEA_05_13[[#This Row],[IdEstablecimiento]],'[2]Establecimiento 2023'!$A$1:$E$183,5,FALSE),0)</f>
        <v>105104-Hospital Salamanca</v>
      </c>
      <c r="F1580" t="s">
        <v>1340</v>
      </c>
      <c r="G1580" s="437">
        <v>45096.363761574074</v>
      </c>
      <c r="H1580">
        <v>0</v>
      </c>
      <c r="K1580">
        <v>1</v>
      </c>
    </row>
    <row r="1581" spans="1:12" x14ac:dyDescent="0.2">
      <c r="A1581">
        <v>5</v>
      </c>
      <c r="B1581" t="s">
        <v>1325</v>
      </c>
      <c r="C1581">
        <v>2023</v>
      </c>
      <c r="D1581" t="s">
        <v>1547</v>
      </c>
      <c r="E1581" t="str">
        <f>IFERROR(VLOOKUP([1]!Tabla_SERIEA_05_13[[#This Row],[IdEstablecimiento]],'[2]Establecimiento 2023'!$A$1:$E$183,5,FALSE),0)</f>
        <v>105104-Hospital Salamanca</v>
      </c>
      <c r="F1581" t="s">
        <v>1343</v>
      </c>
      <c r="G1581" s="437">
        <v>45096.363761574074</v>
      </c>
      <c r="H1581">
        <v>0</v>
      </c>
      <c r="K1581">
        <v>4</v>
      </c>
    </row>
    <row r="1582" spans="1:12" x14ac:dyDescent="0.2">
      <c r="A1582">
        <v>5</v>
      </c>
      <c r="B1582" t="s">
        <v>1325</v>
      </c>
      <c r="C1582">
        <v>2023</v>
      </c>
      <c r="D1582" t="s">
        <v>1547</v>
      </c>
      <c r="E1582" t="str">
        <f>IFERROR(VLOOKUP([1]!Tabla_SERIEA_05_13[[#This Row],[IdEstablecimiento]],'[2]Establecimiento 2023'!$A$1:$E$183,5,FALSE),0)</f>
        <v>105104-Hospital Salamanca</v>
      </c>
      <c r="F1582" t="s">
        <v>1344</v>
      </c>
      <c r="G1582" s="437">
        <v>45096.363761574074</v>
      </c>
      <c r="H1582">
        <v>0</v>
      </c>
      <c r="K1582">
        <v>5</v>
      </c>
    </row>
    <row r="1583" spans="1:12" x14ac:dyDescent="0.2">
      <c r="A1583">
        <v>5</v>
      </c>
      <c r="B1583" t="s">
        <v>1325</v>
      </c>
      <c r="C1583">
        <v>2023</v>
      </c>
      <c r="D1583" t="s">
        <v>1547</v>
      </c>
      <c r="E1583" t="str">
        <f>IFERROR(VLOOKUP([1]!Tabla_SERIEA_05_13[[#This Row],[IdEstablecimiento]],'[2]Establecimiento 2023'!$A$1:$E$183,5,FALSE),0)</f>
        <v>105104-Hospital Salamanca</v>
      </c>
      <c r="F1583" t="s">
        <v>1346</v>
      </c>
      <c r="G1583" s="437">
        <v>45096.363761574074</v>
      </c>
      <c r="H1583">
        <v>0</v>
      </c>
      <c r="K1583">
        <v>13</v>
      </c>
    </row>
    <row r="1584" spans="1:12" x14ac:dyDescent="0.2">
      <c r="A1584">
        <v>5</v>
      </c>
      <c r="B1584" t="s">
        <v>1325</v>
      </c>
      <c r="C1584">
        <v>2023</v>
      </c>
      <c r="D1584" t="s">
        <v>1547</v>
      </c>
      <c r="E1584" t="str">
        <f>IFERROR(VLOOKUP([1]!Tabla_SERIEA_05_13[[#This Row],[IdEstablecimiento]],'[2]Establecimiento 2023'!$A$1:$E$183,5,FALSE),0)</f>
        <v>105104-Hospital Salamanca</v>
      </c>
      <c r="F1584" t="s">
        <v>1347</v>
      </c>
      <c r="G1584" s="437">
        <v>45096.363761574074</v>
      </c>
      <c r="H1584">
        <v>0</v>
      </c>
      <c r="K1584">
        <v>15</v>
      </c>
    </row>
    <row r="1585" spans="1:12" x14ac:dyDescent="0.2">
      <c r="A1585">
        <v>5</v>
      </c>
      <c r="B1585" t="s">
        <v>1325</v>
      </c>
      <c r="C1585">
        <v>2023</v>
      </c>
      <c r="D1585" t="s">
        <v>1547</v>
      </c>
      <c r="E1585" t="str">
        <f>IFERROR(VLOOKUP([1]!Tabla_SERIEA_05_13[[#This Row],[IdEstablecimiento]],'[2]Establecimiento 2023'!$A$1:$E$183,5,FALSE),0)</f>
        <v>105104-Hospital Salamanca</v>
      </c>
      <c r="F1585" t="s">
        <v>1349</v>
      </c>
      <c r="G1585" s="437">
        <v>45096.363761574074</v>
      </c>
      <c r="H1585">
        <v>0</v>
      </c>
      <c r="K1585">
        <v>12</v>
      </c>
    </row>
    <row r="1586" spans="1:12" x14ac:dyDescent="0.2">
      <c r="A1586">
        <v>5</v>
      </c>
      <c r="B1586" t="s">
        <v>1325</v>
      </c>
      <c r="C1586">
        <v>2023</v>
      </c>
      <c r="D1586" t="s">
        <v>1547</v>
      </c>
      <c r="E1586" t="str">
        <f>IFERROR(VLOOKUP([1]!Tabla_SERIEA_05_13[[#This Row],[IdEstablecimiento]],'[2]Establecimiento 2023'!$A$1:$E$183,5,FALSE),0)</f>
        <v>105104-Hospital Salamanca</v>
      </c>
      <c r="F1586" t="s">
        <v>1353</v>
      </c>
      <c r="G1586" s="437">
        <v>45096.363761574074</v>
      </c>
      <c r="H1586">
        <v>0</v>
      </c>
      <c r="K1586">
        <v>14</v>
      </c>
    </row>
    <row r="1587" spans="1:12" x14ac:dyDescent="0.2">
      <c r="A1587">
        <v>5</v>
      </c>
      <c r="B1587" t="s">
        <v>1325</v>
      </c>
      <c r="C1587">
        <v>2023</v>
      </c>
      <c r="D1587" t="s">
        <v>1547</v>
      </c>
      <c r="E1587" t="str">
        <f>IFERROR(VLOOKUP([1]!Tabla_SERIEA_05_13[[#This Row],[IdEstablecimiento]],'[2]Establecimiento 2023'!$A$1:$E$183,5,FALSE),0)</f>
        <v>105104-Hospital Salamanca</v>
      </c>
      <c r="F1587" t="s">
        <v>1354</v>
      </c>
      <c r="G1587" s="437">
        <v>45096.363761574074</v>
      </c>
      <c r="H1587">
        <v>0</v>
      </c>
      <c r="K1587">
        <v>13</v>
      </c>
    </row>
    <row r="1588" spans="1:12" x14ac:dyDescent="0.2">
      <c r="A1588">
        <v>5</v>
      </c>
      <c r="B1588" t="s">
        <v>1325</v>
      </c>
      <c r="C1588">
        <v>2023</v>
      </c>
      <c r="D1588" t="s">
        <v>1547</v>
      </c>
      <c r="E1588" t="str">
        <f>IFERROR(VLOOKUP([1]!Tabla_SERIEA_05_13[[#This Row],[IdEstablecimiento]],'[2]Establecimiento 2023'!$A$1:$E$183,5,FALSE),0)</f>
        <v>105104-Hospital Salamanca</v>
      </c>
      <c r="F1588" t="s">
        <v>1410</v>
      </c>
      <c r="G1588" s="437">
        <v>45096.363761574074</v>
      </c>
      <c r="H1588">
        <v>0</v>
      </c>
      <c r="K1588">
        <v>17</v>
      </c>
    </row>
    <row r="1589" spans="1:12" x14ac:dyDescent="0.2">
      <c r="A1589">
        <v>5</v>
      </c>
      <c r="B1589" t="s">
        <v>1325</v>
      </c>
      <c r="C1589">
        <v>2023</v>
      </c>
      <c r="D1589" t="s">
        <v>1547</v>
      </c>
      <c r="E1589" t="str">
        <f>IFERROR(VLOOKUP([1]!Tabla_SERIEA_05_13[[#This Row],[IdEstablecimiento]],'[2]Establecimiento 2023'!$A$1:$E$183,5,FALSE),0)</f>
        <v>105104-Hospital Salamanca</v>
      </c>
      <c r="F1589" t="s">
        <v>1356</v>
      </c>
      <c r="G1589" s="437">
        <v>45096.363761574074</v>
      </c>
      <c r="H1589">
        <v>0</v>
      </c>
      <c r="K1589">
        <v>17</v>
      </c>
    </row>
    <row r="1590" spans="1:12" x14ac:dyDescent="0.2">
      <c r="A1590">
        <v>5</v>
      </c>
      <c r="B1590" t="s">
        <v>1325</v>
      </c>
      <c r="C1590">
        <v>2023</v>
      </c>
      <c r="D1590" t="s">
        <v>1547</v>
      </c>
      <c r="E1590" t="str">
        <f>IFERROR(VLOOKUP([1]!Tabla_SERIEA_05_13[[#This Row],[IdEstablecimiento]],'[2]Establecimiento 2023'!$A$1:$E$183,5,FALSE),0)</f>
        <v>105104-Hospital Salamanca</v>
      </c>
      <c r="F1590" t="s">
        <v>1358</v>
      </c>
      <c r="G1590" s="437">
        <v>45096.363761574074</v>
      </c>
      <c r="H1590">
        <v>0</v>
      </c>
      <c r="K1590">
        <v>4</v>
      </c>
    </row>
    <row r="1591" spans="1:12" x14ac:dyDescent="0.2">
      <c r="A1591">
        <v>5</v>
      </c>
      <c r="B1591" t="s">
        <v>1325</v>
      </c>
      <c r="C1591">
        <v>2023</v>
      </c>
      <c r="D1591" t="s">
        <v>1547</v>
      </c>
      <c r="E1591" t="str">
        <f>IFERROR(VLOOKUP([1]!Tabla_SERIEA_05_13[[#This Row],[IdEstablecimiento]],'[2]Establecimiento 2023'!$A$1:$E$183,5,FALSE),0)</f>
        <v>04106-Vicuña</v>
      </c>
      <c r="F1591" t="s">
        <v>1361</v>
      </c>
      <c r="G1591" s="437">
        <v>45096.363761574074</v>
      </c>
      <c r="H1591">
        <v>0</v>
      </c>
      <c r="K1591">
        <v>4</v>
      </c>
    </row>
    <row r="1592" spans="1:12" x14ac:dyDescent="0.2">
      <c r="A1592">
        <v>5</v>
      </c>
      <c r="B1592" t="s">
        <v>1325</v>
      </c>
      <c r="C1592">
        <v>2023</v>
      </c>
      <c r="D1592" t="s">
        <v>1547</v>
      </c>
      <c r="E1592" t="str">
        <f>IFERROR(VLOOKUP([1]!Tabla_SERIEA_05_13[[#This Row],[IdEstablecimiento]],'[2]Establecimiento 2023'!$A$1:$E$183,5,FALSE),0)</f>
        <v>04106-Vicuña</v>
      </c>
      <c r="F1592" t="s">
        <v>1362</v>
      </c>
      <c r="G1592" s="437">
        <v>45096.363761574074</v>
      </c>
      <c r="H1592">
        <v>0</v>
      </c>
      <c r="K1592">
        <v>1</v>
      </c>
    </row>
    <row r="1593" spans="1:12" x14ac:dyDescent="0.2">
      <c r="A1593">
        <v>5</v>
      </c>
      <c r="B1593" t="s">
        <v>1325</v>
      </c>
      <c r="C1593">
        <v>2023</v>
      </c>
      <c r="D1593" t="s">
        <v>1547</v>
      </c>
      <c r="E1593" t="str">
        <f>IFERROR(VLOOKUP([1]!Tabla_SERIEA_05_13[[#This Row],[IdEstablecimiento]],'[2]Establecimiento 2023'!$A$1:$E$183,5,FALSE),0)</f>
        <v>04106-Vicuña</v>
      </c>
      <c r="F1593" t="s">
        <v>1368</v>
      </c>
      <c r="G1593" s="437">
        <v>45096.363761574074</v>
      </c>
      <c r="H1593">
        <v>0</v>
      </c>
      <c r="K1593">
        <v>1</v>
      </c>
    </row>
    <row r="1594" spans="1:12" x14ac:dyDescent="0.2">
      <c r="A1594">
        <v>5</v>
      </c>
      <c r="B1594" t="s">
        <v>1325</v>
      </c>
      <c r="C1594">
        <v>2023</v>
      </c>
      <c r="D1594" t="s">
        <v>1547</v>
      </c>
      <c r="E1594" t="str">
        <f>IFERROR(VLOOKUP([1]!Tabla_SERIEA_05_13[[#This Row],[IdEstablecimiento]],'[2]Establecimiento 2023'!$A$1:$E$183,5,FALSE),0)</f>
        <v>04106-Vicuña</v>
      </c>
      <c r="F1594" t="s">
        <v>1371</v>
      </c>
      <c r="G1594" s="437">
        <v>45096.363761574074</v>
      </c>
      <c r="H1594">
        <v>0</v>
      </c>
      <c r="K1594">
        <v>1</v>
      </c>
    </row>
    <row r="1595" spans="1:12" x14ac:dyDescent="0.2">
      <c r="A1595">
        <v>5</v>
      </c>
      <c r="B1595" t="s">
        <v>1325</v>
      </c>
      <c r="C1595">
        <v>2023</v>
      </c>
      <c r="D1595" t="s">
        <v>1547</v>
      </c>
      <c r="E1595" t="str">
        <f>IFERROR(VLOOKUP([1]!Tabla_SERIEA_05_13[[#This Row],[IdEstablecimiento]],'[2]Establecimiento 2023'!$A$1:$E$183,5,FALSE),0)</f>
        <v>04106-Vicuña</v>
      </c>
      <c r="F1595" t="s">
        <v>1372</v>
      </c>
      <c r="G1595" s="437">
        <v>45096.363761574074</v>
      </c>
      <c r="H1595">
        <v>0</v>
      </c>
      <c r="K1595">
        <v>1</v>
      </c>
    </row>
    <row r="1596" spans="1:12" x14ac:dyDescent="0.2">
      <c r="A1596">
        <v>5</v>
      </c>
      <c r="B1596" t="s">
        <v>1325</v>
      </c>
      <c r="C1596">
        <v>2023</v>
      </c>
      <c r="D1596" t="s">
        <v>1547</v>
      </c>
      <c r="E1596" t="str">
        <f>IFERROR(VLOOKUP([1]!Tabla_SERIEA_05_13[[#This Row],[IdEstablecimiento]],'[2]Establecimiento 2023'!$A$1:$E$183,5,FALSE),0)</f>
        <v>04106-Vicuña</v>
      </c>
      <c r="F1596" t="s">
        <v>1335</v>
      </c>
      <c r="G1596" s="437">
        <v>45096.363761574074</v>
      </c>
      <c r="H1596">
        <v>3</v>
      </c>
      <c r="J1596">
        <v>3</v>
      </c>
      <c r="L1596">
        <v>3</v>
      </c>
    </row>
    <row r="1597" spans="1:12" x14ac:dyDescent="0.2">
      <c r="A1597">
        <v>5</v>
      </c>
      <c r="B1597" t="s">
        <v>1325</v>
      </c>
      <c r="C1597">
        <v>2023</v>
      </c>
      <c r="D1597" t="s">
        <v>1547</v>
      </c>
      <c r="E1597" t="str">
        <f>IFERROR(VLOOKUP([1]!Tabla_SERIEA_05_13[[#This Row],[IdEstablecimiento]],'[2]Establecimiento 2023'!$A$1:$E$183,5,FALSE),0)</f>
        <v>04106-Vicuña</v>
      </c>
      <c r="F1597" t="s">
        <v>1477</v>
      </c>
      <c r="G1597" s="437">
        <v>45096.363761574074</v>
      </c>
      <c r="H1597">
        <v>2</v>
      </c>
      <c r="J1597">
        <v>2</v>
      </c>
      <c r="L1597">
        <v>2</v>
      </c>
    </row>
    <row r="1598" spans="1:12" x14ac:dyDescent="0.2">
      <c r="A1598">
        <v>5</v>
      </c>
      <c r="B1598" t="s">
        <v>1325</v>
      </c>
      <c r="C1598">
        <v>2023</v>
      </c>
      <c r="D1598" t="s">
        <v>1547</v>
      </c>
      <c r="E1598" t="str">
        <f>IFERROR(VLOOKUP([1]!Tabla_SERIEA_05_13[[#This Row],[IdEstablecimiento]],'[2]Establecimiento 2023'!$A$1:$E$183,5,FALSE),0)</f>
        <v>04106-Vicuña</v>
      </c>
      <c r="F1598" t="s">
        <v>1384</v>
      </c>
      <c r="G1598" s="437">
        <v>45096.363761574074</v>
      </c>
      <c r="H1598">
        <v>66</v>
      </c>
      <c r="J1598">
        <v>66</v>
      </c>
      <c r="L1598">
        <v>66</v>
      </c>
    </row>
    <row r="1599" spans="1:12" x14ac:dyDescent="0.2">
      <c r="A1599">
        <v>5</v>
      </c>
      <c r="B1599" t="s">
        <v>1325</v>
      </c>
      <c r="C1599">
        <v>2023</v>
      </c>
      <c r="D1599" t="s">
        <v>1547</v>
      </c>
      <c r="E1599" t="str">
        <f>IFERROR(VLOOKUP([1]!Tabla_SERIEA_05_13[[#This Row],[IdEstablecimiento]],'[2]Establecimiento 2023'!$A$1:$E$183,5,FALSE),0)</f>
        <v>04106-Vicuña</v>
      </c>
      <c r="F1599" t="s">
        <v>1338</v>
      </c>
      <c r="G1599" s="437">
        <v>45096.363761574074</v>
      </c>
      <c r="H1599">
        <v>2</v>
      </c>
      <c r="J1599">
        <v>2</v>
      </c>
      <c r="L1599">
        <v>2</v>
      </c>
    </row>
    <row r="1600" spans="1:12" x14ac:dyDescent="0.2">
      <c r="A1600">
        <v>5</v>
      </c>
      <c r="B1600" t="s">
        <v>1325</v>
      </c>
      <c r="C1600">
        <v>2023</v>
      </c>
      <c r="D1600" t="s">
        <v>1547</v>
      </c>
      <c r="E1600" t="str">
        <f>IFERROR(VLOOKUP([1]!Tabla_SERIEA_05_13[[#This Row],[IdEstablecimiento]],'[2]Establecimiento 2023'!$A$1:$E$183,5,FALSE),0)</f>
        <v>04106-Vicuña</v>
      </c>
      <c r="F1600" t="s">
        <v>1385</v>
      </c>
      <c r="G1600" s="437">
        <v>45096.363761574074</v>
      </c>
      <c r="H1600">
        <v>0</v>
      </c>
      <c r="K1600">
        <v>19</v>
      </c>
    </row>
    <row r="1601" spans="1:12" x14ac:dyDescent="0.2">
      <c r="A1601">
        <v>5</v>
      </c>
      <c r="B1601" t="s">
        <v>1325</v>
      </c>
      <c r="C1601">
        <v>2023</v>
      </c>
      <c r="D1601" t="s">
        <v>1547</v>
      </c>
      <c r="E1601" t="str">
        <f>IFERROR(VLOOKUP([1]!Tabla_SERIEA_05_13[[#This Row],[IdEstablecimiento]],'[2]Establecimiento 2023'!$A$1:$E$183,5,FALSE),0)</f>
        <v>04106-Vicuña</v>
      </c>
      <c r="F1601" t="s">
        <v>1332</v>
      </c>
      <c r="G1601" s="437">
        <v>45096.363761574074</v>
      </c>
      <c r="H1601">
        <v>2</v>
      </c>
      <c r="J1601">
        <v>2</v>
      </c>
      <c r="L1601">
        <v>2</v>
      </c>
    </row>
    <row r="1602" spans="1:12" x14ac:dyDescent="0.2">
      <c r="A1602">
        <v>5</v>
      </c>
      <c r="B1602" t="s">
        <v>1325</v>
      </c>
      <c r="C1602">
        <v>2023</v>
      </c>
      <c r="D1602" t="s">
        <v>1547</v>
      </c>
      <c r="E1602" t="str">
        <f>IFERROR(VLOOKUP([1]!Tabla_SERIEA_05_13[[#This Row],[IdEstablecimiento]],'[2]Establecimiento 2023'!$A$1:$E$183,5,FALSE),0)</f>
        <v>04106-Vicuña</v>
      </c>
      <c r="F1602" t="s">
        <v>1244</v>
      </c>
      <c r="G1602" s="437">
        <v>45096.363761574074</v>
      </c>
      <c r="H1602">
        <v>5</v>
      </c>
      <c r="I1602">
        <v>0</v>
      </c>
      <c r="J1602">
        <v>5</v>
      </c>
    </row>
    <row r="1603" spans="1:12" x14ac:dyDescent="0.2">
      <c r="A1603">
        <v>5</v>
      </c>
      <c r="B1603" t="s">
        <v>1325</v>
      </c>
      <c r="C1603">
        <v>2023</v>
      </c>
      <c r="D1603" t="s">
        <v>1547</v>
      </c>
      <c r="E1603" t="str">
        <f>IFERROR(VLOOKUP([1]!Tabla_SERIEA_05_13[[#This Row],[IdEstablecimiento]],'[2]Establecimiento 2023'!$A$1:$E$183,5,FALSE),0)</f>
        <v>04106-Vicuña</v>
      </c>
      <c r="F1603" t="s">
        <v>1259</v>
      </c>
      <c r="G1603" s="437">
        <v>45096.363761574074</v>
      </c>
      <c r="H1603">
        <v>28</v>
      </c>
      <c r="I1603">
        <v>5</v>
      </c>
      <c r="J1603">
        <v>23</v>
      </c>
    </row>
    <row r="1604" spans="1:12" x14ac:dyDescent="0.2">
      <c r="A1604">
        <v>5</v>
      </c>
      <c r="B1604" t="s">
        <v>1325</v>
      </c>
      <c r="C1604">
        <v>2023</v>
      </c>
      <c r="D1604" t="s">
        <v>1548</v>
      </c>
      <c r="E1604" t="str">
        <f>IFERROR(VLOOKUP([1]!Tabla_SERIEA_05_13[[#This Row],[IdEstablecimiento]],'[2]Establecimiento 2023'!$A$1:$E$183,5,FALSE),0)</f>
        <v>04106-Vicuña</v>
      </c>
      <c r="F1604" t="s">
        <v>1454</v>
      </c>
      <c r="G1604" s="437">
        <v>45096.36378472222</v>
      </c>
      <c r="H1604">
        <v>0</v>
      </c>
      <c r="K1604">
        <v>2</v>
      </c>
    </row>
    <row r="1605" spans="1:12" x14ac:dyDescent="0.2">
      <c r="A1605">
        <v>5</v>
      </c>
      <c r="B1605" t="s">
        <v>1325</v>
      </c>
      <c r="C1605">
        <v>2023</v>
      </c>
      <c r="D1605" t="s">
        <v>1548</v>
      </c>
      <c r="E1605" t="str">
        <f>IFERROR(VLOOKUP([1]!Tabla_SERIEA_05_13[[#This Row],[IdEstablecimiento]],'[2]Establecimiento 2023'!$A$1:$E$183,5,FALSE),0)</f>
        <v>04106-Vicuña</v>
      </c>
      <c r="F1605" t="s">
        <v>1335</v>
      </c>
      <c r="G1605" s="437">
        <v>45096.36378472222</v>
      </c>
      <c r="H1605">
        <v>28</v>
      </c>
      <c r="J1605">
        <v>28</v>
      </c>
      <c r="L1605">
        <v>28</v>
      </c>
    </row>
    <row r="1606" spans="1:12" x14ac:dyDescent="0.2">
      <c r="A1606">
        <v>5</v>
      </c>
      <c r="B1606" t="s">
        <v>1325</v>
      </c>
      <c r="C1606">
        <v>2023</v>
      </c>
      <c r="D1606" t="s">
        <v>1548</v>
      </c>
      <c r="E1606" t="str">
        <f>IFERROR(VLOOKUP([1]!Tabla_SERIEA_05_13[[#This Row],[IdEstablecimiento]],'[2]Establecimiento 2023'!$A$1:$E$183,5,FALSE),0)</f>
        <v>04106-Vicuña</v>
      </c>
      <c r="F1606" t="s">
        <v>1400</v>
      </c>
      <c r="G1606" s="437">
        <v>45096.36378472222</v>
      </c>
      <c r="H1606">
        <v>2</v>
      </c>
      <c r="J1606">
        <v>2</v>
      </c>
      <c r="L1606">
        <v>2</v>
      </c>
    </row>
    <row r="1607" spans="1:12" x14ac:dyDescent="0.2">
      <c r="A1607">
        <v>5</v>
      </c>
      <c r="B1607" t="s">
        <v>1325</v>
      </c>
      <c r="C1607">
        <v>2023</v>
      </c>
      <c r="D1607" t="s">
        <v>1548</v>
      </c>
      <c r="E1607" t="str">
        <f>IFERROR(VLOOKUP([1]!Tabla_SERIEA_05_13[[#This Row],[IdEstablecimiento]],'[2]Establecimiento 2023'!$A$1:$E$183,5,FALSE),0)</f>
        <v>04106-Vicuña</v>
      </c>
      <c r="F1607" t="s">
        <v>1327</v>
      </c>
      <c r="G1607" s="437">
        <v>45096.36378472222</v>
      </c>
      <c r="H1607">
        <v>4</v>
      </c>
      <c r="J1607">
        <v>4</v>
      </c>
      <c r="L1607">
        <v>4</v>
      </c>
    </row>
    <row r="1608" spans="1:12" x14ac:dyDescent="0.2">
      <c r="A1608">
        <v>5</v>
      </c>
      <c r="B1608" t="s">
        <v>1325</v>
      </c>
      <c r="C1608">
        <v>2023</v>
      </c>
      <c r="D1608" t="s">
        <v>1548</v>
      </c>
      <c r="E1608" t="str">
        <f>IFERROR(VLOOKUP([1]!Tabla_SERIEA_05_13[[#This Row],[IdEstablecimiento]],'[2]Establecimiento 2023'!$A$1:$E$183,5,FALSE),0)</f>
        <v>04106-Vicuña</v>
      </c>
      <c r="F1608" t="s">
        <v>1414</v>
      </c>
      <c r="G1608" s="437">
        <v>45096.36378472222</v>
      </c>
      <c r="H1608">
        <v>2</v>
      </c>
      <c r="J1608">
        <v>2</v>
      </c>
      <c r="L1608">
        <v>2</v>
      </c>
    </row>
    <row r="1609" spans="1:12" x14ac:dyDescent="0.2">
      <c r="A1609">
        <v>5</v>
      </c>
      <c r="B1609" t="s">
        <v>1325</v>
      </c>
      <c r="C1609">
        <v>2023</v>
      </c>
      <c r="D1609" t="s">
        <v>1548</v>
      </c>
      <c r="E1609" t="str">
        <f>IFERROR(VLOOKUP([1]!Tabla_SERIEA_05_13[[#This Row],[IdEstablecimiento]],'[2]Establecimiento 2023'!$A$1:$E$183,5,FALSE),0)</f>
        <v>04106-Vicuña</v>
      </c>
      <c r="F1609" t="s">
        <v>1435</v>
      </c>
      <c r="G1609" s="437">
        <v>45096.36378472222</v>
      </c>
      <c r="H1609">
        <v>1</v>
      </c>
      <c r="J1609">
        <v>1</v>
      </c>
      <c r="L1609">
        <v>1</v>
      </c>
    </row>
    <row r="1610" spans="1:12" x14ac:dyDescent="0.2">
      <c r="A1610">
        <v>5</v>
      </c>
      <c r="B1610" t="s">
        <v>1325</v>
      </c>
      <c r="C1610">
        <v>2023</v>
      </c>
      <c r="D1610" t="s">
        <v>1548</v>
      </c>
      <c r="E1610" t="str">
        <f>IFERROR(VLOOKUP([1]!Tabla_SERIEA_05_13[[#This Row],[IdEstablecimiento]],'[2]Establecimiento 2023'!$A$1:$E$183,5,FALSE),0)</f>
        <v>04106-Vicuña</v>
      </c>
      <c r="F1610" t="s">
        <v>1384</v>
      </c>
      <c r="G1610" s="437">
        <v>45096.36378472222</v>
      </c>
      <c r="H1610">
        <v>51</v>
      </c>
      <c r="J1610">
        <v>51</v>
      </c>
      <c r="L1610">
        <v>51</v>
      </c>
    </row>
    <row r="1611" spans="1:12" x14ac:dyDescent="0.2">
      <c r="A1611">
        <v>5</v>
      </c>
      <c r="B1611" t="s">
        <v>1325</v>
      </c>
      <c r="C1611">
        <v>2023</v>
      </c>
      <c r="D1611" t="s">
        <v>1548</v>
      </c>
      <c r="E1611" t="str">
        <f>IFERROR(VLOOKUP([1]!Tabla_SERIEA_05_13[[#This Row],[IdEstablecimiento]],'[2]Establecimiento 2023'!$A$1:$E$183,5,FALSE),0)</f>
        <v>04106-Vicuña</v>
      </c>
      <c r="F1611" t="s">
        <v>1338</v>
      </c>
      <c r="G1611" s="437">
        <v>45096.36378472222</v>
      </c>
      <c r="H1611">
        <v>5</v>
      </c>
      <c r="J1611">
        <v>5</v>
      </c>
      <c r="L1611">
        <v>5</v>
      </c>
    </row>
    <row r="1612" spans="1:12" x14ac:dyDescent="0.2">
      <c r="A1612">
        <v>5</v>
      </c>
      <c r="B1612" t="s">
        <v>1325</v>
      </c>
      <c r="C1612">
        <v>2023</v>
      </c>
      <c r="D1612" t="s">
        <v>1548</v>
      </c>
      <c r="E1612" t="str">
        <f>IFERROR(VLOOKUP([1]!Tabla_SERIEA_05_13[[#This Row],[IdEstablecimiento]],'[2]Establecimiento 2023'!$A$1:$E$183,5,FALSE),0)</f>
        <v>04106-Vicuña</v>
      </c>
      <c r="F1612" t="s">
        <v>1436</v>
      </c>
      <c r="G1612" s="437">
        <v>45096.36378472222</v>
      </c>
      <c r="H1612">
        <v>1</v>
      </c>
      <c r="J1612">
        <v>1</v>
      </c>
      <c r="L1612">
        <v>1</v>
      </c>
    </row>
    <row r="1613" spans="1:12" x14ac:dyDescent="0.2">
      <c r="A1613">
        <v>5</v>
      </c>
      <c r="B1613" t="s">
        <v>1325</v>
      </c>
      <c r="C1613">
        <v>2023</v>
      </c>
      <c r="D1613" t="s">
        <v>1548</v>
      </c>
      <c r="E1613" t="str">
        <f>IFERROR(VLOOKUP([1]!Tabla_SERIEA_05_13[[#This Row],[IdEstablecimiento]],'[2]Establecimiento 2023'!$A$1:$E$183,5,FALSE),0)</f>
        <v>04106-Vicuña</v>
      </c>
      <c r="F1613" t="s">
        <v>1385</v>
      </c>
      <c r="G1613" s="437">
        <v>45096.36378472222</v>
      </c>
      <c r="H1613">
        <v>0</v>
      </c>
      <c r="K1613">
        <v>71</v>
      </c>
    </row>
    <row r="1614" spans="1:12" x14ac:dyDescent="0.2">
      <c r="A1614">
        <v>5</v>
      </c>
      <c r="B1614" t="s">
        <v>1325</v>
      </c>
      <c r="C1614">
        <v>2023</v>
      </c>
      <c r="D1614" t="s">
        <v>1548</v>
      </c>
      <c r="E1614" t="str">
        <f>IFERROR(VLOOKUP([1]!Tabla_SERIEA_05_13[[#This Row],[IdEstablecimiento]],'[2]Establecimiento 2023'!$A$1:$E$183,5,FALSE),0)</f>
        <v>04106-Vicuña</v>
      </c>
      <c r="F1614" t="s">
        <v>1332</v>
      </c>
      <c r="G1614" s="437">
        <v>45096.36378472222</v>
      </c>
      <c r="H1614">
        <v>5</v>
      </c>
      <c r="J1614">
        <v>5</v>
      </c>
      <c r="L1614">
        <v>5</v>
      </c>
    </row>
    <row r="1615" spans="1:12" x14ac:dyDescent="0.2">
      <c r="A1615">
        <v>5</v>
      </c>
      <c r="B1615" t="s">
        <v>1325</v>
      </c>
      <c r="C1615">
        <v>2023</v>
      </c>
      <c r="D1615" t="s">
        <v>1548</v>
      </c>
      <c r="E1615" t="str">
        <f>IFERROR(VLOOKUP([1]!Tabla_SERIEA_05_13[[#This Row],[IdEstablecimiento]],'[2]Establecimiento 2023'!$A$1:$E$183,5,FALSE),0)</f>
        <v>04301-Ovalle</v>
      </c>
      <c r="F1615" t="s">
        <v>1244</v>
      </c>
      <c r="G1615" s="437">
        <v>45096.36378472222</v>
      </c>
      <c r="H1615">
        <v>30</v>
      </c>
      <c r="I1615">
        <v>0</v>
      </c>
      <c r="J1615">
        <v>30</v>
      </c>
    </row>
    <row r="1616" spans="1:12" x14ac:dyDescent="0.2">
      <c r="A1616">
        <v>5</v>
      </c>
      <c r="B1616" t="s">
        <v>1325</v>
      </c>
      <c r="C1616">
        <v>2023</v>
      </c>
      <c r="D1616" t="s">
        <v>1548</v>
      </c>
      <c r="E1616" t="str">
        <f>IFERROR(VLOOKUP([1]!Tabla_SERIEA_05_13[[#This Row],[IdEstablecimiento]],'[2]Establecimiento 2023'!$A$1:$E$183,5,FALSE),0)</f>
        <v>04301-Ovalle</v>
      </c>
      <c r="F1616" t="s">
        <v>1253</v>
      </c>
      <c r="G1616" s="437">
        <v>45096.36378472222</v>
      </c>
      <c r="H1616">
        <v>4</v>
      </c>
      <c r="I1616">
        <v>0</v>
      </c>
      <c r="J1616">
        <v>4</v>
      </c>
    </row>
    <row r="1617" spans="1:11" x14ac:dyDescent="0.2">
      <c r="A1617">
        <v>5</v>
      </c>
      <c r="B1617" t="s">
        <v>1325</v>
      </c>
      <c r="C1617">
        <v>2023</v>
      </c>
      <c r="D1617" t="s">
        <v>1548</v>
      </c>
      <c r="E1617" t="str">
        <f>IFERROR(VLOOKUP([1]!Tabla_SERIEA_05_13[[#This Row],[IdEstablecimiento]],'[2]Establecimiento 2023'!$A$1:$E$183,5,FALSE),0)</f>
        <v>04301-Ovalle</v>
      </c>
      <c r="F1617" t="s">
        <v>1419</v>
      </c>
      <c r="G1617" s="437">
        <v>45096.36378472222</v>
      </c>
      <c r="H1617">
        <v>2</v>
      </c>
      <c r="I1617">
        <v>0</v>
      </c>
      <c r="J1617">
        <v>2</v>
      </c>
    </row>
    <row r="1618" spans="1:11" x14ac:dyDescent="0.2">
      <c r="A1618">
        <v>5</v>
      </c>
      <c r="B1618" t="s">
        <v>1325</v>
      </c>
      <c r="C1618">
        <v>2023</v>
      </c>
      <c r="D1618" t="s">
        <v>1548</v>
      </c>
      <c r="E1618" t="str">
        <f>IFERROR(VLOOKUP([1]!Tabla_SERIEA_05_13[[#This Row],[IdEstablecimiento]],'[2]Establecimiento 2023'!$A$1:$E$183,5,FALSE),0)</f>
        <v>04301-Ovalle</v>
      </c>
      <c r="F1618" t="s">
        <v>1259</v>
      </c>
      <c r="G1618" s="437">
        <v>45096.36378472222</v>
      </c>
      <c r="H1618">
        <v>5</v>
      </c>
      <c r="I1618">
        <v>3</v>
      </c>
      <c r="J1618">
        <v>2</v>
      </c>
    </row>
    <row r="1619" spans="1:11" x14ac:dyDescent="0.2">
      <c r="A1619">
        <v>5</v>
      </c>
      <c r="B1619" t="s">
        <v>1325</v>
      </c>
      <c r="C1619">
        <v>2023</v>
      </c>
      <c r="D1619" t="s">
        <v>1548</v>
      </c>
      <c r="E1619" t="str">
        <f>IFERROR(VLOOKUP([1]!Tabla_SERIEA_05_13[[#This Row],[IdEstablecimiento]],'[2]Establecimiento 2023'!$A$1:$E$183,5,FALSE),0)</f>
        <v>04301-Ovalle</v>
      </c>
      <c r="F1619" t="s">
        <v>1260</v>
      </c>
      <c r="G1619" s="437">
        <v>45096.36378472222</v>
      </c>
      <c r="H1619">
        <v>2</v>
      </c>
    </row>
    <row r="1620" spans="1:11" x14ac:dyDescent="0.2">
      <c r="A1620">
        <v>5</v>
      </c>
      <c r="B1620" t="s">
        <v>1325</v>
      </c>
      <c r="C1620">
        <v>2023</v>
      </c>
      <c r="D1620" t="s">
        <v>1549</v>
      </c>
      <c r="E1620" t="str">
        <f>IFERROR(VLOOKUP([1]!Tabla_SERIEA_05_13[[#This Row],[IdEstablecimiento]],'[2]Establecimiento 2023'!$A$1:$E$183,5,FALSE),0)</f>
        <v>04301-Ovalle</v>
      </c>
      <c r="F1620" t="s">
        <v>1343</v>
      </c>
      <c r="G1620" s="437">
        <v>45096.366157407407</v>
      </c>
      <c r="H1620">
        <v>0</v>
      </c>
      <c r="K1620">
        <v>3</v>
      </c>
    </row>
    <row r="1621" spans="1:11" x14ac:dyDescent="0.2">
      <c r="A1621">
        <v>5</v>
      </c>
      <c r="B1621" t="s">
        <v>1325</v>
      </c>
      <c r="C1621">
        <v>2023</v>
      </c>
      <c r="D1621" t="s">
        <v>1549</v>
      </c>
      <c r="E1621" t="str">
        <f>IFERROR(VLOOKUP([1]!Tabla_SERIEA_05_13[[#This Row],[IdEstablecimiento]],'[2]Establecimiento 2023'!$A$1:$E$183,5,FALSE),0)</f>
        <v>04301-Ovalle</v>
      </c>
      <c r="F1621" t="s">
        <v>1344</v>
      </c>
      <c r="G1621" s="437">
        <v>45096.366157407407</v>
      </c>
      <c r="H1621">
        <v>0</v>
      </c>
      <c r="K1621">
        <v>15</v>
      </c>
    </row>
    <row r="1622" spans="1:11" x14ac:dyDescent="0.2">
      <c r="A1622">
        <v>5</v>
      </c>
      <c r="B1622" t="s">
        <v>1325</v>
      </c>
      <c r="C1622">
        <v>2023</v>
      </c>
      <c r="D1622" t="s">
        <v>1549</v>
      </c>
      <c r="E1622" t="str">
        <f>IFERROR(VLOOKUP([1]!Tabla_SERIEA_05_13[[#This Row],[IdEstablecimiento]],'[2]Establecimiento 2023'!$A$1:$E$183,5,FALSE),0)</f>
        <v>04301-Ovalle</v>
      </c>
      <c r="F1622" t="s">
        <v>1347</v>
      </c>
      <c r="G1622" s="437">
        <v>45096.366157407407</v>
      </c>
      <c r="H1622">
        <v>0</v>
      </c>
      <c r="K1622">
        <v>13</v>
      </c>
    </row>
    <row r="1623" spans="1:11" x14ac:dyDescent="0.2">
      <c r="A1623">
        <v>5</v>
      </c>
      <c r="B1623" t="s">
        <v>1325</v>
      </c>
      <c r="C1623">
        <v>2023</v>
      </c>
      <c r="D1623" t="s">
        <v>1549</v>
      </c>
      <c r="E1623" t="str">
        <f>IFERROR(VLOOKUP([1]!Tabla_SERIEA_05_13[[#This Row],[IdEstablecimiento]],'[2]Establecimiento 2023'!$A$1:$E$183,5,FALSE),0)</f>
        <v>04301-Ovalle</v>
      </c>
      <c r="F1623" t="s">
        <v>1440</v>
      </c>
      <c r="G1623" s="437">
        <v>45096.366157407407</v>
      </c>
      <c r="H1623">
        <v>0</v>
      </c>
      <c r="K1623">
        <v>3</v>
      </c>
    </row>
    <row r="1624" spans="1:11" x14ac:dyDescent="0.2">
      <c r="A1624">
        <v>5</v>
      </c>
      <c r="B1624" t="s">
        <v>1325</v>
      </c>
      <c r="C1624">
        <v>2023</v>
      </c>
      <c r="D1624" t="s">
        <v>1549</v>
      </c>
      <c r="E1624" t="str">
        <f>IFERROR(VLOOKUP([1]!Tabla_SERIEA_05_13[[#This Row],[IdEstablecimiento]],'[2]Establecimiento 2023'!$A$1:$E$183,5,FALSE),0)</f>
        <v>04301-Ovalle</v>
      </c>
      <c r="F1624" t="s">
        <v>1349</v>
      </c>
      <c r="G1624" s="437">
        <v>45096.366157407407</v>
      </c>
      <c r="H1624">
        <v>0</v>
      </c>
      <c r="K1624">
        <v>11</v>
      </c>
    </row>
    <row r="1625" spans="1:11" x14ac:dyDescent="0.2">
      <c r="A1625">
        <v>5</v>
      </c>
      <c r="B1625" t="s">
        <v>1325</v>
      </c>
      <c r="C1625">
        <v>2023</v>
      </c>
      <c r="D1625" t="s">
        <v>1549</v>
      </c>
      <c r="E1625" t="str">
        <f>IFERROR(VLOOKUP([1]!Tabla_SERIEA_05_13[[#This Row],[IdEstablecimiento]],'[2]Establecimiento 2023'!$A$1:$E$183,5,FALSE),0)</f>
        <v>04301-Ovalle</v>
      </c>
      <c r="F1625" t="s">
        <v>1353</v>
      </c>
      <c r="G1625" s="437">
        <v>45096.366157407407</v>
      </c>
      <c r="H1625">
        <v>0</v>
      </c>
      <c r="K1625">
        <v>14</v>
      </c>
    </row>
    <row r="1626" spans="1:11" x14ac:dyDescent="0.2">
      <c r="A1626">
        <v>5</v>
      </c>
      <c r="B1626" t="s">
        <v>1325</v>
      </c>
      <c r="C1626">
        <v>2023</v>
      </c>
      <c r="D1626" t="s">
        <v>1549</v>
      </c>
      <c r="E1626" t="str">
        <f>IFERROR(VLOOKUP([1]!Tabla_SERIEA_05_13[[#This Row],[IdEstablecimiento]],'[2]Establecimiento 2023'!$A$1:$E$183,5,FALSE),0)</f>
        <v>04301-Ovalle</v>
      </c>
      <c r="F1626" t="s">
        <v>1410</v>
      </c>
      <c r="G1626" s="437">
        <v>45096.366157407407</v>
      </c>
      <c r="H1626">
        <v>0</v>
      </c>
      <c r="K1626">
        <v>21</v>
      </c>
    </row>
    <row r="1627" spans="1:11" x14ac:dyDescent="0.2">
      <c r="A1627">
        <v>5</v>
      </c>
      <c r="B1627" t="s">
        <v>1325</v>
      </c>
      <c r="C1627">
        <v>2023</v>
      </c>
      <c r="D1627" t="s">
        <v>1549</v>
      </c>
      <c r="E1627" t="str">
        <f>IFERROR(VLOOKUP([1]!Tabla_SERIEA_05_13[[#This Row],[IdEstablecimiento]],'[2]Establecimiento 2023'!$A$1:$E$183,5,FALSE),0)</f>
        <v>04301-Ovalle</v>
      </c>
      <c r="F1627" t="s">
        <v>1356</v>
      </c>
      <c r="G1627" s="437">
        <v>45096.366157407407</v>
      </c>
      <c r="H1627">
        <v>0</v>
      </c>
      <c r="K1627">
        <v>23</v>
      </c>
    </row>
    <row r="1628" spans="1:11" x14ac:dyDescent="0.2">
      <c r="A1628">
        <v>5</v>
      </c>
      <c r="B1628" t="s">
        <v>1325</v>
      </c>
      <c r="C1628">
        <v>2023</v>
      </c>
      <c r="D1628" t="s">
        <v>1549</v>
      </c>
      <c r="E1628" t="str">
        <f>IFERROR(VLOOKUP([1]!Tabla_SERIEA_05_13[[#This Row],[IdEstablecimiento]],'[2]Establecimiento 2023'!$A$1:$E$183,5,FALSE),0)</f>
        <v>04301-Ovalle</v>
      </c>
      <c r="F1628" t="s">
        <v>1358</v>
      </c>
      <c r="G1628" s="437">
        <v>45096.366157407407</v>
      </c>
      <c r="H1628">
        <v>0</v>
      </c>
      <c r="K1628">
        <v>6</v>
      </c>
    </row>
    <row r="1629" spans="1:11" x14ac:dyDescent="0.2">
      <c r="A1629">
        <v>5</v>
      </c>
      <c r="B1629" t="s">
        <v>1325</v>
      </c>
      <c r="C1629">
        <v>2023</v>
      </c>
      <c r="D1629" t="s">
        <v>1549</v>
      </c>
      <c r="E1629" t="str">
        <f>IFERROR(VLOOKUP([1]!Tabla_SERIEA_05_13[[#This Row],[IdEstablecimiento]],'[2]Establecimiento 2023'!$A$1:$E$183,5,FALSE),0)</f>
        <v>04301-Ovalle</v>
      </c>
      <c r="F1629" t="s">
        <v>1444</v>
      </c>
      <c r="G1629" s="437">
        <v>45096.366157407407</v>
      </c>
      <c r="H1629">
        <v>0</v>
      </c>
      <c r="K1629">
        <v>2</v>
      </c>
    </row>
    <row r="1630" spans="1:11" x14ac:dyDescent="0.2">
      <c r="A1630">
        <v>5</v>
      </c>
      <c r="B1630" t="s">
        <v>1325</v>
      </c>
      <c r="C1630">
        <v>2023</v>
      </c>
      <c r="D1630" t="s">
        <v>1549</v>
      </c>
      <c r="E1630" t="str">
        <f>IFERROR(VLOOKUP([1]!Tabla_SERIEA_05_13[[#This Row],[IdEstablecimiento]],'[2]Establecimiento 2023'!$A$1:$E$183,5,FALSE),0)</f>
        <v>04301-Ovalle</v>
      </c>
      <c r="F1630" t="s">
        <v>1361</v>
      </c>
      <c r="G1630" s="437">
        <v>45096.366157407407</v>
      </c>
      <c r="H1630">
        <v>0</v>
      </c>
      <c r="K1630">
        <v>4</v>
      </c>
    </row>
    <row r="1631" spans="1:11" x14ac:dyDescent="0.2">
      <c r="A1631">
        <v>5</v>
      </c>
      <c r="B1631" t="s">
        <v>1325</v>
      </c>
      <c r="C1631">
        <v>2023</v>
      </c>
      <c r="D1631" t="s">
        <v>1549</v>
      </c>
      <c r="E1631" t="str">
        <f>IFERROR(VLOOKUP([1]!Tabla_SERIEA_05_13[[#This Row],[IdEstablecimiento]],'[2]Establecimiento 2023'!$A$1:$E$183,5,FALSE),0)</f>
        <v>04301-Ovalle</v>
      </c>
      <c r="F1631" t="s">
        <v>1362</v>
      </c>
      <c r="G1631" s="437">
        <v>45096.366157407407</v>
      </c>
      <c r="H1631">
        <v>0</v>
      </c>
      <c r="K1631">
        <v>4</v>
      </c>
    </row>
    <row r="1632" spans="1:11" x14ac:dyDescent="0.2">
      <c r="A1632">
        <v>5</v>
      </c>
      <c r="B1632" t="s">
        <v>1325</v>
      </c>
      <c r="C1632">
        <v>2023</v>
      </c>
      <c r="D1632" t="s">
        <v>1549</v>
      </c>
      <c r="E1632" t="str">
        <f>IFERROR(VLOOKUP([1]!Tabla_SERIEA_05_13[[#This Row],[IdEstablecimiento]],'[2]Establecimiento 2023'!$A$1:$E$183,5,FALSE),0)</f>
        <v>04301-Ovalle</v>
      </c>
      <c r="F1632" t="s">
        <v>1461</v>
      </c>
      <c r="G1632" s="437">
        <v>45096.366157407407</v>
      </c>
      <c r="H1632">
        <v>0</v>
      </c>
      <c r="K1632">
        <v>2</v>
      </c>
    </row>
    <row r="1633" spans="1:12" x14ac:dyDescent="0.2">
      <c r="A1633">
        <v>5</v>
      </c>
      <c r="B1633" t="s">
        <v>1325</v>
      </c>
      <c r="C1633">
        <v>2023</v>
      </c>
      <c r="D1633" t="s">
        <v>1549</v>
      </c>
      <c r="E1633" t="str">
        <f>IFERROR(VLOOKUP([1]!Tabla_SERIEA_05_13[[#This Row],[IdEstablecimiento]],'[2]Establecimiento 2023'!$A$1:$E$183,5,FALSE),0)</f>
        <v>04301-Ovalle</v>
      </c>
      <c r="F1633" t="s">
        <v>1550</v>
      </c>
      <c r="G1633" s="437">
        <v>45096.366157407407</v>
      </c>
      <c r="H1633">
        <v>0</v>
      </c>
      <c r="K1633">
        <v>12</v>
      </c>
    </row>
    <row r="1634" spans="1:12" x14ac:dyDescent="0.2">
      <c r="A1634">
        <v>5</v>
      </c>
      <c r="B1634" t="s">
        <v>1325</v>
      </c>
      <c r="C1634">
        <v>2023</v>
      </c>
      <c r="D1634" t="s">
        <v>1549</v>
      </c>
      <c r="E1634" t="str">
        <f>IFERROR(VLOOKUP([1]!Tabla_SERIEA_05_13[[#This Row],[IdEstablecimiento]],'[2]Establecimiento 2023'!$A$1:$E$183,5,FALSE),0)</f>
        <v>04301-Ovalle</v>
      </c>
      <c r="F1634" t="s">
        <v>1335</v>
      </c>
      <c r="G1634" s="437">
        <v>45096.366157407407</v>
      </c>
      <c r="H1634">
        <v>14</v>
      </c>
      <c r="J1634">
        <v>14</v>
      </c>
      <c r="L1634">
        <v>14</v>
      </c>
    </row>
    <row r="1635" spans="1:12" x14ac:dyDescent="0.2">
      <c r="A1635">
        <v>5</v>
      </c>
      <c r="B1635" t="s">
        <v>1325</v>
      </c>
      <c r="C1635">
        <v>2023</v>
      </c>
      <c r="D1635" t="s">
        <v>1549</v>
      </c>
      <c r="E1635" t="str">
        <f>IFERROR(VLOOKUP([1]!Tabla_SERIEA_05_13[[#This Row],[IdEstablecimiento]],'[2]Establecimiento 2023'!$A$1:$E$183,5,FALSE),0)</f>
        <v>04301-Ovalle</v>
      </c>
      <c r="F1635" t="s">
        <v>1477</v>
      </c>
      <c r="G1635" s="437">
        <v>45096.366157407407</v>
      </c>
      <c r="H1635">
        <v>3</v>
      </c>
      <c r="J1635">
        <v>3</v>
      </c>
      <c r="L1635">
        <v>3</v>
      </c>
    </row>
    <row r="1636" spans="1:12" x14ac:dyDescent="0.2">
      <c r="A1636">
        <v>5</v>
      </c>
      <c r="B1636" t="s">
        <v>1325</v>
      </c>
      <c r="C1636">
        <v>2023</v>
      </c>
      <c r="D1636" t="s">
        <v>1549</v>
      </c>
      <c r="E1636" t="str">
        <f>IFERROR(VLOOKUP([1]!Tabla_SERIEA_05_13[[#This Row],[IdEstablecimiento]],'[2]Establecimiento 2023'!$A$1:$E$183,5,FALSE),0)</f>
        <v>04301-Ovalle</v>
      </c>
      <c r="F1636" t="s">
        <v>1385</v>
      </c>
      <c r="G1636" s="437">
        <v>45096.366157407407</v>
      </c>
      <c r="H1636">
        <v>41</v>
      </c>
      <c r="J1636">
        <v>41</v>
      </c>
    </row>
    <row r="1637" spans="1:12" x14ac:dyDescent="0.2">
      <c r="A1637">
        <v>5</v>
      </c>
      <c r="B1637" t="s">
        <v>1325</v>
      </c>
      <c r="C1637">
        <v>2023</v>
      </c>
      <c r="D1637" t="s">
        <v>1549</v>
      </c>
      <c r="E1637" t="str">
        <f>IFERROR(VLOOKUP([1]!Tabla_SERIEA_05_13[[#This Row],[IdEstablecimiento]],'[2]Establecimiento 2023'!$A$1:$E$183,5,FALSE),0)</f>
        <v>04301-Ovalle</v>
      </c>
      <c r="F1637" t="s">
        <v>1332</v>
      </c>
      <c r="G1637" s="437">
        <v>45096.366157407407</v>
      </c>
      <c r="H1637">
        <v>4</v>
      </c>
      <c r="J1637">
        <v>4</v>
      </c>
      <c r="L1637">
        <v>4</v>
      </c>
    </row>
    <row r="1638" spans="1:12" x14ac:dyDescent="0.2">
      <c r="A1638">
        <v>5</v>
      </c>
      <c r="B1638" t="s">
        <v>1325</v>
      </c>
      <c r="C1638">
        <v>2023</v>
      </c>
      <c r="D1638" t="s">
        <v>1549</v>
      </c>
      <c r="E1638" t="str">
        <f>IFERROR(VLOOKUP([1]!Tabla_SERIEA_05_13[[#This Row],[IdEstablecimiento]],'[2]Establecimiento 2023'!$A$1:$E$183,5,FALSE),0)</f>
        <v>04301-Ovalle</v>
      </c>
      <c r="F1638" t="s">
        <v>1244</v>
      </c>
      <c r="G1638" s="437">
        <v>45096.366157407407</v>
      </c>
      <c r="H1638">
        <v>17</v>
      </c>
      <c r="I1638">
        <v>0</v>
      </c>
      <c r="J1638">
        <v>17</v>
      </c>
    </row>
    <row r="1639" spans="1:12" x14ac:dyDescent="0.2">
      <c r="A1639">
        <v>5</v>
      </c>
      <c r="B1639" t="s">
        <v>1325</v>
      </c>
      <c r="C1639">
        <v>2023</v>
      </c>
      <c r="D1639" t="s">
        <v>1549</v>
      </c>
      <c r="E1639" t="str">
        <f>IFERROR(VLOOKUP([1]!Tabla_SERIEA_05_13[[#This Row],[IdEstablecimiento]],'[2]Establecimiento 2023'!$A$1:$E$183,5,FALSE),0)</f>
        <v>04301-Ovalle</v>
      </c>
      <c r="F1639" t="s">
        <v>1259</v>
      </c>
      <c r="G1639" s="437">
        <v>45096.366157407407</v>
      </c>
      <c r="H1639">
        <v>14</v>
      </c>
      <c r="I1639">
        <v>5</v>
      </c>
      <c r="J1639">
        <v>9</v>
      </c>
    </row>
    <row r="1640" spans="1:12" x14ac:dyDescent="0.2">
      <c r="A1640">
        <v>5</v>
      </c>
      <c r="B1640" t="s">
        <v>1325</v>
      </c>
      <c r="C1640">
        <v>2023</v>
      </c>
      <c r="D1640" t="s">
        <v>1549</v>
      </c>
      <c r="E1640" t="str">
        <f>IFERROR(VLOOKUP([1]!Tabla_SERIEA_05_13[[#This Row],[IdEstablecimiento]],'[2]Establecimiento 2023'!$A$1:$E$183,5,FALSE),0)</f>
        <v>04301-Ovalle</v>
      </c>
      <c r="F1640" t="s">
        <v>1260</v>
      </c>
      <c r="G1640" s="437">
        <v>45096.366157407407</v>
      </c>
      <c r="H1640">
        <v>3</v>
      </c>
    </row>
    <row r="1641" spans="1:12" x14ac:dyDescent="0.2">
      <c r="A1641">
        <v>5</v>
      </c>
      <c r="B1641" t="s">
        <v>1325</v>
      </c>
      <c r="C1641">
        <v>2023</v>
      </c>
      <c r="D1641" t="s">
        <v>1551</v>
      </c>
      <c r="E1641" t="str">
        <f>IFERROR(VLOOKUP([1]!Tabla_SERIEA_05_13[[#This Row],[IdEstablecimiento]],'[2]Establecimiento 2023'!$A$1:$E$183,5,FALSE),0)</f>
        <v>04301-Ovalle</v>
      </c>
      <c r="F1641" t="s">
        <v>1327</v>
      </c>
      <c r="G1641" s="437">
        <v>45096.36619212963</v>
      </c>
      <c r="H1641">
        <v>15</v>
      </c>
      <c r="J1641">
        <v>15</v>
      </c>
      <c r="L1641">
        <v>15</v>
      </c>
    </row>
    <row r="1642" spans="1:12" x14ac:dyDescent="0.2">
      <c r="A1642">
        <v>5</v>
      </c>
      <c r="B1642" t="s">
        <v>1325</v>
      </c>
      <c r="C1642">
        <v>2023</v>
      </c>
      <c r="D1642" t="s">
        <v>1551</v>
      </c>
      <c r="E1642" t="str">
        <f>IFERROR(VLOOKUP([1]!Tabla_SERIEA_05_13[[#This Row],[IdEstablecimiento]],'[2]Establecimiento 2023'!$A$1:$E$183,5,FALSE),0)</f>
        <v>04301-Ovalle</v>
      </c>
      <c r="F1642" t="s">
        <v>1383</v>
      </c>
      <c r="G1642" s="437">
        <v>45096.36619212963</v>
      </c>
      <c r="H1642">
        <v>4</v>
      </c>
      <c r="J1642">
        <v>4</v>
      </c>
      <c r="L1642">
        <v>4</v>
      </c>
    </row>
    <row r="1643" spans="1:12" x14ac:dyDescent="0.2">
      <c r="A1643">
        <v>5</v>
      </c>
      <c r="B1643" t="s">
        <v>1325</v>
      </c>
      <c r="C1643">
        <v>2023</v>
      </c>
      <c r="D1643" t="s">
        <v>1551</v>
      </c>
      <c r="E1643" t="str">
        <f>IFERROR(VLOOKUP([1]!Tabla_SERIEA_05_13[[#This Row],[IdEstablecimiento]],'[2]Establecimiento 2023'!$A$1:$E$183,5,FALSE),0)</f>
        <v>04301-Ovalle</v>
      </c>
      <c r="F1643" t="s">
        <v>1384</v>
      </c>
      <c r="G1643" s="437">
        <v>45096.36619212963</v>
      </c>
      <c r="H1643">
        <v>18</v>
      </c>
      <c r="J1643">
        <v>18</v>
      </c>
      <c r="L1643">
        <v>18</v>
      </c>
    </row>
    <row r="1644" spans="1:12" x14ac:dyDescent="0.2">
      <c r="A1644">
        <v>5</v>
      </c>
      <c r="B1644" t="s">
        <v>1325</v>
      </c>
      <c r="C1644">
        <v>2023</v>
      </c>
      <c r="D1644" t="s">
        <v>1551</v>
      </c>
      <c r="E1644" t="str">
        <f>IFERROR(VLOOKUP([1]!Tabla_SERIEA_05_13[[#This Row],[IdEstablecimiento]],'[2]Establecimiento 2023'!$A$1:$E$183,5,FALSE),0)</f>
        <v>04301-Ovalle</v>
      </c>
      <c r="F1644" t="s">
        <v>1332</v>
      </c>
      <c r="G1644" s="437">
        <v>45096.36619212963</v>
      </c>
      <c r="H1644">
        <v>5</v>
      </c>
      <c r="J1644">
        <v>5</v>
      </c>
      <c r="L1644">
        <v>5</v>
      </c>
    </row>
    <row r="1645" spans="1:12" x14ac:dyDescent="0.2">
      <c r="A1645">
        <v>5</v>
      </c>
      <c r="B1645" t="s">
        <v>1325</v>
      </c>
      <c r="C1645">
        <v>2023</v>
      </c>
      <c r="D1645" t="s">
        <v>1551</v>
      </c>
      <c r="E1645" t="str">
        <f>IFERROR(VLOOKUP([1]!Tabla_SERIEA_05_13[[#This Row],[IdEstablecimiento]],'[2]Establecimiento 2023'!$A$1:$E$183,5,FALSE),0)</f>
        <v>04301-Ovalle</v>
      </c>
      <c r="F1645" t="s">
        <v>1253</v>
      </c>
      <c r="G1645" s="437">
        <v>45096.36619212963</v>
      </c>
      <c r="H1645">
        <v>15</v>
      </c>
      <c r="I1645">
        <v>0</v>
      </c>
      <c r="J1645">
        <v>15</v>
      </c>
    </row>
    <row r="1646" spans="1:12" x14ac:dyDescent="0.2">
      <c r="A1646">
        <v>5</v>
      </c>
      <c r="B1646" t="s">
        <v>1325</v>
      </c>
      <c r="C1646">
        <v>2023</v>
      </c>
      <c r="D1646" t="s">
        <v>1551</v>
      </c>
      <c r="E1646" t="str">
        <f>IFERROR(VLOOKUP([1]!Tabla_SERIEA_05_13[[#This Row],[IdEstablecimiento]],'[2]Establecimiento 2023'!$A$1:$E$183,5,FALSE),0)</f>
        <v>04301-Ovalle</v>
      </c>
      <c r="F1646" t="s">
        <v>1390</v>
      </c>
      <c r="G1646" s="437">
        <v>45096.36619212963</v>
      </c>
      <c r="H1646">
        <v>4</v>
      </c>
      <c r="I1646">
        <v>0</v>
      </c>
      <c r="J1646">
        <v>4</v>
      </c>
    </row>
    <row r="1647" spans="1:12" x14ac:dyDescent="0.2">
      <c r="A1647">
        <v>5</v>
      </c>
      <c r="B1647" t="s">
        <v>1325</v>
      </c>
      <c r="C1647">
        <v>2023</v>
      </c>
      <c r="D1647" t="s">
        <v>1552</v>
      </c>
      <c r="E1647" t="str">
        <f>IFERROR(VLOOKUP([1]!Tabla_SERIEA_05_13[[#This Row],[IdEstablecimiento]],'[2]Establecimiento 2023'!$A$1:$E$183,5,FALSE),0)</f>
        <v>04301-Ovalle</v>
      </c>
      <c r="F1647" t="s">
        <v>1327</v>
      </c>
      <c r="G1647" s="437">
        <v>45096.367060185185</v>
      </c>
      <c r="H1647">
        <v>12</v>
      </c>
      <c r="J1647">
        <v>12</v>
      </c>
    </row>
    <row r="1648" spans="1:12" x14ac:dyDescent="0.2">
      <c r="A1648">
        <v>5</v>
      </c>
      <c r="B1648" t="s">
        <v>1325</v>
      </c>
      <c r="C1648">
        <v>2023</v>
      </c>
      <c r="D1648" t="s">
        <v>1552</v>
      </c>
      <c r="E1648" t="str">
        <f>IFERROR(VLOOKUP([1]!Tabla_SERIEA_05_13[[#This Row],[IdEstablecimiento]],'[2]Establecimiento 2023'!$A$1:$E$183,5,FALSE),0)</f>
        <v>04301-Ovalle</v>
      </c>
      <c r="F1648" t="s">
        <v>1383</v>
      </c>
      <c r="G1648" s="437">
        <v>45096.367060185185</v>
      </c>
      <c r="H1648">
        <v>25</v>
      </c>
      <c r="J1648">
        <v>25</v>
      </c>
    </row>
    <row r="1649" spans="1:12" x14ac:dyDescent="0.2">
      <c r="A1649">
        <v>5</v>
      </c>
      <c r="B1649" t="s">
        <v>1325</v>
      </c>
      <c r="C1649">
        <v>2023</v>
      </c>
      <c r="D1649" t="s">
        <v>1552</v>
      </c>
      <c r="E1649" t="str">
        <f>IFERROR(VLOOKUP([1]!Tabla_SERIEA_05_13[[#This Row],[IdEstablecimiento]],'[2]Establecimiento 2023'!$A$1:$E$183,5,FALSE),0)</f>
        <v>04301-Ovalle</v>
      </c>
      <c r="F1649" t="s">
        <v>1506</v>
      </c>
      <c r="G1649" s="437">
        <v>45096.367060185185</v>
      </c>
      <c r="H1649">
        <v>3</v>
      </c>
      <c r="J1649">
        <v>3</v>
      </c>
    </row>
    <row r="1650" spans="1:12" x14ac:dyDescent="0.2">
      <c r="A1650">
        <v>5</v>
      </c>
      <c r="B1650" t="s">
        <v>1325</v>
      </c>
      <c r="C1650">
        <v>2023</v>
      </c>
      <c r="D1650" t="s">
        <v>1552</v>
      </c>
      <c r="E1650" t="str">
        <f>IFERROR(VLOOKUP([1]!Tabla_SERIEA_05_13[[#This Row],[IdEstablecimiento]],'[2]Establecimiento 2023'!$A$1:$E$183,5,FALSE),0)</f>
        <v>04301-Ovalle</v>
      </c>
      <c r="F1650" t="s">
        <v>1435</v>
      </c>
      <c r="G1650" s="437">
        <v>45096.367060185185</v>
      </c>
      <c r="H1650">
        <v>4</v>
      </c>
      <c r="J1650">
        <v>4</v>
      </c>
    </row>
    <row r="1651" spans="1:12" x14ac:dyDescent="0.2">
      <c r="A1651">
        <v>5</v>
      </c>
      <c r="B1651" t="s">
        <v>1325</v>
      </c>
      <c r="C1651">
        <v>2023</v>
      </c>
      <c r="D1651" t="s">
        <v>1552</v>
      </c>
      <c r="E1651" t="str">
        <f>IFERROR(VLOOKUP([1]!Tabla_SERIEA_05_13[[#This Row],[IdEstablecimiento]],'[2]Establecimiento 2023'!$A$1:$E$183,5,FALSE),0)</f>
        <v>04301-Ovalle</v>
      </c>
      <c r="F1651" t="s">
        <v>1384</v>
      </c>
      <c r="G1651" s="437">
        <v>45096.367060185185</v>
      </c>
      <c r="H1651">
        <v>25</v>
      </c>
      <c r="J1651">
        <v>25</v>
      </c>
    </row>
    <row r="1652" spans="1:12" x14ac:dyDescent="0.2">
      <c r="A1652">
        <v>5</v>
      </c>
      <c r="B1652" t="s">
        <v>1325</v>
      </c>
      <c r="C1652">
        <v>2023</v>
      </c>
      <c r="D1652" t="s">
        <v>1552</v>
      </c>
      <c r="E1652" t="str">
        <f>IFERROR(VLOOKUP([1]!Tabla_SERIEA_05_13[[#This Row],[IdEstablecimiento]],'[2]Establecimiento 2023'!$A$1:$E$183,5,FALSE),0)</f>
        <v>04301-Ovalle</v>
      </c>
      <c r="F1652" t="s">
        <v>1253</v>
      </c>
      <c r="G1652" s="437">
        <v>45096.367060185185</v>
      </c>
      <c r="H1652">
        <v>12</v>
      </c>
      <c r="I1652">
        <v>0</v>
      </c>
      <c r="J1652">
        <v>12</v>
      </c>
    </row>
    <row r="1653" spans="1:12" x14ac:dyDescent="0.2">
      <c r="A1653">
        <v>5</v>
      </c>
      <c r="B1653" t="s">
        <v>1325</v>
      </c>
      <c r="C1653">
        <v>2023</v>
      </c>
      <c r="D1653" t="s">
        <v>1552</v>
      </c>
      <c r="E1653" t="str">
        <f>IFERROR(VLOOKUP([1]!Tabla_SERIEA_05_13[[#This Row],[IdEstablecimiento]],'[2]Establecimiento 2023'!$A$1:$E$183,5,FALSE),0)</f>
        <v>04301-Ovalle</v>
      </c>
      <c r="F1653" t="s">
        <v>1390</v>
      </c>
      <c r="G1653" s="437">
        <v>45096.367060185185</v>
      </c>
      <c r="H1653">
        <v>25</v>
      </c>
      <c r="I1653">
        <v>0</v>
      </c>
      <c r="J1653">
        <v>25</v>
      </c>
    </row>
    <row r="1654" spans="1:12" x14ac:dyDescent="0.2">
      <c r="A1654">
        <v>5</v>
      </c>
      <c r="B1654" t="s">
        <v>1325</v>
      </c>
      <c r="C1654">
        <v>2023</v>
      </c>
      <c r="D1654" t="s">
        <v>1553</v>
      </c>
      <c r="E1654" t="str">
        <f>IFERROR(VLOOKUP([1]!Tabla_SERIEA_05_13[[#This Row],[IdEstablecimiento]],'[2]Establecimiento 2023'!$A$1:$E$183,5,FALSE),0)</f>
        <v>105102-Hospital Ovalle</v>
      </c>
      <c r="F1654" t="s">
        <v>1327</v>
      </c>
      <c r="G1654" s="437">
        <v>45096.367164351854</v>
      </c>
      <c r="H1654">
        <v>11</v>
      </c>
      <c r="J1654">
        <v>11</v>
      </c>
      <c r="L1654">
        <v>11</v>
      </c>
    </row>
    <row r="1655" spans="1:12" x14ac:dyDescent="0.2">
      <c r="A1655">
        <v>5</v>
      </c>
      <c r="B1655" t="s">
        <v>1325</v>
      </c>
      <c r="C1655">
        <v>2023</v>
      </c>
      <c r="D1655" t="s">
        <v>1553</v>
      </c>
      <c r="E1655" t="str">
        <f>IFERROR(VLOOKUP([1]!Tabla_SERIEA_05_13[[#This Row],[IdEstablecimiento]],'[2]Establecimiento 2023'!$A$1:$E$183,5,FALSE),0)</f>
        <v>105102-Hospital Ovalle</v>
      </c>
      <c r="F1655" t="s">
        <v>1383</v>
      </c>
      <c r="G1655" s="437">
        <v>45096.367164351854</v>
      </c>
      <c r="H1655">
        <v>4</v>
      </c>
      <c r="J1655">
        <v>4</v>
      </c>
      <c r="L1655">
        <v>4</v>
      </c>
    </row>
    <row r="1656" spans="1:12" x14ac:dyDescent="0.2">
      <c r="A1656">
        <v>5</v>
      </c>
      <c r="B1656" t="s">
        <v>1325</v>
      </c>
      <c r="C1656">
        <v>2023</v>
      </c>
      <c r="D1656" t="s">
        <v>1553</v>
      </c>
      <c r="E1656" t="str">
        <f>IFERROR(VLOOKUP([1]!Tabla_SERIEA_05_13[[#This Row],[IdEstablecimiento]],'[2]Establecimiento 2023'!$A$1:$E$183,5,FALSE),0)</f>
        <v>105102-Hospital Ovalle</v>
      </c>
      <c r="F1656" t="s">
        <v>1384</v>
      </c>
      <c r="G1656" s="437">
        <v>45096.367164351854</v>
      </c>
      <c r="H1656">
        <v>29</v>
      </c>
      <c r="J1656">
        <v>29</v>
      </c>
      <c r="L1656">
        <v>29</v>
      </c>
    </row>
    <row r="1657" spans="1:12" x14ac:dyDescent="0.2">
      <c r="A1657">
        <v>5</v>
      </c>
      <c r="B1657" t="s">
        <v>1325</v>
      </c>
      <c r="C1657">
        <v>2023</v>
      </c>
      <c r="D1657" t="s">
        <v>1553</v>
      </c>
      <c r="E1657" t="str">
        <f>IFERROR(VLOOKUP([1]!Tabla_SERIEA_05_13[[#This Row],[IdEstablecimiento]],'[2]Establecimiento 2023'!$A$1:$E$183,5,FALSE),0)</f>
        <v>105102-Hospital Ovalle</v>
      </c>
      <c r="F1657" t="s">
        <v>1331</v>
      </c>
      <c r="G1657" s="437">
        <v>45096.367164351854</v>
      </c>
      <c r="H1657">
        <v>10</v>
      </c>
      <c r="J1657">
        <v>10</v>
      </c>
      <c r="L1657">
        <v>10</v>
      </c>
    </row>
    <row r="1658" spans="1:12" x14ac:dyDescent="0.2">
      <c r="A1658">
        <v>5</v>
      </c>
      <c r="B1658" t="s">
        <v>1325</v>
      </c>
      <c r="C1658">
        <v>2023</v>
      </c>
      <c r="D1658" t="s">
        <v>1553</v>
      </c>
      <c r="E1658" t="str">
        <f>IFERROR(VLOOKUP([1]!Tabla_SERIEA_05_13[[#This Row],[IdEstablecimiento]],'[2]Establecimiento 2023'!$A$1:$E$183,5,FALSE),0)</f>
        <v>105102-Hospital Ovalle</v>
      </c>
      <c r="F1658" t="s">
        <v>1252</v>
      </c>
      <c r="G1658" s="437">
        <v>45096.367164351854</v>
      </c>
      <c r="H1658">
        <v>10</v>
      </c>
      <c r="I1658">
        <v>0</v>
      </c>
      <c r="J1658">
        <v>10</v>
      </c>
    </row>
    <row r="1659" spans="1:12" x14ac:dyDescent="0.2">
      <c r="A1659">
        <v>5</v>
      </c>
      <c r="B1659" t="s">
        <v>1325</v>
      </c>
      <c r="C1659">
        <v>2023</v>
      </c>
      <c r="D1659" t="s">
        <v>1553</v>
      </c>
      <c r="E1659" t="str">
        <f>IFERROR(VLOOKUP([1]!Tabla_SERIEA_05_13[[#This Row],[IdEstablecimiento]],'[2]Establecimiento 2023'!$A$1:$E$183,5,FALSE),0)</f>
        <v>04301-Ovalle</v>
      </c>
      <c r="F1659" t="s">
        <v>1253</v>
      </c>
      <c r="G1659" s="437">
        <v>45096.367164351854</v>
      </c>
      <c r="H1659">
        <v>11</v>
      </c>
      <c r="I1659">
        <v>0</v>
      </c>
      <c r="J1659">
        <v>11</v>
      </c>
    </row>
    <row r="1660" spans="1:12" x14ac:dyDescent="0.2">
      <c r="A1660">
        <v>5</v>
      </c>
      <c r="B1660" t="s">
        <v>1325</v>
      </c>
      <c r="C1660">
        <v>2023</v>
      </c>
      <c r="D1660" t="s">
        <v>1553</v>
      </c>
      <c r="E1660" t="str">
        <f>IFERROR(VLOOKUP([1]!Tabla_SERIEA_05_13[[#This Row],[IdEstablecimiento]],'[2]Establecimiento 2023'!$A$1:$E$183,5,FALSE),0)</f>
        <v>04301-Ovalle</v>
      </c>
      <c r="F1660" t="s">
        <v>1390</v>
      </c>
      <c r="G1660" s="437">
        <v>45096.367164351854</v>
      </c>
      <c r="H1660">
        <v>4</v>
      </c>
      <c r="I1660">
        <v>0</v>
      </c>
      <c r="J1660">
        <v>4</v>
      </c>
    </row>
    <row r="1661" spans="1:12" x14ac:dyDescent="0.2">
      <c r="A1661">
        <v>5</v>
      </c>
      <c r="B1661" t="s">
        <v>1325</v>
      </c>
      <c r="C1661">
        <v>2023</v>
      </c>
      <c r="D1661" t="s">
        <v>1554</v>
      </c>
      <c r="E1661" t="str">
        <f>IFERROR(VLOOKUP([1]!Tabla_SERIEA_05_13[[#This Row],[IdEstablecimiento]],'[2]Establecimiento 2023'!$A$1:$E$183,5,FALSE),0)</f>
        <v>04301-Ovalle</v>
      </c>
      <c r="F1661" t="s">
        <v>1400</v>
      </c>
      <c r="G1661" s="437">
        <v>45096.368275462963</v>
      </c>
      <c r="H1661">
        <v>5</v>
      </c>
      <c r="J1661">
        <v>5</v>
      </c>
      <c r="L1661">
        <v>5</v>
      </c>
    </row>
    <row r="1662" spans="1:12" x14ac:dyDescent="0.2">
      <c r="A1662">
        <v>5</v>
      </c>
      <c r="B1662" t="s">
        <v>1325</v>
      </c>
      <c r="C1662">
        <v>2023</v>
      </c>
      <c r="D1662" t="s">
        <v>1554</v>
      </c>
      <c r="E1662" t="str">
        <f>IFERROR(VLOOKUP([1]!Tabla_SERIEA_05_13[[#This Row],[IdEstablecimiento]],'[2]Establecimiento 2023'!$A$1:$E$183,5,FALSE),0)</f>
        <v>04301-Ovalle</v>
      </c>
      <c r="F1662" t="s">
        <v>1327</v>
      </c>
      <c r="G1662" s="437">
        <v>45096.368275462963</v>
      </c>
      <c r="H1662">
        <v>2</v>
      </c>
      <c r="J1662">
        <v>2</v>
      </c>
      <c r="L1662">
        <v>2</v>
      </c>
    </row>
    <row r="1663" spans="1:12" x14ac:dyDescent="0.2">
      <c r="A1663">
        <v>5</v>
      </c>
      <c r="B1663" t="s">
        <v>1325</v>
      </c>
      <c r="C1663">
        <v>2023</v>
      </c>
      <c r="D1663" t="s">
        <v>1554</v>
      </c>
      <c r="E1663" t="str">
        <f>IFERROR(VLOOKUP([1]!Tabla_SERIEA_05_13[[#This Row],[IdEstablecimiento]],'[2]Establecimiento 2023'!$A$1:$E$183,5,FALSE),0)</f>
        <v>04301-Ovalle</v>
      </c>
      <c r="F1663" t="s">
        <v>1435</v>
      </c>
      <c r="G1663" s="437">
        <v>45096.368275462963</v>
      </c>
      <c r="H1663">
        <v>1</v>
      </c>
      <c r="J1663">
        <v>1</v>
      </c>
      <c r="L1663">
        <v>1</v>
      </c>
    </row>
    <row r="1664" spans="1:12" x14ac:dyDescent="0.2">
      <c r="A1664">
        <v>5</v>
      </c>
      <c r="B1664" t="s">
        <v>1325</v>
      </c>
      <c r="C1664">
        <v>2023</v>
      </c>
      <c r="D1664" t="s">
        <v>1554</v>
      </c>
      <c r="E1664" t="str">
        <f>IFERROR(VLOOKUP([1]!Tabla_SERIEA_05_13[[#This Row],[IdEstablecimiento]],'[2]Establecimiento 2023'!$A$1:$E$183,5,FALSE),0)</f>
        <v>04301-Ovalle</v>
      </c>
      <c r="F1664" t="s">
        <v>1384</v>
      </c>
      <c r="G1664" s="437">
        <v>45096.368275462963</v>
      </c>
      <c r="H1664">
        <v>9</v>
      </c>
      <c r="J1664">
        <v>9</v>
      </c>
      <c r="L1664">
        <v>9</v>
      </c>
    </row>
    <row r="1665" spans="1:12" x14ac:dyDescent="0.2">
      <c r="A1665">
        <v>5</v>
      </c>
      <c r="B1665" t="s">
        <v>1325</v>
      </c>
      <c r="C1665">
        <v>2023</v>
      </c>
      <c r="D1665" t="s">
        <v>1554</v>
      </c>
      <c r="E1665" t="str">
        <f>IFERROR(VLOOKUP([1]!Tabla_SERIEA_05_13[[#This Row],[IdEstablecimiento]],'[2]Establecimiento 2023'!$A$1:$E$183,5,FALSE),0)</f>
        <v>04301-Ovalle</v>
      </c>
      <c r="F1665" t="s">
        <v>1338</v>
      </c>
      <c r="G1665" s="437">
        <v>45096.368275462963</v>
      </c>
      <c r="H1665">
        <v>1</v>
      </c>
      <c r="J1665">
        <v>1</v>
      </c>
      <c r="L1665">
        <v>1</v>
      </c>
    </row>
    <row r="1666" spans="1:12" x14ac:dyDescent="0.2">
      <c r="A1666">
        <v>5</v>
      </c>
      <c r="B1666" t="s">
        <v>1325</v>
      </c>
      <c r="C1666">
        <v>2023</v>
      </c>
      <c r="D1666" t="s">
        <v>1554</v>
      </c>
      <c r="E1666" t="str">
        <f>IFERROR(VLOOKUP([1]!Tabla_SERIEA_05_13[[#This Row],[IdEstablecimiento]],'[2]Establecimiento 2023'!$A$1:$E$183,5,FALSE),0)</f>
        <v>04301-Ovalle</v>
      </c>
      <c r="F1666" t="s">
        <v>1331</v>
      </c>
      <c r="G1666" s="437">
        <v>45096.368275462963</v>
      </c>
      <c r="H1666">
        <v>15</v>
      </c>
      <c r="J1666">
        <v>15</v>
      </c>
      <c r="L1666">
        <v>15</v>
      </c>
    </row>
    <row r="1667" spans="1:12" x14ac:dyDescent="0.2">
      <c r="A1667">
        <v>5</v>
      </c>
      <c r="B1667" t="s">
        <v>1325</v>
      </c>
      <c r="C1667">
        <v>2023</v>
      </c>
      <c r="D1667" t="s">
        <v>1554</v>
      </c>
      <c r="E1667" t="str">
        <f>IFERROR(VLOOKUP([1]!Tabla_SERIEA_05_13[[#This Row],[IdEstablecimiento]],'[2]Establecimiento 2023'!$A$1:$E$183,5,FALSE),0)</f>
        <v>04301-Ovalle</v>
      </c>
      <c r="F1667" t="s">
        <v>1332</v>
      </c>
      <c r="G1667" s="437">
        <v>45096.368275462963</v>
      </c>
      <c r="H1667">
        <v>5</v>
      </c>
      <c r="J1667">
        <v>5</v>
      </c>
      <c r="L1667">
        <v>5</v>
      </c>
    </row>
    <row r="1668" spans="1:12" x14ac:dyDescent="0.2">
      <c r="A1668">
        <v>5</v>
      </c>
      <c r="B1668" t="s">
        <v>1325</v>
      </c>
      <c r="C1668">
        <v>2023</v>
      </c>
      <c r="D1668" t="s">
        <v>1554</v>
      </c>
      <c r="E1668" t="str">
        <f>IFERROR(VLOOKUP([1]!Tabla_SERIEA_05_13[[#This Row],[IdEstablecimiento]],'[2]Establecimiento 2023'!$A$1:$E$183,5,FALSE),0)</f>
        <v>04201-Illapel</v>
      </c>
      <c r="F1668" t="s">
        <v>1244</v>
      </c>
      <c r="G1668" s="437">
        <v>45096.368275462963</v>
      </c>
      <c r="H1668">
        <v>5</v>
      </c>
      <c r="I1668">
        <v>0</v>
      </c>
      <c r="J1668">
        <v>5</v>
      </c>
    </row>
    <row r="1669" spans="1:12" x14ac:dyDescent="0.2">
      <c r="A1669">
        <v>5</v>
      </c>
      <c r="B1669" t="s">
        <v>1325</v>
      </c>
      <c r="C1669">
        <v>2023</v>
      </c>
      <c r="D1669" t="s">
        <v>1554</v>
      </c>
      <c r="E1669" t="str">
        <f>IFERROR(VLOOKUP([1]!Tabla_SERIEA_05_13[[#This Row],[IdEstablecimiento]],'[2]Establecimiento 2023'!$A$1:$E$183,5,FALSE),0)</f>
        <v>04201-Illapel</v>
      </c>
      <c r="F1669" t="s">
        <v>1252</v>
      </c>
      <c r="G1669" s="437">
        <v>45096.368275462963</v>
      </c>
      <c r="H1669">
        <v>15</v>
      </c>
      <c r="I1669">
        <v>0</v>
      </c>
      <c r="J1669">
        <v>15</v>
      </c>
    </row>
    <row r="1670" spans="1:12" x14ac:dyDescent="0.2">
      <c r="A1670">
        <v>5</v>
      </c>
      <c r="B1670" t="s">
        <v>1325</v>
      </c>
      <c r="C1670">
        <v>2023</v>
      </c>
      <c r="D1670" t="s">
        <v>1554</v>
      </c>
      <c r="E1670" t="str">
        <f>IFERROR(VLOOKUP([1]!Tabla_SERIEA_05_13[[#This Row],[IdEstablecimiento]],'[2]Establecimiento 2023'!$A$1:$E$183,5,FALSE),0)</f>
        <v>04201-Illapel</v>
      </c>
      <c r="F1670" t="s">
        <v>1253</v>
      </c>
      <c r="G1670" s="437">
        <v>45096.368275462963</v>
      </c>
      <c r="H1670">
        <v>2</v>
      </c>
      <c r="I1670">
        <v>0</v>
      </c>
      <c r="J1670">
        <v>2</v>
      </c>
    </row>
    <row r="1671" spans="1:12" x14ac:dyDescent="0.2">
      <c r="A1671">
        <v>5</v>
      </c>
      <c r="B1671" t="s">
        <v>1325</v>
      </c>
      <c r="C1671">
        <v>2023</v>
      </c>
      <c r="D1671" t="s">
        <v>1555</v>
      </c>
      <c r="E1671" t="str">
        <f>IFERROR(VLOOKUP([1]!Tabla_SERIEA_05_13[[#This Row],[IdEstablecimiento]],'[2]Establecimiento 2023'!$A$1:$E$183,5,FALSE),0)</f>
        <v>04201-Illapel</v>
      </c>
      <c r="F1671" t="s">
        <v>1327</v>
      </c>
      <c r="G1671" s="437">
        <v>45096.368391203701</v>
      </c>
      <c r="H1671">
        <v>12</v>
      </c>
      <c r="J1671">
        <v>12</v>
      </c>
      <c r="L1671">
        <v>12</v>
      </c>
    </row>
    <row r="1672" spans="1:12" x14ac:dyDescent="0.2">
      <c r="A1672">
        <v>5</v>
      </c>
      <c r="B1672" t="s">
        <v>1325</v>
      </c>
      <c r="C1672">
        <v>2023</v>
      </c>
      <c r="D1672" t="s">
        <v>1555</v>
      </c>
      <c r="E1672" t="str">
        <f>IFERROR(VLOOKUP([1]!Tabla_SERIEA_05_13[[#This Row],[IdEstablecimiento]],'[2]Establecimiento 2023'!$A$1:$E$183,5,FALSE),0)</f>
        <v>04201-Illapel</v>
      </c>
      <c r="F1672" t="s">
        <v>1383</v>
      </c>
      <c r="G1672" s="437">
        <v>45096.368391203701</v>
      </c>
      <c r="H1672">
        <v>4</v>
      </c>
      <c r="J1672">
        <v>4</v>
      </c>
      <c r="L1672">
        <v>4</v>
      </c>
    </row>
    <row r="1673" spans="1:12" x14ac:dyDescent="0.2">
      <c r="A1673">
        <v>5</v>
      </c>
      <c r="B1673" t="s">
        <v>1325</v>
      </c>
      <c r="C1673">
        <v>2023</v>
      </c>
      <c r="D1673" t="s">
        <v>1555</v>
      </c>
      <c r="E1673" t="str">
        <f>IFERROR(VLOOKUP([1]!Tabla_SERIEA_05_13[[#This Row],[IdEstablecimiento]],'[2]Establecimiento 2023'!$A$1:$E$183,5,FALSE),0)</f>
        <v>04201-Illapel</v>
      </c>
      <c r="F1673" t="s">
        <v>1253</v>
      </c>
      <c r="G1673" s="437">
        <v>45096.368391203701</v>
      </c>
      <c r="H1673">
        <v>12</v>
      </c>
      <c r="I1673">
        <v>0</v>
      </c>
      <c r="J1673">
        <v>12</v>
      </c>
    </row>
    <row r="1674" spans="1:12" x14ac:dyDescent="0.2">
      <c r="A1674">
        <v>5</v>
      </c>
      <c r="B1674" t="s">
        <v>1325</v>
      </c>
      <c r="C1674">
        <v>2023</v>
      </c>
      <c r="D1674" t="s">
        <v>1555</v>
      </c>
      <c r="E1674" t="str">
        <f>IFERROR(VLOOKUP([1]!Tabla_SERIEA_05_13[[#This Row],[IdEstablecimiento]],'[2]Establecimiento 2023'!$A$1:$E$183,5,FALSE),0)</f>
        <v>04201-Illapel</v>
      </c>
      <c r="F1674" t="s">
        <v>1390</v>
      </c>
      <c r="G1674" s="437">
        <v>45096.368391203701</v>
      </c>
      <c r="H1674">
        <v>4</v>
      </c>
      <c r="I1674">
        <v>0</v>
      </c>
      <c r="J1674">
        <v>4</v>
      </c>
    </row>
    <row r="1675" spans="1:12" x14ac:dyDescent="0.2">
      <c r="A1675">
        <v>5</v>
      </c>
      <c r="B1675" t="s">
        <v>1325</v>
      </c>
      <c r="C1675">
        <v>2023</v>
      </c>
      <c r="D1675" t="s">
        <v>1556</v>
      </c>
      <c r="E1675" t="str">
        <f>IFERROR(VLOOKUP([1]!Tabla_SERIEA_05_13[[#This Row],[IdEstablecimiento]],'[2]Establecimiento 2023'!$A$1:$E$183,5,FALSE),0)</f>
        <v>04201-Illapel</v>
      </c>
      <c r="F1675" t="s">
        <v>1379</v>
      </c>
      <c r="G1675" s="437">
        <v>45096.369525462964</v>
      </c>
      <c r="H1675">
        <v>2</v>
      </c>
      <c r="J1675">
        <v>2</v>
      </c>
      <c r="L1675">
        <v>2</v>
      </c>
    </row>
    <row r="1676" spans="1:12" x14ac:dyDescent="0.2">
      <c r="A1676">
        <v>5</v>
      </c>
      <c r="B1676" t="s">
        <v>1325</v>
      </c>
      <c r="C1676">
        <v>2023</v>
      </c>
      <c r="D1676" t="s">
        <v>1556</v>
      </c>
      <c r="E1676" t="str">
        <f>IFERROR(VLOOKUP([1]!Tabla_SERIEA_05_13[[#This Row],[IdEstablecimiento]],'[2]Establecimiento 2023'!$A$1:$E$183,5,FALSE),0)</f>
        <v>04201-Illapel</v>
      </c>
      <c r="F1676" t="s">
        <v>1477</v>
      </c>
      <c r="G1676" s="437">
        <v>45096.369525462964</v>
      </c>
      <c r="H1676">
        <v>8</v>
      </c>
      <c r="J1676">
        <v>8</v>
      </c>
      <c r="L1676">
        <v>8</v>
      </c>
    </row>
    <row r="1677" spans="1:12" x14ac:dyDescent="0.2">
      <c r="A1677">
        <v>5</v>
      </c>
      <c r="B1677" t="s">
        <v>1325</v>
      </c>
      <c r="C1677">
        <v>2023</v>
      </c>
      <c r="D1677" t="s">
        <v>1556</v>
      </c>
      <c r="E1677" t="str">
        <f>IFERROR(VLOOKUP([1]!Tabla_SERIEA_05_13[[#This Row],[IdEstablecimiento]],'[2]Establecimiento 2023'!$A$1:$E$183,5,FALSE),0)</f>
        <v>04201-Illapel</v>
      </c>
      <c r="F1677" t="s">
        <v>1327</v>
      </c>
      <c r="G1677" s="437">
        <v>45096.369525462964</v>
      </c>
      <c r="H1677">
        <v>10</v>
      </c>
      <c r="J1677">
        <v>10</v>
      </c>
      <c r="L1677">
        <v>10</v>
      </c>
    </row>
    <row r="1678" spans="1:12" x14ac:dyDescent="0.2">
      <c r="A1678">
        <v>5</v>
      </c>
      <c r="B1678" t="s">
        <v>1325</v>
      </c>
      <c r="C1678">
        <v>2023</v>
      </c>
      <c r="D1678" t="s">
        <v>1556</v>
      </c>
      <c r="E1678" t="str">
        <f>IFERROR(VLOOKUP([1]!Tabla_SERIEA_05_13[[#This Row],[IdEstablecimiento]],'[2]Establecimiento 2023'!$A$1:$E$183,5,FALSE),0)</f>
        <v>105100-Hospital La Serena</v>
      </c>
      <c r="F1678" t="s">
        <v>1435</v>
      </c>
      <c r="G1678" s="437">
        <v>45096.369525462964</v>
      </c>
      <c r="H1678">
        <v>12</v>
      </c>
      <c r="J1678">
        <v>12</v>
      </c>
      <c r="L1678">
        <v>12</v>
      </c>
    </row>
    <row r="1679" spans="1:12" x14ac:dyDescent="0.2">
      <c r="A1679">
        <v>5</v>
      </c>
      <c r="B1679" t="s">
        <v>1325</v>
      </c>
      <c r="C1679">
        <v>2023</v>
      </c>
      <c r="D1679" t="s">
        <v>1556</v>
      </c>
      <c r="E1679" t="str">
        <f>IFERROR(VLOOKUP([1]!Tabla_SERIEA_05_13[[#This Row],[IdEstablecimiento]],'[2]Establecimiento 2023'!$A$1:$E$183,5,FALSE),0)</f>
        <v>105100-Hospital La Serena</v>
      </c>
      <c r="F1679" t="s">
        <v>1385</v>
      </c>
      <c r="G1679" s="437">
        <v>45096.369525462964</v>
      </c>
      <c r="H1679">
        <v>35</v>
      </c>
      <c r="J1679">
        <v>35</v>
      </c>
    </row>
    <row r="1680" spans="1:12" x14ac:dyDescent="0.2">
      <c r="A1680">
        <v>5</v>
      </c>
      <c r="B1680" t="s">
        <v>1325</v>
      </c>
      <c r="C1680">
        <v>2023</v>
      </c>
      <c r="D1680" t="s">
        <v>1556</v>
      </c>
      <c r="E1680" t="str">
        <f>IFERROR(VLOOKUP([1]!Tabla_SERIEA_05_13[[#This Row],[IdEstablecimiento]],'[2]Establecimiento 2023'!$A$1:$E$183,5,FALSE),0)</f>
        <v>105100-Hospital La Serena</v>
      </c>
      <c r="F1680" t="s">
        <v>1403</v>
      </c>
      <c r="G1680" s="437">
        <v>45096.369525462964</v>
      </c>
      <c r="H1680">
        <v>1</v>
      </c>
      <c r="J1680">
        <v>1</v>
      </c>
      <c r="L1680">
        <v>1</v>
      </c>
    </row>
    <row r="1681" spans="1:12" x14ac:dyDescent="0.2">
      <c r="A1681">
        <v>5</v>
      </c>
      <c r="B1681" t="s">
        <v>1325</v>
      </c>
      <c r="C1681">
        <v>2023</v>
      </c>
      <c r="D1681" t="s">
        <v>1556</v>
      </c>
      <c r="E1681" t="str">
        <f>IFERROR(VLOOKUP([1]!Tabla_SERIEA_05_13[[#This Row],[IdEstablecimiento]],'[2]Establecimiento 2023'!$A$1:$E$183,5,FALSE),0)</f>
        <v>105100-Hospital La Serena</v>
      </c>
      <c r="F1681" t="s">
        <v>1404</v>
      </c>
      <c r="G1681" s="437">
        <v>45096.369525462964</v>
      </c>
      <c r="H1681">
        <v>1</v>
      </c>
      <c r="J1681">
        <v>1</v>
      </c>
      <c r="L1681">
        <v>1</v>
      </c>
    </row>
    <row r="1682" spans="1:12" x14ac:dyDescent="0.2">
      <c r="A1682">
        <v>5</v>
      </c>
      <c r="B1682" t="s">
        <v>1325</v>
      </c>
      <c r="C1682">
        <v>2023</v>
      </c>
      <c r="D1682" t="s">
        <v>1556</v>
      </c>
      <c r="E1682" t="str">
        <f>IFERROR(VLOOKUP([1]!Tabla_SERIEA_05_13[[#This Row],[IdEstablecimiento]],'[2]Establecimiento 2023'!$A$1:$E$183,5,FALSE),0)</f>
        <v>105100-Hospital La Serena</v>
      </c>
      <c r="F1682" t="s">
        <v>1243</v>
      </c>
      <c r="G1682" s="437">
        <v>45096.369525462964</v>
      </c>
      <c r="H1682">
        <v>2</v>
      </c>
      <c r="I1682">
        <v>0</v>
      </c>
      <c r="J1682">
        <v>2</v>
      </c>
    </row>
    <row r="1683" spans="1:12" x14ac:dyDescent="0.2">
      <c r="A1683">
        <v>5</v>
      </c>
      <c r="B1683" t="s">
        <v>1325</v>
      </c>
      <c r="C1683">
        <v>2023</v>
      </c>
      <c r="D1683" t="s">
        <v>1556</v>
      </c>
      <c r="E1683" t="str">
        <f>IFERROR(VLOOKUP([1]!Tabla_SERIEA_05_13[[#This Row],[IdEstablecimiento]],'[2]Establecimiento 2023'!$A$1:$E$183,5,FALSE),0)</f>
        <v>105100-Hospital La Serena</v>
      </c>
      <c r="F1683" t="s">
        <v>1244</v>
      </c>
      <c r="G1683" s="437">
        <v>45096.369525462964</v>
      </c>
      <c r="H1683">
        <v>8</v>
      </c>
      <c r="I1683">
        <v>0</v>
      </c>
      <c r="J1683">
        <v>8</v>
      </c>
    </row>
    <row r="1684" spans="1:12" x14ac:dyDescent="0.2">
      <c r="A1684">
        <v>5</v>
      </c>
      <c r="B1684" t="s">
        <v>1325</v>
      </c>
      <c r="C1684">
        <v>2023</v>
      </c>
      <c r="D1684" t="s">
        <v>1556</v>
      </c>
      <c r="E1684" t="str">
        <f>IFERROR(VLOOKUP([1]!Tabla_SERIEA_05_13[[#This Row],[IdEstablecimiento]],'[2]Establecimiento 2023'!$A$1:$E$183,5,FALSE),0)</f>
        <v>105100-Hospital La Serena</v>
      </c>
      <c r="F1684" t="s">
        <v>1253</v>
      </c>
      <c r="G1684" s="437">
        <v>45096.369525462964</v>
      </c>
      <c r="H1684">
        <v>10</v>
      </c>
      <c r="I1684">
        <v>0</v>
      </c>
      <c r="J1684">
        <v>10</v>
      </c>
    </row>
    <row r="1685" spans="1:12" x14ac:dyDescent="0.2">
      <c r="A1685">
        <v>5</v>
      </c>
      <c r="B1685" t="s">
        <v>1325</v>
      </c>
      <c r="C1685">
        <v>2023</v>
      </c>
      <c r="D1685" t="s">
        <v>1557</v>
      </c>
      <c r="E1685" t="str">
        <f>IFERROR(VLOOKUP([1]!Tabla_SERIEA_05_13[[#This Row],[IdEstablecimiento]],'[2]Establecimiento 2023'!$A$1:$E$183,5,FALSE),0)</f>
        <v>105100-Hospital La Serena</v>
      </c>
      <c r="F1685" t="s">
        <v>1477</v>
      </c>
      <c r="G1685" s="437">
        <v>45096.370162037034</v>
      </c>
      <c r="H1685">
        <v>10</v>
      </c>
      <c r="J1685">
        <v>10</v>
      </c>
      <c r="L1685">
        <v>10</v>
      </c>
    </row>
    <row r="1686" spans="1:12" x14ac:dyDescent="0.2">
      <c r="A1686">
        <v>5</v>
      </c>
      <c r="B1686" t="s">
        <v>1325</v>
      </c>
      <c r="C1686">
        <v>2023</v>
      </c>
      <c r="D1686" t="s">
        <v>1557</v>
      </c>
      <c r="E1686" t="str">
        <f>IFERROR(VLOOKUP([1]!Tabla_SERIEA_05_13[[#This Row],[IdEstablecimiento]],'[2]Establecimiento 2023'!$A$1:$E$183,5,FALSE),0)</f>
        <v>105100-Hospital La Serena</v>
      </c>
      <c r="F1686" t="s">
        <v>1327</v>
      </c>
      <c r="G1686" s="437">
        <v>45096.370162037034</v>
      </c>
      <c r="H1686">
        <v>16</v>
      </c>
      <c r="J1686">
        <v>16</v>
      </c>
      <c r="L1686">
        <v>16</v>
      </c>
    </row>
    <row r="1687" spans="1:12" x14ac:dyDescent="0.2">
      <c r="A1687">
        <v>5</v>
      </c>
      <c r="B1687" t="s">
        <v>1325</v>
      </c>
      <c r="C1687">
        <v>2023</v>
      </c>
      <c r="D1687" t="s">
        <v>1557</v>
      </c>
      <c r="E1687" t="str">
        <f>IFERROR(VLOOKUP([1]!Tabla_SERIEA_05_13[[#This Row],[IdEstablecimiento]],'[2]Establecimiento 2023'!$A$1:$E$183,5,FALSE),0)</f>
        <v>105100-Hospital La Serena</v>
      </c>
      <c r="F1687" t="s">
        <v>1383</v>
      </c>
      <c r="G1687" s="437">
        <v>45096.370162037034</v>
      </c>
      <c r="H1687">
        <v>12</v>
      </c>
      <c r="J1687">
        <v>12</v>
      </c>
      <c r="L1687">
        <v>12</v>
      </c>
    </row>
    <row r="1688" spans="1:12" x14ac:dyDescent="0.2">
      <c r="A1688">
        <v>5</v>
      </c>
      <c r="B1688" t="s">
        <v>1325</v>
      </c>
      <c r="C1688">
        <v>2023</v>
      </c>
      <c r="D1688" t="s">
        <v>1557</v>
      </c>
      <c r="E1688" t="str">
        <f>IFERROR(VLOOKUP([1]!Tabla_SERIEA_05_13[[#This Row],[IdEstablecimiento]],'[2]Establecimiento 2023'!$A$1:$E$183,5,FALSE),0)</f>
        <v>105100-Hospital La Serena</v>
      </c>
      <c r="F1688" t="s">
        <v>1384</v>
      </c>
      <c r="G1688" s="437">
        <v>45096.370162037034</v>
      </c>
      <c r="H1688">
        <v>24</v>
      </c>
      <c r="J1688">
        <v>24</v>
      </c>
      <c r="L1688">
        <v>24</v>
      </c>
    </row>
    <row r="1689" spans="1:12" x14ac:dyDescent="0.2">
      <c r="A1689">
        <v>5</v>
      </c>
      <c r="B1689" t="s">
        <v>1325</v>
      </c>
      <c r="C1689">
        <v>2023</v>
      </c>
      <c r="D1689" t="s">
        <v>1557</v>
      </c>
      <c r="E1689" t="str">
        <f>IFERROR(VLOOKUP([1]!Tabla_SERIEA_05_13[[#This Row],[IdEstablecimiento]],'[2]Establecimiento 2023'!$A$1:$E$183,5,FALSE),0)</f>
        <v>105100-Hospital La Serena</v>
      </c>
      <c r="F1689" t="s">
        <v>1338</v>
      </c>
      <c r="G1689" s="437">
        <v>45096.370162037034</v>
      </c>
      <c r="H1689">
        <v>4</v>
      </c>
      <c r="J1689">
        <v>4</v>
      </c>
      <c r="L1689">
        <v>4</v>
      </c>
    </row>
    <row r="1690" spans="1:12" x14ac:dyDescent="0.2">
      <c r="A1690">
        <v>5</v>
      </c>
      <c r="B1690" t="s">
        <v>1325</v>
      </c>
      <c r="C1690">
        <v>2023</v>
      </c>
      <c r="D1690" t="s">
        <v>1557</v>
      </c>
      <c r="E1690" t="str">
        <f>IFERROR(VLOOKUP([1]!Tabla_SERIEA_05_13[[#This Row],[IdEstablecimiento]],'[2]Establecimiento 2023'!$A$1:$E$183,5,FALSE),0)</f>
        <v>105100-Hospital La Serena</v>
      </c>
      <c r="F1690" t="s">
        <v>1436</v>
      </c>
      <c r="G1690" s="437">
        <v>45096.370162037034</v>
      </c>
      <c r="H1690">
        <v>1</v>
      </c>
      <c r="J1690">
        <v>1</v>
      </c>
      <c r="L1690">
        <v>1</v>
      </c>
    </row>
    <row r="1691" spans="1:12" x14ac:dyDescent="0.2">
      <c r="A1691">
        <v>5</v>
      </c>
      <c r="B1691" t="s">
        <v>1325</v>
      </c>
      <c r="C1691">
        <v>2023</v>
      </c>
      <c r="D1691" t="s">
        <v>1557</v>
      </c>
      <c r="E1691" t="str">
        <f>IFERROR(VLOOKUP([1]!Tabla_SERIEA_05_13[[#This Row],[IdEstablecimiento]],'[2]Establecimiento 2023'!$A$1:$E$183,5,FALSE),0)</f>
        <v>105100-Hospital La Serena</v>
      </c>
      <c r="F1691" t="s">
        <v>1385</v>
      </c>
      <c r="G1691" s="437">
        <v>45096.370162037034</v>
      </c>
      <c r="H1691">
        <v>45</v>
      </c>
      <c r="J1691">
        <v>45</v>
      </c>
    </row>
    <row r="1692" spans="1:12" x14ac:dyDescent="0.2">
      <c r="A1692">
        <v>5</v>
      </c>
      <c r="B1692" t="s">
        <v>1325</v>
      </c>
      <c r="C1692">
        <v>2023</v>
      </c>
      <c r="D1692" t="s">
        <v>1557</v>
      </c>
      <c r="E1692" t="str">
        <f>IFERROR(VLOOKUP([1]!Tabla_SERIEA_05_13[[#This Row],[IdEstablecimiento]],'[2]Establecimiento 2023'!$A$1:$E$183,5,FALSE),0)</f>
        <v>105100-Hospital La Serena</v>
      </c>
      <c r="F1692" t="s">
        <v>1332</v>
      </c>
      <c r="G1692" s="437">
        <v>45096.370162037034</v>
      </c>
      <c r="H1692">
        <v>10</v>
      </c>
      <c r="J1692">
        <v>10</v>
      </c>
      <c r="L1692">
        <v>10</v>
      </c>
    </row>
    <row r="1693" spans="1:12" x14ac:dyDescent="0.2">
      <c r="A1693">
        <v>5</v>
      </c>
      <c r="B1693" t="s">
        <v>1325</v>
      </c>
      <c r="C1693">
        <v>2023</v>
      </c>
      <c r="D1693" t="s">
        <v>1557</v>
      </c>
      <c r="E1693" t="str">
        <f>IFERROR(VLOOKUP([1]!Tabla_SERIEA_05_13[[#This Row],[IdEstablecimiento]],'[2]Establecimiento 2023'!$A$1:$E$183,5,FALSE),0)</f>
        <v>105100-Hospital La Serena</v>
      </c>
      <c r="F1693" t="s">
        <v>1244</v>
      </c>
      <c r="G1693" s="437">
        <v>45096.370162037034</v>
      </c>
      <c r="H1693">
        <v>10</v>
      </c>
      <c r="I1693">
        <v>0</v>
      </c>
      <c r="J1693">
        <v>10</v>
      </c>
    </row>
    <row r="1694" spans="1:12" x14ac:dyDescent="0.2">
      <c r="A1694">
        <v>5</v>
      </c>
      <c r="B1694" t="s">
        <v>1325</v>
      </c>
      <c r="C1694">
        <v>2023</v>
      </c>
      <c r="D1694" t="s">
        <v>1557</v>
      </c>
      <c r="E1694" t="str">
        <f>IFERROR(VLOOKUP([1]!Tabla_SERIEA_05_13[[#This Row],[IdEstablecimiento]],'[2]Establecimiento 2023'!$A$1:$E$183,5,FALSE),0)</f>
        <v>105100-Hospital La Serena</v>
      </c>
      <c r="F1694" t="s">
        <v>1253</v>
      </c>
      <c r="G1694" s="437">
        <v>45096.370162037034</v>
      </c>
      <c r="H1694">
        <v>16</v>
      </c>
      <c r="I1694">
        <v>0</v>
      </c>
      <c r="J1694">
        <v>16</v>
      </c>
    </row>
    <row r="1695" spans="1:12" x14ac:dyDescent="0.2">
      <c r="A1695">
        <v>5</v>
      </c>
      <c r="B1695" t="s">
        <v>1325</v>
      </c>
      <c r="C1695">
        <v>2023</v>
      </c>
      <c r="D1695" t="s">
        <v>1557</v>
      </c>
      <c r="E1695" t="str">
        <f>IFERROR(VLOOKUP([1]!Tabla_SERIEA_05_13[[#This Row],[IdEstablecimiento]],'[2]Establecimiento 2023'!$A$1:$E$183,5,FALSE),0)</f>
        <v>105100-Hospital La Serena</v>
      </c>
      <c r="F1695" t="s">
        <v>1390</v>
      </c>
      <c r="G1695" s="437">
        <v>45096.370162037034</v>
      </c>
      <c r="H1695">
        <v>12</v>
      </c>
      <c r="I1695">
        <v>0</v>
      </c>
      <c r="J1695">
        <v>12</v>
      </c>
    </row>
    <row r="1696" spans="1:12" x14ac:dyDescent="0.2">
      <c r="A1696">
        <v>5</v>
      </c>
      <c r="B1696" t="s">
        <v>1325</v>
      </c>
      <c r="C1696">
        <v>2023</v>
      </c>
      <c r="D1696" t="s">
        <v>1558</v>
      </c>
      <c r="E1696" t="str">
        <f>IFERROR(VLOOKUP([1]!Tabla_SERIEA_05_13[[#This Row],[IdEstablecimiento]],'[2]Establecimiento 2023'!$A$1:$E$183,5,FALSE),0)</f>
        <v>105100-Hospital La Serena</v>
      </c>
      <c r="F1696" t="s">
        <v>1400</v>
      </c>
      <c r="G1696" s="437">
        <v>45096.4137962963</v>
      </c>
      <c r="H1696">
        <v>106</v>
      </c>
      <c r="J1696">
        <v>106</v>
      </c>
      <c r="L1696">
        <v>106</v>
      </c>
    </row>
    <row r="1697" spans="1:12" x14ac:dyDescent="0.2">
      <c r="A1697">
        <v>5</v>
      </c>
      <c r="B1697" t="s">
        <v>1325</v>
      </c>
      <c r="C1697">
        <v>2023</v>
      </c>
      <c r="D1697" t="s">
        <v>1558</v>
      </c>
      <c r="E1697" t="str">
        <f>IFERROR(VLOOKUP([1]!Tabla_SERIEA_05_13[[#This Row],[IdEstablecimiento]],'[2]Establecimiento 2023'!$A$1:$E$183,5,FALSE),0)</f>
        <v>105100-Hospital La Serena</v>
      </c>
      <c r="F1697" t="s">
        <v>1477</v>
      </c>
      <c r="G1697" s="437">
        <v>45096.4137962963</v>
      </c>
      <c r="H1697">
        <v>3</v>
      </c>
      <c r="J1697">
        <v>3</v>
      </c>
      <c r="L1697">
        <v>3</v>
      </c>
    </row>
    <row r="1698" spans="1:12" x14ac:dyDescent="0.2">
      <c r="A1698">
        <v>5</v>
      </c>
      <c r="B1698" t="s">
        <v>1325</v>
      </c>
      <c r="C1698">
        <v>2023</v>
      </c>
      <c r="D1698" t="s">
        <v>1558</v>
      </c>
      <c r="E1698" t="str">
        <f>IFERROR(VLOOKUP([1]!Tabla_SERIEA_05_13[[#This Row],[IdEstablecimiento]],'[2]Establecimiento 2023'!$A$1:$E$183,5,FALSE),0)</f>
        <v>105100-Hospital La Serena</v>
      </c>
      <c r="F1698" t="s">
        <v>1327</v>
      </c>
      <c r="G1698" s="437">
        <v>45096.4137962963</v>
      </c>
      <c r="H1698">
        <v>6</v>
      </c>
      <c r="J1698">
        <v>6</v>
      </c>
      <c r="L1698">
        <v>6</v>
      </c>
    </row>
    <row r="1699" spans="1:12" x14ac:dyDescent="0.2">
      <c r="A1699">
        <v>5</v>
      </c>
      <c r="B1699" t="s">
        <v>1325</v>
      </c>
      <c r="C1699">
        <v>2023</v>
      </c>
      <c r="D1699" t="s">
        <v>1558</v>
      </c>
      <c r="E1699" t="str">
        <f>IFERROR(VLOOKUP([1]!Tabla_SERIEA_05_13[[#This Row],[IdEstablecimiento]],'[2]Establecimiento 2023'!$A$1:$E$183,5,FALSE),0)</f>
        <v>105100-Hospital La Serena</v>
      </c>
      <c r="F1699" t="s">
        <v>1384</v>
      </c>
      <c r="G1699" s="437">
        <v>45096.4137962963</v>
      </c>
      <c r="H1699">
        <v>41</v>
      </c>
      <c r="J1699">
        <v>41</v>
      </c>
      <c r="L1699">
        <v>41</v>
      </c>
    </row>
    <row r="1700" spans="1:12" x14ac:dyDescent="0.2">
      <c r="A1700">
        <v>5</v>
      </c>
      <c r="B1700" t="s">
        <v>1325</v>
      </c>
      <c r="C1700">
        <v>2023</v>
      </c>
      <c r="D1700" t="s">
        <v>1558</v>
      </c>
      <c r="E1700" t="str">
        <f>IFERROR(VLOOKUP([1]!Tabla_SERIEA_05_13[[#This Row],[IdEstablecimiento]],'[2]Establecimiento 2023'!$A$1:$E$183,5,FALSE),0)</f>
        <v>105100-Hospital La Serena</v>
      </c>
      <c r="F1700" t="s">
        <v>1338</v>
      </c>
      <c r="G1700" s="437">
        <v>45096.4137962963</v>
      </c>
      <c r="H1700">
        <v>6</v>
      </c>
      <c r="J1700">
        <v>6</v>
      </c>
      <c r="L1700">
        <v>6</v>
      </c>
    </row>
    <row r="1701" spans="1:12" x14ac:dyDescent="0.2">
      <c r="A1701">
        <v>5</v>
      </c>
      <c r="B1701" t="s">
        <v>1325</v>
      </c>
      <c r="C1701">
        <v>2023</v>
      </c>
      <c r="D1701" t="s">
        <v>1558</v>
      </c>
      <c r="E1701" t="str">
        <f>IFERROR(VLOOKUP([1]!Tabla_SERIEA_05_13[[#This Row],[IdEstablecimiento]],'[2]Establecimiento 2023'!$A$1:$E$183,5,FALSE),0)</f>
        <v>105100-Hospital La Serena</v>
      </c>
      <c r="F1701" t="s">
        <v>1385</v>
      </c>
      <c r="G1701" s="437">
        <v>45096.4137962963</v>
      </c>
      <c r="H1701">
        <v>57</v>
      </c>
      <c r="J1701">
        <v>57</v>
      </c>
    </row>
    <row r="1702" spans="1:12" x14ac:dyDescent="0.2">
      <c r="A1702">
        <v>5</v>
      </c>
      <c r="B1702" t="s">
        <v>1325</v>
      </c>
      <c r="C1702">
        <v>2023</v>
      </c>
      <c r="D1702" t="s">
        <v>1558</v>
      </c>
      <c r="E1702" t="str">
        <f>IFERROR(VLOOKUP([1]!Tabla_SERIEA_05_13[[#This Row],[IdEstablecimiento]],'[2]Establecimiento 2023'!$A$1:$E$183,5,FALSE),0)</f>
        <v>105100-Hospital La Serena</v>
      </c>
      <c r="F1702" t="s">
        <v>1386</v>
      </c>
      <c r="G1702" s="437">
        <v>45096.4137962963</v>
      </c>
      <c r="H1702">
        <v>2</v>
      </c>
      <c r="J1702">
        <v>2</v>
      </c>
    </row>
    <row r="1703" spans="1:12" x14ac:dyDescent="0.2">
      <c r="A1703">
        <v>5</v>
      </c>
      <c r="B1703" t="s">
        <v>1325</v>
      </c>
      <c r="C1703">
        <v>2023</v>
      </c>
      <c r="D1703" t="s">
        <v>1558</v>
      </c>
      <c r="E1703" t="str">
        <f>IFERROR(VLOOKUP([1]!Tabla_SERIEA_05_13[[#This Row],[IdEstablecimiento]],'[2]Establecimiento 2023'!$A$1:$E$183,5,FALSE),0)</f>
        <v>04101-La Serena</v>
      </c>
      <c r="F1703" t="s">
        <v>1332</v>
      </c>
      <c r="G1703" s="437">
        <v>45096.4137962963</v>
      </c>
      <c r="H1703">
        <v>6</v>
      </c>
      <c r="J1703">
        <v>6</v>
      </c>
      <c r="L1703">
        <v>6</v>
      </c>
    </row>
    <row r="1704" spans="1:12" x14ac:dyDescent="0.2">
      <c r="A1704">
        <v>5</v>
      </c>
      <c r="B1704" t="s">
        <v>1325</v>
      </c>
      <c r="C1704">
        <v>2023</v>
      </c>
      <c r="D1704" t="s">
        <v>1558</v>
      </c>
      <c r="E1704" t="str">
        <f>IFERROR(VLOOKUP([1]!Tabla_SERIEA_05_13[[#This Row],[IdEstablecimiento]],'[2]Establecimiento 2023'!$A$1:$E$183,5,FALSE),0)</f>
        <v>04101-La Serena</v>
      </c>
      <c r="F1704" t="s">
        <v>1244</v>
      </c>
      <c r="G1704" s="437">
        <v>45096.4137962963</v>
      </c>
      <c r="H1704">
        <v>109</v>
      </c>
      <c r="I1704">
        <v>0</v>
      </c>
      <c r="J1704">
        <v>109</v>
      </c>
    </row>
    <row r="1705" spans="1:12" x14ac:dyDescent="0.2">
      <c r="A1705">
        <v>5</v>
      </c>
      <c r="B1705" t="s">
        <v>1325</v>
      </c>
      <c r="C1705">
        <v>2023</v>
      </c>
      <c r="D1705" t="s">
        <v>1558</v>
      </c>
      <c r="E1705" t="str">
        <f>IFERROR(VLOOKUP([1]!Tabla_SERIEA_05_13[[#This Row],[IdEstablecimiento]],'[2]Establecimiento 2023'!$A$1:$E$183,5,FALSE),0)</f>
        <v>04101-La Serena</v>
      </c>
      <c r="F1705" t="s">
        <v>1253</v>
      </c>
      <c r="G1705" s="437">
        <v>45096.4137962963</v>
      </c>
      <c r="H1705">
        <v>6</v>
      </c>
      <c r="I1705">
        <v>0</v>
      </c>
      <c r="J1705">
        <v>6</v>
      </c>
    </row>
    <row r="1706" spans="1:12" x14ac:dyDescent="0.2">
      <c r="A1706">
        <v>5</v>
      </c>
      <c r="B1706" t="s">
        <v>1325</v>
      </c>
      <c r="C1706">
        <v>2023</v>
      </c>
      <c r="D1706" t="s">
        <v>1559</v>
      </c>
      <c r="E1706" t="str">
        <f>IFERROR(VLOOKUP([1]!Tabla_SERIEA_05_13[[#This Row],[IdEstablecimiento]],'[2]Establecimiento 2023'!$A$1:$E$183,5,FALSE),0)</f>
        <v>04101-La Serena</v>
      </c>
      <c r="F1706" t="s">
        <v>1477</v>
      </c>
      <c r="G1706" s="437">
        <v>45096.413831018515</v>
      </c>
      <c r="H1706">
        <v>12</v>
      </c>
      <c r="J1706">
        <v>12</v>
      </c>
      <c r="L1706">
        <v>12</v>
      </c>
    </row>
    <row r="1707" spans="1:12" x14ac:dyDescent="0.2">
      <c r="A1707">
        <v>5</v>
      </c>
      <c r="B1707" t="s">
        <v>1325</v>
      </c>
      <c r="C1707">
        <v>2023</v>
      </c>
      <c r="D1707" t="s">
        <v>1559</v>
      </c>
      <c r="E1707" t="str">
        <f>IFERROR(VLOOKUP([1]!Tabla_SERIEA_05_13[[#This Row],[IdEstablecimiento]],'[2]Establecimiento 2023'!$A$1:$E$183,5,FALSE),0)</f>
        <v>04101-La Serena</v>
      </c>
      <c r="F1707" t="s">
        <v>1327</v>
      </c>
      <c r="G1707" s="437">
        <v>45096.413831018515</v>
      </c>
      <c r="H1707">
        <v>14</v>
      </c>
      <c r="J1707">
        <v>14</v>
      </c>
      <c r="L1707">
        <v>14</v>
      </c>
    </row>
    <row r="1708" spans="1:12" x14ac:dyDescent="0.2">
      <c r="A1708">
        <v>5</v>
      </c>
      <c r="B1708" t="s">
        <v>1325</v>
      </c>
      <c r="C1708">
        <v>2023</v>
      </c>
      <c r="D1708" t="s">
        <v>1559</v>
      </c>
      <c r="E1708" t="str">
        <f>IFERROR(VLOOKUP([1]!Tabla_SERIEA_05_13[[#This Row],[IdEstablecimiento]],'[2]Establecimiento 2023'!$A$1:$E$183,5,FALSE),0)</f>
        <v>04101-La Serena</v>
      </c>
      <c r="F1708" t="s">
        <v>1383</v>
      </c>
      <c r="G1708" s="437">
        <v>45096.413831018515</v>
      </c>
      <c r="H1708">
        <v>3</v>
      </c>
      <c r="J1708">
        <v>3</v>
      </c>
      <c r="L1708">
        <v>3</v>
      </c>
    </row>
    <row r="1709" spans="1:12" x14ac:dyDescent="0.2">
      <c r="A1709">
        <v>5</v>
      </c>
      <c r="B1709" t="s">
        <v>1325</v>
      </c>
      <c r="C1709">
        <v>2023</v>
      </c>
      <c r="D1709" t="s">
        <v>1559</v>
      </c>
      <c r="E1709" t="str">
        <f>IFERROR(VLOOKUP([1]!Tabla_SERIEA_05_13[[#This Row],[IdEstablecimiento]],'[2]Establecimiento 2023'!$A$1:$E$183,5,FALSE),0)</f>
        <v>04101-La Serena</v>
      </c>
      <c r="F1709" t="s">
        <v>1384</v>
      </c>
      <c r="G1709" s="437">
        <v>45096.413831018515</v>
      </c>
      <c r="H1709">
        <v>42</v>
      </c>
      <c r="J1709">
        <v>42</v>
      </c>
      <c r="L1709">
        <v>42</v>
      </c>
    </row>
    <row r="1710" spans="1:12" x14ac:dyDescent="0.2">
      <c r="A1710">
        <v>5</v>
      </c>
      <c r="B1710" t="s">
        <v>1325</v>
      </c>
      <c r="C1710">
        <v>2023</v>
      </c>
      <c r="D1710" t="s">
        <v>1559</v>
      </c>
      <c r="E1710" t="str">
        <f>IFERROR(VLOOKUP([1]!Tabla_SERIEA_05_13[[#This Row],[IdEstablecimiento]],'[2]Establecimiento 2023'!$A$1:$E$183,5,FALSE),0)</f>
        <v>04101-La Serena</v>
      </c>
      <c r="F1710" t="s">
        <v>1338</v>
      </c>
      <c r="G1710" s="437">
        <v>45096.413831018515</v>
      </c>
      <c r="H1710">
        <v>5</v>
      </c>
      <c r="J1710">
        <v>5</v>
      </c>
      <c r="L1710">
        <v>5</v>
      </c>
    </row>
    <row r="1711" spans="1:12" x14ac:dyDescent="0.2">
      <c r="A1711">
        <v>5</v>
      </c>
      <c r="B1711" t="s">
        <v>1325</v>
      </c>
      <c r="C1711">
        <v>2023</v>
      </c>
      <c r="D1711" t="s">
        <v>1559</v>
      </c>
      <c r="E1711" t="str">
        <f>IFERROR(VLOOKUP([1]!Tabla_SERIEA_05_13[[#This Row],[IdEstablecimiento]],'[2]Establecimiento 2023'!$A$1:$E$183,5,FALSE),0)</f>
        <v>04101-La Serena</v>
      </c>
      <c r="F1711" t="s">
        <v>1385</v>
      </c>
      <c r="G1711" s="437">
        <v>45096.413831018515</v>
      </c>
      <c r="H1711">
        <v>34</v>
      </c>
      <c r="J1711">
        <v>34</v>
      </c>
    </row>
    <row r="1712" spans="1:12" x14ac:dyDescent="0.2">
      <c r="A1712">
        <v>5</v>
      </c>
      <c r="B1712" t="s">
        <v>1325</v>
      </c>
      <c r="C1712">
        <v>2023</v>
      </c>
      <c r="D1712" t="s">
        <v>1559</v>
      </c>
      <c r="E1712" t="str">
        <f>IFERROR(VLOOKUP([1]!Tabla_SERIEA_05_13[[#This Row],[IdEstablecimiento]],'[2]Establecimiento 2023'!$A$1:$E$183,5,FALSE),0)</f>
        <v>04101-La Serena</v>
      </c>
      <c r="F1712" t="s">
        <v>1386</v>
      </c>
      <c r="G1712" s="437">
        <v>45096.413831018515</v>
      </c>
      <c r="H1712">
        <v>1</v>
      </c>
      <c r="J1712">
        <v>1</v>
      </c>
    </row>
    <row r="1713" spans="1:12" x14ac:dyDescent="0.2">
      <c r="A1713">
        <v>5</v>
      </c>
      <c r="B1713" t="s">
        <v>1325</v>
      </c>
      <c r="C1713">
        <v>2023</v>
      </c>
      <c r="D1713" t="s">
        <v>1559</v>
      </c>
      <c r="E1713" t="str">
        <f>IFERROR(VLOOKUP([1]!Tabla_SERIEA_05_13[[#This Row],[IdEstablecimiento]],'[2]Establecimiento 2023'!$A$1:$E$183,5,FALSE),0)</f>
        <v>04101-La Serena</v>
      </c>
      <c r="F1713" t="s">
        <v>1532</v>
      </c>
      <c r="G1713" s="437">
        <v>45096.413831018515</v>
      </c>
      <c r="H1713">
        <v>2</v>
      </c>
      <c r="J1713">
        <v>2</v>
      </c>
      <c r="L1713">
        <v>2</v>
      </c>
    </row>
    <row r="1714" spans="1:12" x14ac:dyDescent="0.2">
      <c r="A1714">
        <v>5</v>
      </c>
      <c r="B1714" t="s">
        <v>1325</v>
      </c>
      <c r="C1714">
        <v>2023</v>
      </c>
      <c r="D1714" t="s">
        <v>1559</v>
      </c>
      <c r="E1714" t="str">
        <f>IFERROR(VLOOKUP([1]!Tabla_SERIEA_05_13[[#This Row],[IdEstablecimiento]],'[2]Establecimiento 2023'!$A$1:$E$183,5,FALSE),0)</f>
        <v>04101-La Serena</v>
      </c>
      <c r="F1714" t="s">
        <v>1332</v>
      </c>
      <c r="G1714" s="437">
        <v>45096.413831018515</v>
      </c>
      <c r="H1714">
        <v>8</v>
      </c>
      <c r="J1714">
        <v>8</v>
      </c>
      <c r="L1714">
        <v>8</v>
      </c>
    </row>
    <row r="1715" spans="1:12" x14ac:dyDescent="0.2">
      <c r="A1715">
        <v>5</v>
      </c>
      <c r="B1715" t="s">
        <v>1325</v>
      </c>
      <c r="C1715">
        <v>2023</v>
      </c>
      <c r="D1715" t="s">
        <v>1559</v>
      </c>
      <c r="E1715" t="str">
        <f>IFERROR(VLOOKUP([1]!Tabla_SERIEA_05_13[[#This Row],[IdEstablecimiento]],'[2]Establecimiento 2023'!$A$1:$E$183,5,FALSE),0)</f>
        <v>04101-La Serena</v>
      </c>
      <c r="F1715" t="s">
        <v>1244</v>
      </c>
      <c r="G1715" s="437">
        <v>45096.413831018515</v>
      </c>
      <c r="H1715">
        <v>12</v>
      </c>
      <c r="I1715">
        <v>0</v>
      </c>
      <c r="J1715">
        <v>12</v>
      </c>
    </row>
    <row r="1716" spans="1:12" x14ac:dyDescent="0.2">
      <c r="A1716">
        <v>5</v>
      </c>
      <c r="B1716" t="s">
        <v>1325</v>
      </c>
      <c r="C1716">
        <v>2023</v>
      </c>
      <c r="D1716" t="s">
        <v>1559</v>
      </c>
      <c r="E1716" t="str">
        <f>IFERROR(VLOOKUP([1]!Tabla_SERIEA_05_13[[#This Row],[IdEstablecimiento]],'[2]Establecimiento 2023'!$A$1:$E$183,5,FALSE),0)</f>
        <v>04101-La Serena</v>
      </c>
      <c r="F1716" t="s">
        <v>1253</v>
      </c>
      <c r="G1716" s="437">
        <v>45096.413831018515</v>
      </c>
      <c r="H1716">
        <v>14</v>
      </c>
      <c r="I1716">
        <v>0</v>
      </c>
      <c r="J1716">
        <v>14</v>
      </c>
    </row>
    <row r="1717" spans="1:12" x14ac:dyDescent="0.2">
      <c r="A1717">
        <v>5</v>
      </c>
      <c r="B1717" t="s">
        <v>1325</v>
      </c>
      <c r="C1717">
        <v>2023</v>
      </c>
      <c r="D1717" t="s">
        <v>1559</v>
      </c>
      <c r="E1717" t="str">
        <f>IFERROR(VLOOKUP([1]!Tabla_SERIEA_05_13[[#This Row],[IdEstablecimiento]],'[2]Establecimiento 2023'!$A$1:$E$183,5,FALSE),0)</f>
        <v>04101-La Serena</v>
      </c>
      <c r="F1717" t="s">
        <v>1390</v>
      </c>
      <c r="G1717" s="437">
        <v>45096.413831018515</v>
      </c>
      <c r="H1717">
        <v>3</v>
      </c>
      <c r="I1717">
        <v>0</v>
      </c>
      <c r="J1717">
        <v>3</v>
      </c>
    </row>
    <row r="1718" spans="1:12" x14ac:dyDescent="0.2">
      <c r="A1718">
        <v>5</v>
      </c>
      <c r="B1718" t="s">
        <v>1325</v>
      </c>
      <c r="C1718">
        <v>2023</v>
      </c>
      <c r="D1718" t="s">
        <v>1560</v>
      </c>
      <c r="E1718" t="str">
        <f>IFERROR(VLOOKUP([1]!Tabla_SERIEA_05_13[[#This Row],[IdEstablecimiento]],'[2]Establecimiento 2023'!$A$1:$E$183,5,FALSE),0)</f>
        <v>04101-La Serena</v>
      </c>
      <c r="F1718" t="s">
        <v>1477</v>
      </c>
      <c r="G1718" s="437">
        <v>45096.414953703701</v>
      </c>
      <c r="H1718">
        <v>77</v>
      </c>
      <c r="J1718">
        <v>77</v>
      </c>
      <c r="L1718">
        <v>77</v>
      </c>
    </row>
    <row r="1719" spans="1:12" x14ac:dyDescent="0.2">
      <c r="A1719">
        <v>5</v>
      </c>
      <c r="B1719" t="s">
        <v>1325</v>
      </c>
      <c r="C1719">
        <v>2023</v>
      </c>
      <c r="D1719" t="s">
        <v>1560</v>
      </c>
      <c r="E1719" t="str">
        <f>IFERROR(VLOOKUP([1]!Tabla_SERIEA_05_13[[#This Row],[IdEstablecimiento]],'[2]Establecimiento 2023'!$A$1:$E$183,5,FALSE),0)</f>
        <v>04101-La Serena</v>
      </c>
      <c r="F1719" t="s">
        <v>1327</v>
      </c>
      <c r="G1719" s="437">
        <v>45096.414953703701</v>
      </c>
      <c r="H1719">
        <v>26</v>
      </c>
      <c r="J1719">
        <v>26</v>
      </c>
      <c r="L1719">
        <v>26</v>
      </c>
    </row>
    <row r="1720" spans="1:12" x14ac:dyDescent="0.2">
      <c r="A1720">
        <v>5</v>
      </c>
      <c r="B1720" t="s">
        <v>1325</v>
      </c>
      <c r="C1720">
        <v>2023</v>
      </c>
      <c r="D1720" t="s">
        <v>1560</v>
      </c>
      <c r="E1720" t="str">
        <f>IFERROR(VLOOKUP([1]!Tabla_SERIEA_05_13[[#This Row],[IdEstablecimiento]],'[2]Establecimiento 2023'!$A$1:$E$183,5,FALSE),0)</f>
        <v>04101-La Serena</v>
      </c>
      <c r="F1720" t="s">
        <v>1435</v>
      </c>
      <c r="G1720" s="437">
        <v>45096.414953703701</v>
      </c>
      <c r="H1720">
        <v>1</v>
      </c>
      <c r="J1720">
        <v>1</v>
      </c>
      <c r="L1720">
        <v>1</v>
      </c>
    </row>
    <row r="1721" spans="1:12" x14ac:dyDescent="0.2">
      <c r="A1721">
        <v>5</v>
      </c>
      <c r="B1721" t="s">
        <v>1325</v>
      </c>
      <c r="C1721">
        <v>2023</v>
      </c>
      <c r="D1721" t="s">
        <v>1560</v>
      </c>
      <c r="E1721" t="str">
        <f>IFERROR(VLOOKUP([1]!Tabla_SERIEA_05_13[[#This Row],[IdEstablecimiento]],'[2]Establecimiento 2023'!$A$1:$E$183,5,FALSE),0)</f>
        <v>04101-La Serena</v>
      </c>
      <c r="F1721" t="s">
        <v>1384</v>
      </c>
      <c r="G1721" s="437">
        <v>45096.414953703701</v>
      </c>
      <c r="H1721">
        <v>32</v>
      </c>
      <c r="J1721">
        <v>32</v>
      </c>
      <c r="L1721">
        <v>32</v>
      </c>
    </row>
    <row r="1722" spans="1:12" x14ac:dyDescent="0.2">
      <c r="A1722">
        <v>5</v>
      </c>
      <c r="B1722" t="s">
        <v>1325</v>
      </c>
      <c r="C1722">
        <v>2023</v>
      </c>
      <c r="D1722" t="s">
        <v>1560</v>
      </c>
      <c r="E1722" t="str">
        <f>IFERROR(VLOOKUP([1]!Tabla_SERIEA_05_13[[#This Row],[IdEstablecimiento]],'[2]Establecimiento 2023'!$A$1:$E$183,5,FALSE),0)</f>
        <v>04101-La Serena</v>
      </c>
      <c r="F1722" t="s">
        <v>1338</v>
      </c>
      <c r="G1722" s="437">
        <v>45096.414953703701</v>
      </c>
      <c r="H1722">
        <v>5</v>
      </c>
      <c r="J1722">
        <v>5</v>
      </c>
      <c r="L1722">
        <v>5</v>
      </c>
    </row>
    <row r="1723" spans="1:12" x14ac:dyDescent="0.2">
      <c r="A1723">
        <v>5</v>
      </c>
      <c r="B1723" t="s">
        <v>1325</v>
      </c>
      <c r="C1723">
        <v>2023</v>
      </c>
      <c r="D1723" t="s">
        <v>1560</v>
      </c>
      <c r="E1723" t="str">
        <f>IFERROR(VLOOKUP([1]!Tabla_SERIEA_05_13[[#This Row],[IdEstablecimiento]],'[2]Establecimiento 2023'!$A$1:$E$183,5,FALSE),0)</f>
        <v>04101-La Serena</v>
      </c>
      <c r="F1723" t="s">
        <v>1436</v>
      </c>
      <c r="G1723" s="437">
        <v>45096.414953703701</v>
      </c>
      <c r="H1723">
        <v>2</v>
      </c>
      <c r="J1723">
        <v>2</v>
      </c>
      <c r="L1723">
        <v>2</v>
      </c>
    </row>
    <row r="1724" spans="1:12" x14ac:dyDescent="0.2">
      <c r="A1724">
        <v>5</v>
      </c>
      <c r="B1724" t="s">
        <v>1325</v>
      </c>
      <c r="C1724">
        <v>2023</v>
      </c>
      <c r="D1724" t="s">
        <v>1560</v>
      </c>
      <c r="E1724" t="str">
        <f>IFERROR(VLOOKUP([1]!Tabla_SERIEA_05_13[[#This Row],[IdEstablecimiento]],'[2]Establecimiento 2023'!$A$1:$E$183,5,FALSE),0)</f>
        <v>04101-La Serena</v>
      </c>
      <c r="F1724" t="s">
        <v>1330</v>
      </c>
      <c r="G1724" s="437">
        <v>45096.414953703701</v>
      </c>
      <c r="H1724">
        <v>1</v>
      </c>
      <c r="J1724">
        <v>1</v>
      </c>
      <c r="L1724">
        <v>1</v>
      </c>
    </row>
    <row r="1725" spans="1:12" x14ac:dyDescent="0.2">
      <c r="A1725">
        <v>5</v>
      </c>
      <c r="B1725" t="s">
        <v>1325</v>
      </c>
      <c r="C1725">
        <v>2023</v>
      </c>
      <c r="D1725" t="s">
        <v>1560</v>
      </c>
      <c r="E1725" t="str">
        <f>IFERROR(VLOOKUP([1]!Tabla_SERIEA_05_13[[#This Row],[IdEstablecimiento]],'[2]Establecimiento 2023'!$A$1:$E$183,5,FALSE),0)</f>
        <v>04101-La Serena</v>
      </c>
      <c r="F1725" t="s">
        <v>1385</v>
      </c>
      <c r="G1725" s="437">
        <v>45096.414953703701</v>
      </c>
      <c r="H1725">
        <v>44</v>
      </c>
      <c r="J1725">
        <v>44</v>
      </c>
    </row>
    <row r="1726" spans="1:12" x14ac:dyDescent="0.2">
      <c r="A1726">
        <v>5</v>
      </c>
      <c r="B1726" t="s">
        <v>1325</v>
      </c>
      <c r="C1726">
        <v>2023</v>
      </c>
      <c r="D1726" t="s">
        <v>1560</v>
      </c>
      <c r="E1726" t="str">
        <f>IFERROR(VLOOKUP([1]!Tabla_SERIEA_05_13[[#This Row],[IdEstablecimiento]],'[2]Establecimiento 2023'!$A$1:$E$183,5,FALSE),0)</f>
        <v>04101-La Serena</v>
      </c>
      <c r="F1726" t="s">
        <v>1386</v>
      </c>
      <c r="G1726" s="437">
        <v>45096.414953703701</v>
      </c>
      <c r="H1726">
        <v>4</v>
      </c>
      <c r="J1726">
        <v>4</v>
      </c>
    </row>
    <row r="1727" spans="1:12" x14ac:dyDescent="0.2">
      <c r="A1727">
        <v>5</v>
      </c>
      <c r="B1727" t="s">
        <v>1325</v>
      </c>
      <c r="C1727">
        <v>2023</v>
      </c>
      <c r="D1727" t="s">
        <v>1560</v>
      </c>
      <c r="E1727" t="str">
        <f>IFERROR(VLOOKUP([1]!Tabla_SERIEA_05_13[[#This Row],[IdEstablecimiento]],'[2]Establecimiento 2023'!$A$1:$E$183,5,FALSE),0)</f>
        <v>04101-La Serena</v>
      </c>
      <c r="F1727" t="s">
        <v>1332</v>
      </c>
      <c r="G1727" s="437">
        <v>45096.414953703701</v>
      </c>
      <c r="H1727">
        <v>12</v>
      </c>
      <c r="J1727">
        <v>12</v>
      </c>
      <c r="L1727">
        <v>12</v>
      </c>
    </row>
    <row r="1728" spans="1:12" x14ac:dyDescent="0.2">
      <c r="A1728">
        <v>5</v>
      </c>
      <c r="B1728" t="s">
        <v>1325</v>
      </c>
      <c r="C1728">
        <v>2023</v>
      </c>
      <c r="D1728" t="s">
        <v>1560</v>
      </c>
      <c r="E1728" t="str">
        <f>IFERROR(VLOOKUP([1]!Tabla_SERIEA_05_13[[#This Row],[IdEstablecimiento]],'[2]Establecimiento 2023'!$A$1:$E$183,5,FALSE),0)</f>
        <v>04101-La Serena</v>
      </c>
      <c r="F1728" t="s">
        <v>1244</v>
      </c>
      <c r="G1728" s="437">
        <v>45096.414953703701</v>
      </c>
      <c r="H1728">
        <v>77</v>
      </c>
      <c r="I1728">
        <v>0</v>
      </c>
      <c r="J1728">
        <v>77</v>
      </c>
    </row>
    <row r="1729" spans="1:12" x14ac:dyDescent="0.2">
      <c r="A1729">
        <v>5</v>
      </c>
      <c r="B1729" t="s">
        <v>1325</v>
      </c>
      <c r="C1729">
        <v>2023</v>
      </c>
      <c r="D1729" t="s">
        <v>1560</v>
      </c>
      <c r="E1729" t="str">
        <f>IFERROR(VLOOKUP([1]!Tabla_SERIEA_05_13[[#This Row],[IdEstablecimiento]],'[2]Establecimiento 2023'!$A$1:$E$183,5,FALSE),0)</f>
        <v>04101-La Serena</v>
      </c>
      <c r="F1729" t="s">
        <v>1253</v>
      </c>
      <c r="G1729" s="437">
        <v>45096.414953703701</v>
      </c>
      <c r="H1729">
        <v>26</v>
      </c>
      <c r="I1729">
        <v>0</v>
      </c>
      <c r="J1729">
        <v>26</v>
      </c>
    </row>
    <row r="1730" spans="1:12" x14ac:dyDescent="0.2">
      <c r="A1730">
        <v>5</v>
      </c>
      <c r="B1730" t="s">
        <v>1325</v>
      </c>
      <c r="C1730">
        <v>2023</v>
      </c>
      <c r="D1730" t="s">
        <v>1561</v>
      </c>
      <c r="E1730" t="str">
        <f>IFERROR(VLOOKUP([1]!Tabla_SERIEA_05_13[[#This Row],[IdEstablecimiento]],'[2]Establecimiento 2023'!$A$1:$E$183,5,FALSE),0)</f>
        <v>04101-La Serena</v>
      </c>
      <c r="F1730" t="s">
        <v>1335</v>
      </c>
      <c r="G1730" s="437">
        <v>45096.415046296293</v>
      </c>
      <c r="H1730">
        <v>20</v>
      </c>
      <c r="J1730">
        <v>20</v>
      </c>
      <c r="L1730">
        <v>20</v>
      </c>
    </row>
    <row r="1731" spans="1:12" x14ac:dyDescent="0.2">
      <c r="A1731">
        <v>5</v>
      </c>
      <c r="B1731" t="s">
        <v>1325</v>
      </c>
      <c r="C1731">
        <v>2023</v>
      </c>
      <c r="D1731" t="s">
        <v>1561</v>
      </c>
      <c r="E1731" t="str">
        <f>IFERROR(VLOOKUP([1]!Tabla_SERIEA_05_13[[#This Row],[IdEstablecimiento]],'[2]Establecimiento 2023'!$A$1:$E$183,5,FALSE),0)</f>
        <v>04101-La Serena</v>
      </c>
      <c r="F1731" t="s">
        <v>1477</v>
      </c>
      <c r="G1731" s="437">
        <v>45096.415046296293</v>
      </c>
      <c r="H1731">
        <v>44</v>
      </c>
      <c r="J1731">
        <v>44</v>
      </c>
      <c r="L1731">
        <v>44</v>
      </c>
    </row>
    <row r="1732" spans="1:12" x14ac:dyDescent="0.2">
      <c r="A1732">
        <v>5</v>
      </c>
      <c r="B1732" t="s">
        <v>1325</v>
      </c>
      <c r="C1732">
        <v>2023</v>
      </c>
      <c r="D1732" t="s">
        <v>1561</v>
      </c>
      <c r="E1732" t="str">
        <f>IFERROR(VLOOKUP([1]!Tabla_SERIEA_05_13[[#This Row],[IdEstablecimiento]],'[2]Establecimiento 2023'!$A$1:$E$183,5,FALSE),0)</f>
        <v>04101-La Serena</v>
      </c>
      <c r="F1732" t="s">
        <v>1333</v>
      </c>
      <c r="G1732" s="437">
        <v>45096.415046296293</v>
      </c>
      <c r="H1732">
        <v>1</v>
      </c>
      <c r="J1732">
        <v>1</v>
      </c>
      <c r="L1732">
        <v>1</v>
      </c>
    </row>
    <row r="1733" spans="1:12" x14ac:dyDescent="0.2">
      <c r="A1733">
        <v>5</v>
      </c>
      <c r="B1733" t="s">
        <v>1325</v>
      </c>
      <c r="C1733">
        <v>2023</v>
      </c>
      <c r="D1733" t="s">
        <v>1561</v>
      </c>
      <c r="E1733" t="str">
        <f>IFERROR(VLOOKUP([1]!Tabla_SERIEA_05_13[[#This Row],[IdEstablecimiento]],'[2]Establecimiento 2023'!$A$1:$E$183,5,FALSE),0)</f>
        <v>04101-La Serena</v>
      </c>
      <c r="F1733" t="s">
        <v>1327</v>
      </c>
      <c r="G1733" s="437">
        <v>45096.415046296293</v>
      </c>
      <c r="H1733">
        <v>20</v>
      </c>
      <c r="J1733">
        <v>20</v>
      </c>
      <c r="L1733">
        <v>20</v>
      </c>
    </row>
    <row r="1734" spans="1:12" x14ac:dyDescent="0.2">
      <c r="A1734">
        <v>5</v>
      </c>
      <c r="B1734" t="s">
        <v>1325</v>
      </c>
      <c r="C1734">
        <v>2023</v>
      </c>
      <c r="D1734" t="s">
        <v>1561</v>
      </c>
      <c r="E1734" t="str">
        <f>IFERROR(VLOOKUP([1]!Tabla_SERIEA_05_13[[#This Row],[IdEstablecimiento]],'[2]Establecimiento 2023'!$A$1:$E$183,5,FALSE),0)</f>
        <v>04101-La Serena</v>
      </c>
      <c r="F1734" t="s">
        <v>1383</v>
      </c>
      <c r="G1734" s="437">
        <v>45096.415046296293</v>
      </c>
      <c r="H1734">
        <v>11</v>
      </c>
      <c r="J1734">
        <v>11</v>
      </c>
      <c r="L1734">
        <v>11</v>
      </c>
    </row>
    <row r="1735" spans="1:12" x14ac:dyDescent="0.2">
      <c r="A1735">
        <v>5</v>
      </c>
      <c r="B1735" t="s">
        <v>1325</v>
      </c>
      <c r="C1735">
        <v>2023</v>
      </c>
      <c r="D1735" t="s">
        <v>1561</v>
      </c>
      <c r="E1735" t="str">
        <f>IFERROR(VLOOKUP([1]!Tabla_SERIEA_05_13[[#This Row],[IdEstablecimiento]],'[2]Establecimiento 2023'!$A$1:$E$183,5,FALSE),0)</f>
        <v>04101-La Serena</v>
      </c>
      <c r="F1735" t="s">
        <v>1384</v>
      </c>
      <c r="G1735" s="437">
        <v>45096.415046296293</v>
      </c>
      <c r="H1735">
        <v>108</v>
      </c>
      <c r="J1735">
        <v>108</v>
      </c>
      <c r="L1735">
        <v>108</v>
      </c>
    </row>
    <row r="1736" spans="1:12" x14ac:dyDescent="0.2">
      <c r="A1736">
        <v>5</v>
      </c>
      <c r="B1736" t="s">
        <v>1325</v>
      </c>
      <c r="C1736">
        <v>2023</v>
      </c>
      <c r="D1736" t="s">
        <v>1561</v>
      </c>
      <c r="E1736" t="str">
        <f>IFERROR(VLOOKUP([1]!Tabla_SERIEA_05_13[[#This Row],[IdEstablecimiento]],'[2]Establecimiento 2023'!$A$1:$E$183,5,FALSE),0)</f>
        <v>04101-La Serena</v>
      </c>
      <c r="F1736" t="s">
        <v>1338</v>
      </c>
      <c r="G1736" s="437">
        <v>45096.415046296293</v>
      </c>
      <c r="H1736">
        <v>25</v>
      </c>
      <c r="J1736">
        <v>25</v>
      </c>
      <c r="L1736">
        <v>25</v>
      </c>
    </row>
    <row r="1737" spans="1:12" x14ac:dyDescent="0.2">
      <c r="A1737">
        <v>5</v>
      </c>
      <c r="B1737" t="s">
        <v>1325</v>
      </c>
      <c r="C1737">
        <v>2023</v>
      </c>
      <c r="D1737" t="s">
        <v>1561</v>
      </c>
      <c r="E1737" t="str">
        <f>IFERROR(VLOOKUP([1]!Tabla_SERIEA_05_13[[#This Row],[IdEstablecimiento]],'[2]Establecimiento 2023'!$A$1:$E$183,5,FALSE),0)</f>
        <v>04101-La Serena</v>
      </c>
      <c r="F1737" t="s">
        <v>1385</v>
      </c>
      <c r="G1737" s="437">
        <v>45096.415046296293</v>
      </c>
      <c r="H1737">
        <v>59</v>
      </c>
      <c r="J1737">
        <v>59</v>
      </c>
    </row>
    <row r="1738" spans="1:12" x14ac:dyDescent="0.2">
      <c r="A1738">
        <v>5</v>
      </c>
      <c r="B1738" t="s">
        <v>1325</v>
      </c>
      <c r="C1738">
        <v>2023</v>
      </c>
      <c r="D1738" t="s">
        <v>1561</v>
      </c>
      <c r="E1738" t="str">
        <f>IFERROR(VLOOKUP([1]!Tabla_SERIEA_05_13[[#This Row],[IdEstablecimiento]],'[2]Establecimiento 2023'!$A$1:$E$183,5,FALSE),0)</f>
        <v>04101-La Serena</v>
      </c>
      <c r="F1738" t="s">
        <v>1332</v>
      </c>
      <c r="G1738" s="437">
        <v>45096.415046296293</v>
      </c>
      <c r="H1738">
        <v>20</v>
      </c>
      <c r="J1738">
        <v>20</v>
      </c>
      <c r="L1738">
        <v>20</v>
      </c>
    </row>
    <row r="1739" spans="1:12" x14ac:dyDescent="0.2">
      <c r="A1739">
        <v>5</v>
      </c>
      <c r="B1739" t="s">
        <v>1325</v>
      </c>
      <c r="C1739">
        <v>2023</v>
      </c>
      <c r="D1739" t="s">
        <v>1561</v>
      </c>
      <c r="E1739" t="str">
        <f>IFERROR(VLOOKUP([1]!Tabla_SERIEA_05_13[[#This Row],[IdEstablecimiento]],'[2]Establecimiento 2023'!$A$1:$E$183,5,FALSE),0)</f>
        <v>04101-La Serena</v>
      </c>
      <c r="F1739" t="s">
        <v>1244</v>
      </c>
      <c r="G1739" s="437">
        <v>45096.415046296293</v>
      </c>
      <c r="H1739">
        <v>64</v>
      </c>
      <c r="I1739">
        <v>0</v>
      </c>
      <c r="J1739">
        <v>64</v>
      </c>
    </row>
    <row r="1740" spans="1:12" x14ac:dyDescent="0.2">
      <c r="A1740">
        <v>5</v>
      </c>
      <c r="B1740" t="s">
        <v>1325</v>
      </c>
      <c r="C1740">
        <v>2023</v>
      </c>
      <c r="D1740" t="s">
        <v>1561</v>
      </c>
      <c r="E1740" t="str">
        <f>IFERROR(VLOOKUP([1]!Tabla_SERIEA_05_13[[#This Row],[IdEstablecimiento]],'[2]Establecimiento 2023'!$A$1:$E$183,5,FALSE),0)</f>
        <v>04101-La Serena</v>
      </c>
      <c r="F1740" t="s">
        <v>1249</v>
      </c>
      <c r="G1740" s="437">
        <v>45096.415046296293</v>
      </c>
      <c r="H1740">
        <v>1</v>
      </c>
      <c r="I1740">
        <v>0</v>
      </c>
      <c r="J1740">
        <v>1</v>
      </c>
    </row>
    <row r="1741" spans="1:12" x14ac:dyDescent="0.2">
      <c r="A1741">
        <v>5</v>
      </c>
      <c r="B1741" t="s">
        <v>1325</v>
      </c>
      <c r="C1741">
        <v>2023</v>
      </c>
      <c r="D1741" t="s">
        <v>1561</v>
      </c>
      <c r="E1741" t="str">
        <f>IFERROR(VLOOKUP([1]!Tabla_SERIEA_05_13[[#This Row],[IdEstablecimiento]],'[2]Establecimiento 2023'!$A$1:$E$183,5,FALSE),0)</f>
        <v>04101-La Serena</v>
      </c>
      <c r="F1741" t="s">
        <v>1251</v>
      </c>
      <c r="G1741" s="437">
        <v>45096.415046296293</v>
      </c>
      <c r="H1741">
        <v>1</v>
      </c>
      <c r="J1741">
        <v>1</v>
      </c>
    </row>
    <row r="1742" spans="1:12" x14ac:dyDescent="0.2">
      <c r="A1742">
        <v>5</v>
      </c>
      <c r="B1742" t="s">
        <v>1325</v>
      </c>
      <c r="C1742">
        <v>2023</v>
      </c>
      <c r="D1742" t="s">
        <v>1561</v>
      </c>
      <c r="E1742" t="str">
        <f>IFERROR(VLOOKUP([1]!Tabla_SERIEA_05_13[[#This Row],[IdEstablecimiento]],'[2]Establecimiento 2023'!$A$1:$E$183,5,FALSE),0)</f>
        <v>04101-La Serena</v>
      </c>
      <c r="F1742" t="s">
        <v>1253</v>
      </c>
      <c r="G1742" s="437">
        <v>45096.415046296293</v>
      </c>
      <c r="H1742">
        <v>20</v>
      </c>
      <c r="I1742">
        <v>0</v>
      </c>
      <c r="J1742">
        <v>20</v>
      </c>
    </row>
    <row r="1743" spans="1:12" x14ac:dyDescent="0.2">
      <c r="A1743">
        <v>5</v>
      </c>
      <c r="B1743" t="s">
        <v>1325</v>
      </c>
      <c r="C1743">
        <v>2023</v>
      </c>
      <c r="D1743" t="s">
        <v>1561</v>
      </c>
      <c r="E1743" t="str">
        <f>IFERROR(VLOOKUP([1]!Tabla_SERIEA_05_13[[#This Row],[IdEstablecimiento]],'[2]Establecimiento 2023'!$A$1:$E$183,5,FALSE),0)</f>
        <v>04101-La Serena</v>
      </c>
      <c r="F1743" t="s">
        <v>1390</v>
      </c>
      <c r="G1743" s="437">
        <v>45096.415046296293</v>
      </c>
      <c r="H1743">
        <v>11</v>
      </c>
      <c r="I1743">
        <v>0</v>
      </c>
      <c r="J1743">
        <v>11</v>
      </c>
    </row>
    <row r="1744" spans="1:12" x14ac:dyDescent="0.2">
      <c r="A1744">
        <v>5</v>
      </c>
      <c r="B1744" t="s">
        <v>1325</v>
      </c>
      <c r="C1744">
        <v>2023</v>
      </c>
      <c r="D1744" t="s">
        <v>1562</v>
      </c>
      <c r="E1744" t="str">
        <f>IFERROR(VLOOKUP([1]!Tabla_SERIEA_05_13[[#This Row],[IdEstablecimiento]],'[2]Establecimiento 2023'!$A$1:$E$183,5,FALSE),0)</f>
        <v>04101-La Serena</v>
      </c>
      <c r="F1744" t="s">
        <v>1384</v>
      </c>
      <c r="G1744" s="437">
        <v>45096.41642361111</v>
      </c>
      <c r="H1744">
        <v>6</v>
      </c>
      <c r="J1744">
        <v>6</v>
      </c>
      <c r="L1744">
        <v>6</v>
      </c>
    </row>
    <row r="1745" spans="1:12" x14ac:dyDescent="0.2">
      <c r="A1745">
        <v>5</v>
      </c>
      <c r="B1745" t="s">
        <v>1325</v>
      </c>
      <c r="C1745">
        <v>2023</v>
      </c>
      <c r="D1745" t="s">
        <v>1562</v>
      </c>
      <c r="E1745" t="str">
        <f>IFERROR(VLOOKUP([1]!Tabla_SERIEA_05_13[[#This Row],[IdEstablecimiento]],'[2]Establecimiento 2023'!$A$1:$E$183,5,FALSE),0)</f>
        <v>04101-La Serena</v>
      </c>
      <c r="F1745" t="s">
        <v>1332</v>
      </c>
      <c r="G1745" s="437">
        <v>45096.41642361111</v>
      </c>
      <c r="H1745">
        <v>4</v>
      </c>
      <c r="J1745">
        <v>4</v>
      </c>
      <c r="L1745">
        <v>4</v>
      </c>
    </row>
    <row r="1746" spans="1:12" x14ac:dyDescent="0.2">
      <c r="A1746">
        <v>5</v>
      </c>
      <c r="B1746" t="s">
        <v>1325</v>
      </c>
      <c r="C1746">
        <v>2023</v>
      </c>
      <c r="D1746" t="s">
        <v>1562</v>
      </c>
      <c r="E1746" t="str">
        <f>IFERROR(VLOOKUP([1]!Tabla_SERIEA_05_13[[#This Row],[IdEstablecimiento]],'[2]Establecimiento 2023'!$A$1:$E$183,5,FALSE),0)</f>
        <v>04101-La Serena</v>
      </c>
      <c r="F1746" t="s">
        <v>1259</v>
      </c>
      <c r="G1746" s="437">
        <v>45096.41642361111</v>
      </c>
      <c r="H1746">
        <v>3</v>
      </c>
      <c r="J1746">
        <v>3</v>
      </c>
    </row>
    <row r="1747" spans="1:12" x14ac:dyDescent="0.2">
      <c r="A1747">
        <v>5</v>
      </c>
      <c r="B1747" t="s">
        <v>1325</v>
      </c>
      <c r="C1747">
        <v>2023</v>
      </c>
      <c r="D1747" t="s">
        <v>1563</v>
      </c>
      <c r="E1747" t="str">
        <f>IFERROR(VLOOKUP([1]!Tabla_SERIEA_05_13[[#This Row],[IdEstablecimiento]],'[2]Establecimiento 2023'!$A$1:$E$183,5,FALSE),0)</f>
        <v>04101-La Serena</v>
      </c>
      <c r="F1747" t="s">
        <v>1505</v>
      </c>
      <c r="G1747" s="437">
        <v>45096.416458333333</v>
      </c>
      <c r="H1747">
        <v>2</v>
      </c>
      <c r="J1747">
        <v>2</v>
      </c>
      <c r="L1747">
        <v>2</v>
      </c>
    </row>
    <row r="1748" spans="1:12" x14ac:dyDescent="0.2">
      <c r="A1748">
        <v>5</v>
      </c>
      <c r="B1748" t="s">
        <v>1325</v>
      </c>
      <c r="C1748">
        <v>2023</v>
      </c>
      <c r="D1748" t="s">
        <v>1563</v>
      </c>
      <c r="E1748" t="str">
        <f>IFERROR(VLOOKUP([1]!Tabla_SERIEA_05_13[[#This Row],[IdEstablecimiento]],'[2]Establecimiento 2023'!$A$1:$E$183,5,FALSE),0)</f>
        <v>04101-La Serena</v>
      </c>
      <c r="F1748" t="s">
        <v>1335</v>
      </c>
      <c r="G1748" s="437">
        <v>45096.416458333333</v>
      </c>
      <c r="H1748">
        <v>8</v>
      </c>
      <c r="J1748">
        <v>8</v>
      </c>
      <c r="L1748">
        <v>8</v>
      </c>
    </row>
    <row r="1749" spans="1:12" x14ac:dyDescent="0.2">
      <c r="A1749">
        <v>5</v>
      </c>
      <c r="B1749" t="s">
        <v>1325</v>
      </c>
      <c r="C1749">
        <v>2023</v>
      </c>
      <c r="D1749" t="s">
        <v>1563</v>
      </c>
      <c r="E1749" t="str">
        <f>IFERROR(VLOOKUP([1]!Tabla_SERIEA_05_13[[#This Row],[IdEstablecimiento]],'[2]Establecimiento 2023'!$A$1:$E$183,5,FALSE),0)</f>
        <v>04101-La Serena</v>
      </c>
      <c r="F1749" t="s">
        <v>1327</v>
      </c>
      <c r="G1749" s="437">
        <v>45096.416458333333</v>
      </c>
      <c r="H1749">
        <v>20</v>
      </c>
      <c r="J1749">
        <v>20</v>
      </c>
      <c r="L1749">
        <v>20</v>
      </c>
    </row>
    <row r="1750" spans="1:12" x14ac:dyDescent="0.2">
      <c r="A1750">
        <v>5</v>
      </c>
      <c r="B1750" t="s">
        <v>1325</v>
      </c>
      <c r="C1750">
        <v>2023</v>
      </c>
      <c r="D1750" t="s">
        <v>1563</v>
      </c>
      <c r="E1750" t="str">
        <f>IFERROR(VLOOKUP([1]!Tabla_SERIEA_05_13[[#This Row],[IdEstablecimiento]],'[2]Establecimiento 2023'!$A$1:$E$183,5,FALSE),0)</f>
        <v>04101-La Serena</v>
      </c>
      <c r="F1750" t="s">
        <v>1384</v>
      </c>
      <c r="G1750" s="437">
        <v>45096.416458333333</v>
      </c>
      <c r="H1750">
        <v>70</v>
      </c>
      <c r="J1750">
        <v>70</v>
      </c>
      <c r="L1750">
        <v>70</v>
      </c>
    </row>
    <row r="1751" spans="1:12" x14ac:dyDescent="0.2">
      <c r="A1751">
        <v>5</v>
      </c>
      <c r="B1751" t="s">
        <v>1325</v>
      </c>
      <c r="C1751">
        <v>2023</v>
      </c>
      <c r="D1751" t="s">
        <v>1563</v>
      </c>
      <c r="E1751" t="str">
        <f>IFERROR(VLOOKUP([1]!Tabla_SERIEA_05_13[[#This Row],[IdEstablecimiento]],'[2]Establecimiento 2023'!$A$1:$E$183,5,FALSE),0)</f>
        <v>04101-La Serena</v>
      </c>
      <c r="F1751" t="s">
        <v>1331</v>
      </c>
      <c r="G1751" s="437">
        <v>45096.416458333333</v>
      </c>
      <c r="H1751">
        <v>17</v>
      </c>
      <c r="J1751">
        <v>17</v>
      </c>
      <c r="L1751">
        <v>17</v>
      </c>
    </row>
    <row r="1752" spans="1:12" x14ac:dyDescent="0.2">
      <c r="A1752">
        <v>5</v>
      </c>
      <c r="B1752" t="s">
        <v>1325</v>
      </c>
      <c r="C1752">
        <v>2023</v>
      </c>
      <c r="D1752" t="s">
        <v>1563</v>
      </c>
      <c r="E1752" t="str">
        <f>IFERROR(VLOOKUP([1]!Tabla_SERIEA_05_13[[#This Row],[IdEstablecimiento]],'[2]Establecimiento 2023'!$A$1:$E$183,5,FALSE),0)</f>
        <v>04101-La Serena</v>
      </c>
      <c r="F1752" t="s">
        <v>1403</v>
      </c>
      <c r="G1752" s="437">
        <v>45096.416458333333</v>
      </c>
      <c r="H1752">
        <v>1</v>
      </c>
      <c r="J1752">
        <v>1</v>
      </c>
      <c r="L1752">
        <v>1</v>
      </c>
    </row>
    <row r="1753" spans="1:12" x14ac:dyDescent="0.2">
      <c r="A1753">
        <v>5</v>
      </c>
      <c r="B1753" t="s">
        <v>1325</v>
      </c>
      <c r="C1753">
        <v>2023</v>
      </c>
      <c r="D1753" t="s">
        <v>1563</v>
      </c>
      <c r="E1753" t="str">
        <f>IFERROR(VLOOKUP([1]!Tabla_SERIEA_05_13[[#This Row],[IdEstablecimiento]],'[2]Establecimiento 2023'!$A$1:$E$183,5,FALSE),0)</f>
        <v>04101-La Serena</v>
      </c>
      <c r="F1753" t="s">
        <v>1332</v>
      </c>
      <c r="G1753" s="437">
        <v>45096.416458333333</v>
      </c>
      <c r="H1753">
        <v>20</v>
      </c>
      <c r="J1753">
        <v>20</v>
      </c>
      <c r="L1753">
        <v>20</v>
      </c>
    </row>
    <row r="1754" spans="1:12" x14ac:dyDescent="0.2">
      <c r="A1754">
        <v>5</v>
      </c>
      <c r="B1754" t="s">
        <v>1325</v>
      </c>
      <c r="C1754">
        <v>2023</v>
      </c>
      <c r="D1754" t="s">
        <v>1563</v>
      </c>
      <c r="E1754" t="str">
        <f>IFERROR(VLOOKUP([1]!Tabla_SERIEA_05_13[[#This Row],[IdEstablecimiento]],'[2]Establecimiento 2023'!$A$1:$E$183,5,FALSE),0)</f>
        <v>04102-Coquimbo</v>
      </c>
      <c r="F1754" t="s">
        <v>1241</v>
      </c>
      <c r="G1754" s="437">
        <v>45096.416458333333</v>
      </c>
      <c r="H1754">
        <v>2</v>
      </c>
      <c r="I1754">
        <v>0</v>
      </c>
      <c r="J1754">
        <v>2</v>
      </c>
    </row>
    <row r="1755" spans="1:12" x14ac:dyDescent="0.2">
      <c r="A1755">
        <v>5</v>
      </c>
      <c r="B1755" t="s">
        <v>1325</v>
      </c>
      <c r="C1755">
        <v>2023</v>
      </c>
      <c r="D1755" t="s">
        <v>1563</v>
      </c>
      <c r="E1755" t="str">
        <f>IFERROR(VLOOKUP([1]!Tabla_SERIEA_05_13[[#This Row],[IdEstablecimiento]],'[2]Establecimiento 2023'!$A$1:$E$183,5,FALSE),0)</f>
        <v>04102-Coquimbo</v>
      </c>
      <c r="F1755" t="s">
        <v>1244</v>
      </c>
      <c r="G1755" s="437">
        <v>45096.416458333333</v>
      </c>
      <c r="H1755">
        <v>8</v>
      </c>
      <c r="I1755">
        <v>0</v>
      </c>
      <c r="J1755">
        <v>8</v>
      </c>
    </row>
    <row r="1756" spans="1:12" x14ac:dyDescent="0.2">
      <c r="A1756">
        <v>5</v>
      </c>
      <c r="B1756" t="s">
        <v>1325</v>
      </c>
      <c r="C1756">
        <v>2023</v>
      </c>
      <c r="D1756" t="s">
        <v>1563</v>
      </c>
      <c r="E1756" t="str">
        <f>IFERROR(VLOOKUP([1]!Tabla_SERIEA_05_13[[#This Row],[IdEstablecimiento]],'[2]Establecimiento 2023'!$A$1:$E$183,5,FALSE),0)</f>
        <v>04102-Coquimbo</v>
      </c>
      <c r="F1756" t="s">
        <v>1252</v>
      </c>
      <c r="G1756" s="437">
        <v>45096.416458333333</v>
      </c>
      <c r="H1756">
        <v>17</v>
      </c>
      <c r="I1756">
        <v>0</v>
      </c>
      <c r="J1756">
        <v>17</v>
      </c>
    </row>
    <row r="1757" spans="1:12" x14ac:dyDescent="0.2">
      <c r="A1757">
        <v>5</v>
      </c>
      <c r="B1757" t="s">
        <v>1325</v>
      </c>
      <c r="C1757">
        <v>2023</v>
      </c>
      <c r="D1757" t="s">
        <v>1563</v>
      </c>
      <c r="E1757" t="str">
        <f>IFERROR(VLOOKUP([1]!Tabla_SERIEA_05_13[[#This Row],[IdEstablecimiento]],'[2]Establecimiento 2023'!$A$1:$E$183,5,FALSE),0)</f>
        <v>04102-Coquimbo</v>
      </c>
      <c r="F1757" t="s">
        <v>1253</v>
      </c>
      <c r="G1757" s="437">
        <v>45096.416458333333</v>
      </c>
      <c r="H1757">
        <v>20</v>
      </c>
      <c r="I1757">
        <v>0</v>
      </c>
      <c r="J1757">
        <v>20</v>
      </c>
    </row>
    <row r="1758" spans="1:12" x14ac:dyDescent="0.2">
      <c r="A1758">
        <v>5</v>
      </c>
      <c r="B1758" t="s">
        <v>1325</v>
      </c>
      <c r="C1758">
        <v>2023</v>
      </c>
      <c r="D1758" t="s">
        <v>1563</v>
      </c>
      <c r="E1758" t="str">
        <f>IFERROR(VLOOKUP([1]!Tabla_SERIEA_05_13[[#This Row],[IdEstablecimiento]],'[2]Establecimiento 2023'!$A$1:$E$183,5,FALSE),0)</f>
        <v>04102-Coquimbo</v>
      </c>
      <c r="F1758" t="s">
        <v>1259</v>
      </c>
      <c r="G1758" s="437">
        <v>45096.416458333333</v>
      </c>
      <c r="H1758">
        <v>6</v>
      </c>
      <c r="J1758">
        <v>6</v>
      </c>
    </row>
    <row r="1759" spans="1:12" x14ac:dyDescent="0.2">
      <c r="A1759">
        <v>5</v>
      </c>
      <c r="B1759" t="s">
        <v>1325</v>
      </c>
      <c r="C1759">
        <v>2023</v>
      </c>
      <c r="D1759" t="s">
        <v>1564</v>
      </c>
      <c r="E1759" t="str">
        <f>IFERROR(VLOOKUP([1]!Tabla_SERIEA_05_13[[#This Row],[IdEstablecimiento]],'[2]Establecimiento 2023'!$A$1:$E$183,5,FALSE),0)</f>
        <v>04102-Coquimbo</v>
      </c>
      <c r="F1759" t="s">
        <v>1335</v>
      </c>
      <c r="G1759" s="437">
        <v>45096.417430555557</v>
      </c>
      <c r="H1759">
        <v>25</v>
      </c>
      <c r="J1759">
        <v>25</v>
      </c>
      <c r="L1759">
        <v>25</v>
      </c>
    </row>
    <row r="1760" spans="1:12" x14ac:dyDescent="0.2">
      <c r="A1760">
        <v>5</v>
      </c>
      <c r="B1760" t="s">
        <v>1325</v>
      </c>
      <c r="C1760">
        <v>2023</v>
      </c>
      <c r="D1760" t="s">
        <v>1564</v>
      </c>
      <c r="E1760" t="str">
        <f>IFERROR(VLOOKUP([1]!Tabla_SERIEA_05_13[[#This Row],[IdEstablecimiento]],'[2]Establecimiento 2023'!$A$1:$E$183,5,FALSE),0)</f>
        <v>04102-Coquimbo</v>
      </c>
      <c r="F1760" t="s">
        <v>1477</v>
      </c>
      <c r="G1760" s="437">
        <v>45096.417430555557</v>
      </c>
      <c r="H1760">
        <v>21</v>
      </c>
      <c r="J1760">
        <v>21</v>
      </c>
      <c r="L1760">
        <v>21</v>
      </c>
    </row>
    <row r="1761" spans="1:12" x14ac:dyDescent="0.2">
      <c r="A1761">
        <v>5</v>
      </c>
      <c r="B1761" t="s">
        <v>1325</v>
      </c>
      <c r="C1761">
        <v>2023</v>
      </c>
      <c r="D1761" t="s">
        <v>1564</v>
      </c>
      <c r="E1761" t="str">
        <f>IFERROR(VLOOKUP([1]!Tabla_SERIEA_05_13[[#This Row],[IdEstablecimiento]],'[2]Establecimiento 2023'!$A$1:$E$183,5,FALSE),0)</f>
        <v>04101-La Serena</v>
      </c>
      <c r="F1761" t="s">
        <v>1327</v>
      </c>
      <c r="G1761" s="437">
        <v>45096.417430555557</v>
      </c>
      <c r="H1761">
        <v>31</v>
      </c>
      <c r="J1761">
        <v>31</v>
      </c>
      <c r="L1761">
        <v>31</v>
      </c>
    </row>
    <row r="1762" spans="1:12" x14ac:dyDescent="0.2">
      <c r="A1762">
        <v>5</v>
      </c>
      <c r="B1762" t="s">
        <v>1325</v>
      </c>
      <c r="C1762">
        <v>2023</v>
      </c>
      <c r="D1762" t="s">
        <v>1564</v>
      </c>
      <c r="E1762" t="str">
        <f>IFERROR(VLOOKUP([1]!Tabla_SERIEA_05_13[[#This Row],[IdEstablecimiento]],'[2]Establecimiento 2023'!$A$1:$E$183,5,FALSE),0)</f>
        <v>04101-La Serena</v>
      </c>
      <c r="F1762" t="s">
        <v>1506</v>
      </c>
      <c r="G1762" s="437">
        <v>45096.417430555557</v>
      </c>
      <c r="H1762">
        <v>1</v>
      </c>
      <c r="J1762">
        <v>1</v>
      </c>
      <c r="L1762">
        <v>1</v>
      </c>
    </row>
    <row r="1763" spans="1:12" x14ac:dyDescent="0.2">
      <c r="A1763">
        <v>5</v>
      </c>
      <c r="B1763" t="s">
        <v>1325</v>
      </c>
      <c r="C1763">
        <v>2023</v>
      </c>
      <c r="D1763" t="s">
        <v>1564</v>
      </c>
      <c r="E1763" t="str">
        <f>IFERROR(VLOOKUP([1]!Tabla_SERIEA_05_13[[#This Row],[IdEstablecimiento]],'[2]Establecimiento 2023'!$A$1:$E$183,5,FALSE),0)</f>
        <v>04101-La Serena</v>
      </c>
      <c r="F1763" t="s">
        <v>1435</v>
      </c>
      <c r="G1763" s="437">
        <v>45096.417430555557</v>
      </c>
      <c r="H1763">
        <v>4</v>
      </c>
      <c r="J1763">
        <v>4</v>
      </c>
      <c r="L1763">
        <v>4</v>
      </c>
    </row>
    <row r="1764" spans="1:12" x14ac:dyDescent="0.2">
      <c r="A1764">
        <v>5</v>
      </c>
      <c r="B1764" t="s">
        <v>1325</v>
      </c>
      <c r="C1764">
        <v>2023</v>
      </c>
      <c r="D1764" t="s">
        <v>1564</v>
      </c>
      <c r="E1764" t="str">
        <f>IFERROR(VLOOKUP([1]!Tabla_SERIEA_05_13[[#This Row],[IdEstablecimiento]],'[2]Establecimiento 2023'!$A$1:$E$183,5,FALSE),0)</f>
        <v>04101-La Serena</v>
      </c>
      <c r="F1764" t="s">
        <v>1384</v>
      </c>
      <c r="G1764" s="437">
        <v>45096.417430555557</v>
      </c>
      <c r="H1764">
        <v>89</v>
      </c>
      <c r="J1764">
        <v>89</v>
      </c>
      <c r="L1764">
        <v>89</v>
      </c>
    </row>
    <row r="1765" spans="1:12" x14ac:dyDescent="0.2">
      <c r="A1765">
        <v>5</v>
      </c>
      <c r="B1765" t="s">
        <v>1325</v>
      </c>
      <c r="C1765">
        <v>2023</v>
      </c>
      <c r="D1765" t="s">
        <v>1564</v>
      </c>
      <c r="E1765" t="str">
        <f>IFERROR(VLOOKUP([1]!Tabla_SERIEA_05_13[[#This Row],[IdEstablecimiento]],'[2]Establecimiento 2023'!$A$1:$E$183,5,FALSE),0)</f>
        <v>04101-La Serena</v>
      </c>
      <c r="F1765" t="s">
        <v>1338</v>
      </c>
      <c r="G1765" s="437">
        <v>45096.417430555557</v>
      </c>
      <c r="H1765">
        <v>4</v>
      </c>
      <c r="J1765">
        <v>4</v>
      </c>
      <c r="L1765">
        <v>4</v>
      </c>
    </row>
    <row r="1766" spans="1:12" x14ac:dyDescent="0.2">
      <c r="A1766">
        <v>5</v>
      </c>
      <c r="B1766" t="s">
        <v>1325</v>
      </c>
      <c r="C1766">
        <v>2023</v>
      </c>
      <c r="D1766" t="s">
        <v>1564</v>
      </c>
      <c r="E1766" t="str">
        <f>IFERROR(VLOOKUP([1]!Tabla_SERIEA_05_13[[#This Row],[IdEstablecimiento]],'[2]Establecimiento 2023'!$A$1:$E$183,5,FALSE),0)</f>
        <v>04101-La Serena</v>
      </c>
      <c r="F1766" t="s">
        <v>1436</v>
      </c>
      <c r="G1766" s="437">
        <v>45096.417430555557</v>
      </c>
      <c r="H1766">
        <v>2</v>
      </c>
      <c r="J1766">
        <v>2</v>
      </c>
      <c r="L1766">
        <v>2</v>
      </c>
    </row>
    <row r="1767" spans="1:12" x14ac:dyDescent="0.2">
      <c r="A1767">
        <v>5</v>
      </c>
      <c r="B1767" t="s">
        <v>1325</v>
      </c>
      <c r="C1767">
        <v>2023</v>
      </c>
      <c r="D1767" t="s">
        <v>1564</v>
      </c>
      <c r="E1767" t="str">
        <f>IFERROR(VLOOKUP([1]!Tabla_SERIEA_05_13[[#This Row],[IdEstablecimiento]],'[2]Establecimiento 2023'!$A$1:$E$183,5,FALSE),0)</f>
        <v>04101-La Serena</v>
      </c>
      <c r="F1767" t="s">
        <v>1385</v>
      </c>
      <c r="G1767" s="437">
        <v>45096.417430555557</v>
      </c>
      <c r="H1767">
        <v>55</v>
      </c>
      <c r="J1767">
        <v>55</v>
      </c>
    </row>
    <row r="1768" spans="1:12" x14ac:dyDescent="0.2">
      <c r="A1768">
        <v>5</v>
      </c>
      <c r="B1768" t="s">
        <v>1325</v>
      </c>
      <c r="C1768">
        <v>2023</v>
      </c>
      <c r="D1768" t="s">
        <v>1564</v>
      </c>
      <c r="E1768" t="str">
        <f>IFERROR(VLOOKUP([1]!Tabla_SERIEA_05_13[[#This Row],[IdEstablecimiento]],'[2]Establecimiento 2023'!$A$1:$E$183,5,FALSE),0)</f>
        <v>04101-La Serena</v>
      </c>
      <c r="F1768" t="s">
        <v>1403</v>
      </c>
      <c r="G1768" s="437">
        <v>45096.417430555557</v>
      </c>
      <c r="H1768">
        <v>1</v>
      </c>
      <c r="J1768">
        <v>1</v>
      </c>
      <c r="L1768">
        <v>1</v>
      </c>
    </row>
    <row r="1769" spans="1:12" x14ac:dyDescent="0.2">
      <c r="A1769">
        <v>5</v>
      </c>
      <c r="B1769" t="s">
        <v>1325</v>
      </c>
      <c r="C1769">
        <v>2023</v>
      </c>
      <c r="D1769" t="s">
        <v>1564</v>
      </c>
      <c r="E1769" t="str">
        <f>IFERROR(VLOOKUP([1]!Tabla_SERIEA_05_13[[#This Row],[IdEstablecimiento]],'[2]Establecimiento 2023'!$A$1:$E$183,5,FALSE),0)</f>
        <v>04101-La Serena</v>
      </c>
      <c r="F1769" t="s">
        <v>1404</v>
      </c>
      <c r="G1769" s="437">
        <v>45096.417430555557</v>
      </c>
      <c r="H1769">
        <v>2</v>
      </c>
      <c r="J1769">
        <v>2</v>
      </c>
      <c r="L1769">
        <v>2</v>
      </c>
    </row>
    <row r="1770" spans="1:12" x14ac:dyDescent="0.2">
      <c r="A1770">
        <v>5</v>
      </c>
      <c r="B1770" t="s">
        <v>1325</v>
      </c>
      <c r="C1770">
        <v>2023</v>
      </c>
      <c r="D1770" t="s">
        <v>1564</v>
      </c>
      <c r="E1770" t="str">
        <f>IFERROR(VLOOKUP([1]!Tabla_SERIEA_05_13[[#This Row],[IdEstablecimiento]],'[2]Establecimiento 2023'!$A$1:$E$183,5,FALSE),0)</f>
        <v>04101-La Serena</v>
      </c>
      <c r="F1770" t="s">
        <v>1332</v>
      </c>
      <c r="G1770" s="437">
        <v>45096.417430555557</v>
      </c>
      <c r="H1770">
        <v>10</v>
      </c>
      <c r="J1770">
        <v>10</v>
      </c>
      <c r="L1770">
        <v>10</v>
      </c>
    </row>
    <row r="1771" spans="1:12" x14ac:dyDescent="0.2">
      <c r="A1771">
        <v>5</v>
      </c>
      <c r="B1771" t="s">
        <v>1325</v>
      </c>
      <c r="C1771">
        <v>2023</v>
      </c>
      <c r="D1771" t="s">
        <v>1564</v>
      </c>
      <c r="E1771" t="str">
        <f>IFERROR(VLOOKUP([1]!Tabla_SERIEA_05_13[[#This Row],[IdEstablecimiento]],'[2]Establecimiento 2023'!$A$1:$E$183,5,FALSE),0)</f>
        <v>04104-La Higuera</v>
      </c>
      <c r="F1771" t="s">
        <v>1244</v>
      </c>
      <c r="G1771" s="437">
        <v>45096.417430555557</v>
      </c>
      <c r="H1771">
        <v>46</v>
      </c>
      <c r="I1771">
        <v>0</v>
      </c>
      <c r="J1771">
        <v>46</v>
      </c>
    </row>
    <row r="1772" spans="1:12" x14ac:dyDescent="0.2">
      <c r="A1772">
        <v>5</v>
      </c>
      <c r="B1772" t="s">
        <v>1325</v>
      </c>
      <c r="C1772">
        <v>2023</v>
      </c>
      <c r="D1772" t="s">
        <v>1564</v>
      </c>
      <c r="E1772" t="str">
        <f>IFERROR(VLOOKUP([1]!Tabla_SERIEA_05_13[[#This Row],[IdEstablecimiento]],'[2]Establecimiento 2023'!$A$1:$E$183,5,FALSE),0)</f>
        <v>04104-La Higuera</v>
      </c>
      <c r="F1772" t="s">
        <v>1253</v>
      </c>
      <c r="G1772" s="437">
        <v>45096.417430555557</v>
      </c>
      <c r="H1772">
        <v>31</v>
      </c>
      <c r="I1772">
        <v>0</v>
      </c>
      <c r="J1772">
        <v>31</v>
      </c>
    </row>
    <row r="1773" spans="1:12" x14ac:dyDescent="0.2">
      <c r="A1773">
        <v>5</v>
      </c>
      <c r="B1773" t="s">
        <v>1325</v>
      </c>
      <c r="C1773">
        <v>2023</v>
      </c>
      <c r="D1773" t="s">
        <v>1564</v>
      </c>
      <c r="E1773" t="str">
        <f>IFERROR(VLOOKUP([1]!Tabla_SERIEA_05_13[[#This Row],[IdEstablecimiento]],'[2]Establecimiento 2023'!$A$1:$E$183,5,FALSE),0)</f>
        <v>04104-La Higuera</v>
      </c>
      <c r="F1773" t="s">
        <v>1259</v>
      </c>
      <c r="G1773" s="437">
        <v>45096.417430555557</v>
      </c>
      <c r="H1773">
        <v>7</v>
      </c>
      <c r="J1773">
        <v>7</v>
      </c>
    </row>
    <row r="1774" spans="1:12" x14ac:dyDescent="0.2">
      <c r="A1774">
        <v>5</v>
      </c>
      <c r="B1774" t="s">
        <v>1325</v>
      </c>
      <c r="C1774">
        <v>2023</v>
      </c>
      <c r="D1774" t="s">
        <v>1565</v>
      </c>
      <c r="E1774" t="str">
        <f>IFERROR(VLOOKUP([1]!Tabla_SERIEA_05_13[[#This Row],[IdEstablecimiento]],'[2]Establecimiento 2023'!$A$1:$E$183,5,FALSE),0)</f>
        <v>04104-La Higuera</v>
      </c>
      <c r="F1774" t="s">
        <v>1477</v>
      </c>
      <c r="G1774" s="437">
        <v>45096.417511574073</v>
      </c>
      <c r="H1774">
        <v>10</v>
      </c>
      <c r="J1774">
        <v>10</v>
      </c>
      <c r="L1774">
        <v>10</v>
      </c>
    </row>
    <row r="1775" spans="1:12" x14ac:dyDescent="0.2">
      <c r="A1775">
        <v>5</v>
      </c>
      <c r="B1775" t="s">
        <v>1325</v>
      </c>
      <c r="C1775">
        <v>2023</v>
      </c>
      <c r="D1775" t="s">
        <v>1565</v>
      </c>
      <c r="E1775" t="str">
        <f>IFERROR(VLOOKUP([1]!Tabla_SERIEA_05_13[[#This Row],[IdEstablecimiento]],'[2]Establecimiento 2023'!$A$1:$E$183,5,FALSE),0)</f>
        <v>04104-La Higuera</v>
      </c>
      <c r="F1775" t="s">
        <v>1327</v>
      </c>
      <c r="G1775" s="437">
        <v>45096.417511574073</v>
      </c>
      <c r="H1775">
        <v>1</v>
      </c>
      <c r="J1775">
        <v>1</v>
      </c>
      <c r="L1775">
        <v>1</v>
      </c>
    </row>
    <row r="1776" spans="1:12" x14ac:dyDescent="0.2">
      <c r="A1776">
        <v>5</v>
      </c>
      <c r="B1776" t="s">
        <v>1325</v>
      </c>
      <c r="C1776">
        <v>2023</v>
      </c>
      <c r="D1776" t="s">
        <v>1565</v>
      </c>
      <c r="E1776" t="str">
        <f>IFERROR(VLOOKUP([1]!Tabla_SERIEA_05_13[[#This Row],[IdEstablecimiento]],'[2]Establecimiento 2023'!$A$1:$E$183,5,FALSE),0)</f>
        <v>04104-La Higuera</v>
      </c>
      <c r="F1776" t="s">
        <v>1435</v>
      </c>
      <c r="G1776" s="437">
        <v>45096.417511574073</v>
      </c>
      <c r="H1776">
        <v>1</v>
      </c>
      <c r="J1776">
        <v>1</v>
      </c>
      <c r="L1776">
        <v>1</v>
      </c>
    </row>
    <row r="1777" spans="1:13" x14ac:dyDescent="0.2">
      <c r="A1777">
        <v>5</v>
      </c>
      <c r="B1777" t="s">
        <v>1325</v>
      </c>
      <c r="C1777">
        <v>2023</v>
      </c>
      <c r="D1777" t="s">
        <v>1565</v>
      </c>
      <c r="E1777" t="str">
        <f>IFERROR(VLOOKUP([1]!Tabla_SERIEA_05_13[[#This Row],[IdEstablecimiento]],'[2]Establecimiento 2023'!$A$1:$E$183,5,FALSE),0)</f>
        <v>04104-La Higuera</v>
      </c>
      <c r="F1777" t="s">
        <v>1384</v>
      </c>
      <c r="G1777" s="437">
        <v>45096.417511574073</v>
      </c>
      <c r="H1777">
        <v>5</v>
      </c>
      <c r="J1777">
        <v>5</v>
      </c>
      <c r="L1777">
        <v>5</v>
      </c>
    </row>
    <row r="1778" spans="1:13" x14ac:dyDescent="0.2">
      <c r="A1778">
        <v>5</v>
      </c>
      <c r="B1778" t="s">
        <v>1325</v>
      </c>
      <c r="C1778">
        <v>2023</v>
      </c>
      <c r="D1778" t="s">
        <v>1565</v>
      </c>
      <c r="E1778" t="str">
        <f>IFERROR(VLOOKUP([1]!Tabla_SERIEA_05_13[[#This Row],[IdEstablecimiento]],'[2]Establecimiento 2023'!$A$1:$E$183,5,FALSE),0)</f>
        <v>04104-La Higuera</v>
      </c>
      <c r="F1778" t="s">
        <v>1385</v>
      </c>
      <c r="G1778" s="437">
        <v>45096.417511574073</v>
      </c>
      <c r="H1778">
        <v>25</v>
      </c>
      <c r="J1778">
        <v>25</v>
      </c>
    </row>
    <row r="1779" spans="1:13" x14ac:dyDescent="0.2">
      <c r="A1779">
        <v>5</v>
      </c>
      <c r="B1779" t="s">
        <v>1325</v>
      </c>
      <c r="C1779">
        <v>2023</v>
      </c>
      <c r="D1779" t="s">
        <v>1565</v>
      </c>
      <c r="E1779" t="str">
        <f>IFERROR(VLOOKUP([1]!Tabla_SERIEA_05_13[[#This Row],[IdEstablecimiento]],'[2]Establecimiento 2023'!$A$1:$E$183,5,FALSE),0)</f>
        <v>04104-La Higuera</v>
      </c>
      <c r="F1779" t="s">
        <v>1332</v>
      </c>
      <c r="G1779" s="437">
        <v>45096.417511574073</v>
      </c>
      <c r="H1779">
        <v>10</v>
      </c>
      <c r="J1779">
        <v>10</v>
      </c>
      <c r="L1779">
        <v>10</v>
      </c>
    </row>
    <row r="1780" spans="1:13" x14ac:dyDescent="0.2">
      <c r="A1780">
        <v>5</v>
      </c>
      <c r="B1780" t="s">
        <v>1325</v>
      </c>
      <c r="C1780">
        <v>2023</v>
      </c>
      <c r="D1780" t="s">
        <v>1565</v>
      </c>
      <c r="E1780" t="str">
        <f>IFERROR(VLOOKUP([1]!Tabla_SERIEA_05_13[[#This Row],[IdEstablecimiento]],'[2]Establecimiento 2023'!$A$1:$E$183,5,FALSE),0)</f>
        <v>04104-La Higuera</v>
      </c>
      <c r="F1780" t="s">
        <v>1244</v>
      </c>
      <c r="G1780" s="437">
        <v>45096.417511574073</v>
      </c>
      <c r="H1780">
        <v>10</v>
      </c>
      <c r="I1780">
        <v>0</v>
      </c>
      <c r="J1780">
        <v>10</v>
      </c>
    </row>
    <row r="1781" spans="1:13" x14ac:dyDescent="0.2">
      <c r="A1781">
        <v>5</v>
      </c>
      <c r="B1781" t="s">
        <v>1325</v>
      </c>
      <c r="C1781">
        <v>2023</v>
      </c>
      <c r="D1781" t="s">
        <v>1565</v>
      </c>
      <c r="E1781" t="str">
        <f>IFERROR(VLOOKUP([1]!Tabla_SERIEA_05_13[[#This Row],[IdEstablecimiento]],'[2]Establecimiento 2023'!$A$1:$E$183,5,FALSE),0)</f>
        <v>04104-La Higuera</v>
      </c>
      <c r="F1781" t="s">
        <v>1253</v>
      </c>
      <c r="G1781" s="437">
        <v>45096.417511574073</v>
      </c>
      <c r="H1781">
        <v>1</v>
      </c>
      <c r="I1781">
        <v>0</v>
      </c>
      <c r="J1781">
        <v>1</v>
      </c>
    </row>
    <row r="1782" spans="1:13" x14ac:dyDescent="0.2">
      <c r="A1782">
        <v>5</v>
      </c>
      <c r="B1782" t="s">
        <v>1325</v>
      </c>
      <c r="C1782">
        <v>2023</v>
      </c>
      <c r="D1782" t="s">
        <v>1566</v>
      </c>
      <c r="E1782" t="str">
        <f>IFERROR(VLOOKUP([1]!Tabla_SERIEA_05_13[[#This Row],[IdEstablecimiento]],'[2]Establecimiento 2023'!$A$1:$E$183,5,FALSE),0)</f>
        <v>04104-La Higuera</v>
      </c>
      <c r="F1782" t="s">
        <v>1327</v>
      </c>
      <c r="G1782" s="437">
        <v>45096.418333333335</v>
      </c>
      <c r="H1782">
        <v>5</v>
      </c>
      <c r="J1782">
        <v>5</v>
      </c>
      <c r="L1782">
        <v>5</v>
      </c>
    </row>
    <row r="1783" spans="1:13" x14ac:dyDescent="0.2">
      <c r="A1783">
        <v>5</v>
      </c>
      <c r="B1783" t="s">
        <v>1325</v>
      </c>
      <c r="C1783">
        <v>2023</v>
      </c>
      <c r="D1783" t="s">
        <v>1566</v>
      </c>
      <c r="E1783" t="str">
        <f>IFERROR(VLOOKUP([1]!Tabla_SERIEA_05_13[[#This Row],[IdEstablecimiento]],'[2]Establecimiento 2023'!$A$1:$E$183,5,FALSE),0)</f>
        <v>04104-La Higuera</v>
      </c>
      <c r="F1783" t="s">
        <v>1384</v>
      </c>
      <c r="G1783" s="437">
        <v>45096.418333333335</v>
      </c>
      <c r="H1783">
        <v>12</v>
      </c>
      <c r="J1783">
        <v>12</v>
      </c>
      <c r="L1783">
        <v>12</v>
      </c>
    </row>
    <row r="1784" spans="1:13" x14ac:dyDescent="0.2">
      <c r="A1784">
        <v>5</v>
      </c>
      <c r="B1784" t="s">
        <v>1325</v>
      </c>
      <c r="C1784">
        <v>2023</v>
      </c>
      <c r="D1784" t="s">
        <v>1566</v>
      </c>
      <c r="E1784" t="str">
        <f>IFERROR(VLOOKUP([1]!Tabla_SERIEA_05_13[[#This Row],[IdEstablecimiento]],'[2]Establecimiento 2023'!$A$1:$E$183,5,FALSE),0)</f>
        <v>04104-La Higuera</v>
      </c>
      <c r="F1784" t="s">
        <v>1331</v>
      </c>
      <c r="G1784" s="437">
        <v>45096.418333333335</v>
      </c>
      <c r="H1784">
        <v>9</v>
      </c>
      <c r="J1784">
        <v>9</v>
      </c>
    </row>
    <row r="1785" spans="1:13" x14ac:dyDescent="0.2">
      <c r="A1785">
        <v>5</v>
      </c>
      <c r="B1785" t="s">
        <v>1325</v>
      </c>
      <c r="C1785">
        <v>2023</v>
      </c>
      <c r="D1785" t="s">
        <v>1566</v>
      </c>
      <c r="E1785" t="str">
        <f>IFERROR(VLOOKUP([1]!Tabla_SERIEA_05_13[[#This Row],[IdEstablecimiento]],'[2]Establecimiento 2023'!$A$1:$E$183,5,FALSE),0)</f>
        <v>04104-La Higuera</v>
      </c>
      <c r="F1785" t="s">
        <v>1252</v>
      </c>
      <c r="G1785" s="437">
        <v>45096.418333333335</v>
      </c>
      <c r="H1785">
        <v>9</v>
      </c>
      <c r="I1785">
        <v>0</v>
      </c>
      <c r="J1785">
        <v>9</v>
      </c>
    </row>
    <row r="1786" spans="1:13" x14ac:dyDescent="0.2">
      <c r="A1786">
        <v>5</v>
      </c>
      <c r="B1786" t="s">
        <v>1325</v>
      </c>
      <c r="C1786">
        <v>2023</v>
      </c>
      <c r="D1786" t="s">
        <v>1566</v>
      </c>
      <c r="E1786" t="str">
        <f>IFERROR(VLOOKUP([1]!Tabla_SERIEA_05_13[[#This Row],[IdEstablecimiento]],'[2]Establecimiento 2023'!$A$1:$E$183,5,FALSE),0)</f>
        <v>04104-La Higuera</v>
      </c>
      <c r="F1786" t="s">
        <v>1253</v>
      </c>
      <c r="G1786" s="437">
        <v>45096.418333333335</v>
      </c>
      <c r="H1786">
        <v>5</v>
      </c>
      <c r="I1786">
        <v>0</v>
      </c>
      <c r="J1786">
        <v>5</v>
      </c>
    </row>
    <row r="1787" spans="1:13" x14ac:dyDescent="0.2">
      <c r="A1787">
        <v>5</v>
      </c>
      <c r="B1787" t="s">
        <v>1325</v>
      </c>
      <c r="C1787">
        <v>2023</v>
      </c>
      <c r="D1787" t="s">
        <v>1567</v>
      </c>
      <c r="E1787" t="str">
        <f>IFERROR(VLOOKUP([1]!Tabla_SERIEA_05_13[[#This Row],[IdEstablecimiento]],'[2]Establecimiento 2023'!$A$1:$E$183,5,FALSE),0)</f>
        <v>04104-La Higuera</v>
      </c>
      <c r="F1787" t="s">
        <v>1384</v>
      </c>
      <c r="G1787" s="437">
        <v>45096.418425925927</v>
      </c>
      <c r="J1787">
        <v>15</v>
      </c>
      <c r="K1787">
        <v>0</v>
      </c>
      <c r="L1787">
        <v>15</v>
      </c>
    </row>
    <row r="1788" spans="1:13" x14ac:dyDescent="0.2">
      <c r="A1788">
        <v>5</v>
      </c>
      <c r="B1788" t="s">
        <v>1325</v>
      </c>
      <c r="C1788">
        <v>2023</v>
      </c>
      <c r="D1788" t="s">
        <v>1568</v>
      </c>
      <c r="E1788" t="str">
        <f>IFERROR(VLOOKUP([1]!Tabla_SERIEA_05_13[[#This Row],[IdEstablecimiento]],'[2]Establecimiento 2023'!$A$1:$E$183,5,FALSE),0)</f>
        <v>04106-Vicuña</v>
      </c>
      <c r="F1788" t="s">
        <v>1569</v>
      </c>
      <c r="G1788" s="437">
        <v>45096.419409722221</v>
      </c>
      <c r="H1788">
        <v>6</v>
      </c>
      <c r="J1788">
        <v>6</v>
      </c>
      <c r="L1788">
        <v>6</v>
      </c>
    </row>
    <row r="1789" spans="1:13" x14ac:dyDescent="0.2">
      <c r="A1789">
        <v>5</v>
      </c>
      <c r="B1789" t="s">
        <v>1325</v>
      </c>
      <c r="C1789">
        <v>2023</v>
      </c>
      <c r="D1789" t="s">
        <v>1568</v>
      </c>
      <c r="E1789" t="str">
        <f>IFERROR(VLOOKUP([1]!Tabla_SERIEA_05_13[[#This Row],[IdEstablecimiento]],'[2]Establecimiento 2023'!$A$1:$E$183,5,FALSE),0)</f>
        <v>04106-Vicuña</v>
      </c>
      <c r="F1789" t="s">
        <v>1400</v>
      </c>
      <c r="G1789" s="437">
        <v>45096.419409722221</v>
      </c>
      <c r="H1789">
        <v>22</v>
      </c>
      <c r="J1789">
        <v>22</v>
      </c>
      <c r="L1789">
        <v>22</v>
      </c>
    </row>
    <row r="1790" spans="1:13" x14ac:dyDescent="0.2">
      <c r="A1790">
        <v>5</v>
      </c>
      <c r="B1790" t="s">
        <v>1325</v>
      </c>
      <c r="C1790">
        <v>2023</v>
      </c>
      <c r="D1790" t="s">
        <v>1568</v>
      </c>
      <c r="E1790" t="str">
        <f>IFERROR(VLOOKUP([1]!Tabla_SERIEA_05_13[[#This Row],[IdEstablecimiento]],'[2]Establecimiento 2023'!$A$1:$E$183,5,FALSE),0)</f>
        <v>04106-Vicuña</v>
      </c>
      <c r="F1790" t="s">
        <v>1429</v>
      </c>
      <c r="G1790" s="437">
        <v>45096.419409722221</v>
      </c>
      <c r="H1790">
        <v>6</v>
      </c>
      <c r="J1790">
        <v>6</v>
      </c>
      <c r="M1790">
        <v>6</v>
      </c>
    </row>
    <row r="1791" spans="1:13" x14ac:dyDescent="0.2">
      <c r="A1791">
        <v>5</v>
      </c>
      <c r="B1791" t="s">
        <v>1325</v>
      </c>
      <c r="C1791">
        <v>2023</v>
      </c>
      <c r="D1791" t="s">
        <v>1568</v>
      </c>
      <c r="E1791" t="str">
        <f>IFERROR(VLOOKUP([1]!Tabla_SERIEA_05_13[[#This Row],[IdEstablecimiento]],'[2]Establecimiento 2023'!$A$1:$E$183,5,FALSE),0)</f>
        <v>04106-Vicuña</v>
      </c>
      <c r="F1791" t="s">
        <v>1430</v>
      </c>
      <c r="G1791" s="437">
        <v>45096.419409722221</v>
      </c>
      <c r="H1791">
        <v>2</v>
      </c>
      <c r="J1791">
        <v>2</v>
      </c>
      <c r="L1791">
        <v>2</v>
      </c>
    </row>
    <row r="1792" spans="1:13" x14ac:dyDescent="0.2">
      <c r="A1792">
        <v>5</v>
      </c>
      <c r="B1792" t="s">
        <v>1325</v>
      </c>
      <c r="C1792">
        <v>2023</v>
      </c>
      <c r="D1792" t="s">
        <v>1568</v>
      </c>
      <c r="E1792" t="str">
        <f>IFERROR(VLOOKUP([1]!Tabla_SERIEA_05_13[[#This Row],[IdEstablecimiento]],'[2]Establecimiento 2023'!$A$1:$E$183,5,FALSE),0)</f>
        <v>04106-Vicuña</v>
      </c>
      <c r="F1792" t="s">
        <v>1463</v>
      </c>
      <c r="G1792" s="437">
        <v>45096.419409722221</v>
      </c>
      <c r="H1792">
        <v>8</v>
      </c>
      <c r="J1792">
        <v>8</v>
      </c>
      <c r="L1792">
        <v>8</v>
      </c>
    </row>
    <row r="1793" spans="1:12" x14ac:dyDescent="0.2">
      <c r="A1793">
        <v>5</v>
      </c>
      <c r="B1793" t="s">
        <v>1325</v>
      </c>
      <c r="C1793">
        <v>2023</v>
      </c>
      <c r="D1793" t="s">
        <v>1568</v>
      </c>
      <c r="E1793" t="str">
        <f>IFERROR(VLOOKUP([1]!Tabla_SERIEA_05_13[[#This Row],[IdEstablecimiento]],'[2]Establecimiento 2023'!$A$1:$E$183,5,FALSE),0)</f>
        <v>04106-Vicuña</v>
      </c>
      <c r="F1793" t="s">
        <v>1334</v>
      </c>
      <c r="G1793" s="437">
        <v>45096.419409722221</v>
      </c>
      <c r="H1793">
        <v>2</v>
      </c>
      <c r="J1793">
        <v>2</v>
      </c>
      <c r="L1793">
        <v>2</v>
      </c>
    </row>
    <row r="1794" spans="1:12" x14ac:dyDescent="0.2">
      <c r="A1794">
        <v>5</v>
      </c>
      <c r="B1794" t="s">
        <v>1325</v>
      </c>
      <c r="C1794">
        <v>2023</v>
      </c>
      <c r="D1794" t="s">
        <v>1568</v>
      </c>
      <c r="E1794" t="str">
        <f>IFERROR(VLOOKUP([1]!Tabla_SERIEA_05_13[[#This Row],[IdEstablecimiento]],'[2]Establecimiento 2023'!$A$1:$E$183,5,FALSE),0)</f>
        <v>04106-Vicuña</v>
      </c>
      <c r="F1794" t="s">
        <v>1327</v>
      </c>
      <c r="G1794" s="437">
        <v>45096.419409722221</v>
      </c>
      <c r="H1794">
        <v>28</v>
      </c>
      <c r="J1794">
        <v>28</v>
      </c>
      <c r="L1794">
        <v>28</v>
      </c>
    </row>
    <row r="1795" spans="1:12" x14ac:dyDescent="0.2">
      <c r="A1795">
        <v>5</v>
      </c>
      <c r="B1795" t="s">
        <v>1325</v>
      </c>
      <c r="C1795">
        <v>2023</v>
      </c>
      <c r="D1795" t="s">
        <v>1568</v>
      </c>
      <c r="E1795" t="str">
        <f>IFERROR(VLOOKUP([1]!Tabla_SERIEA_05_13[[#This Row],[IdEstablecimiento]],'[2]Establecimiento 2023'!$A$1:$E$183,5,FALSE),0)</f>
        <v>04106-Vicuña</v>
      </c>
      <c r="F1795" t="s">
        <v>1506</v>
      </c>
      <c r="G1795" s="437">
        <v>45096.419409722221</v>
      </c>
      <c r="H1795">
        <v>7</v>
      </c>
      <c r="J1795">
        <v>7</v>
      </c>
      <c r="L1795">
        <v>7</v>
      </c>
    </row>
    <row r="1796" spans="1:12" x14ac:dyDescent="0.2">
      <c r="A1796">
        <v>5</v>
      </c>
      <c r="B1796" t="s">
        <v>1325</v>
      </c>
      <c r="C1796">
        <v>2023</v>
      </c>
      <c r="D1796" t="s">
        <v>1568</v>
      </c>
      <c r="E1796" t="str">
        <f>IFERROR(VLOOKUP([1]!Tabla_SERIEA_05_13[[#This Row],[IdEstablecimiento]],'[2]Establecimiento 2023'!$A$1:$E$183,5,FALSE),0)</f>
        <v>04106-Vicuña</v>
      </c>
      <c r="F1796" t="s">
        <v>1384</v>
      </c>
      <c r="G1796" s="437">
        <v>45096.419409722221</v>
      </c>
      <c r="H1796">
        <v>67</v>
      </c>
      <c r="J1796">
        <v>67</v>
      </c>
      <c r="L1796">
        <v>67</v>
      </c>
    </row>
    <row r="1797" spans="1:12" x14ac:dyDescent="0.2">
      <c r="A1797">
        <v>5</v>
      </c>
      <c r="B1797" t="s">
        <v>1325</v>
      </c>
      <c r="C1797">
        <v>2023</v>
      </c>
      <c r="D1797" t="s">
        <v>1568</v>
      </c>
      <c r="E1797" t="str">
        <f>IFERROR(VLOOKUP([1]!Tabla_SERIEA_05_13[[#This Row],[IdEstablecimiento]],'[2]Establecimiento 2023'!$A$1:$E$183,5,FALSE),0)</f>
        <v>04106-Vicuña</v>
      </c>
      <c r="F1797" t="s">
        <v>1338</v>
      </c>
      <c r="G1797" s="437">
        <v>45096.419409722221</v>
      </c>
      <c r="H1797">
        <v>14</v>
      </c>
      <c r="J1797">
        <v>14</v>
      </c>
      <c r="L1797">
        <v>14</v>
      </c>
    </row>
    <row r="1798" spans="1:12" x14ac:dyDescent="0.2">
      <c r="A1798">
        <v>5</v>
      </c>
      <c r="B1798" t="s">
        <v>1325</v>
      </c>
      <c r="C1798">
        <v>2023</v>
      </c>
      <c r="D1798" t="s">
        <v>1568</v>
      </c>
      <c r="E1798" t="str">
        <f>IFERROR(VLOOKUP([1]!Tabla_SERIEA_05_13[[#This Row],[IdEstablecimiento]],'[2]Establecimiento 2023'!$A$1:$E$183,5,FALSE),0)</f>
        <v>04106-Vicuña</v>
      </c>
      <c r="F1798" t="s">
        <v>1436</v>
      </c>
      <c r="G1798" s="437">
        <v>45096.419409722221</v>
      </c>
      <c r="H1798">
        <v>4</v>
      </c>
      <c r="J1798">
        <v>4</v>
      </c>
      <c r="L1798">
        <v>4</v>
      </c>
    </row>
    <row r="1799" spans="1:12" x14ac:dyDescent="0.2">
      <c r="A1799">
        <v>5</v>
      </c>
      <c r="B1799" t="s">
        <v>1325</v>
      </c>
      <c r="C1799">
        <v>2023</v>
      </c>
      <c r="D1799" t="s">
        <v>1568</v>
      </c>
      <c r="E1799" t="str">
        <f>IFERROR(VLOOKUP([1]!Tabla_SERIEA_05_13[[#This Row],[IdEstablecimiento]],'[2]Establecimiento 2023'!$A$1:$E$183,5,FALSE),0)</f>
        <v>04106-Vicuña</v>
      </c>
      <c r="F1799" t="s">
        <v>1385</v>
      </c>
      <c r="G1799" s="437">
        <v>45096.419409722221</v>
      </c>
      <c r="H1799">
        <v>19</v>
      </c>
      <c r="J1799">
        <v>19</v>
      </c>
    </row>
    <row r="1800" spans="1:12" x14ac:dyDescent="0.2">
      <c r="A1800">
        <v>5</v>
      </c>
      <c r="B1800" t="s">
        <v>1325</v>
      </c>
      <c r="C1800">
        <v>2023</v>
      </c>
      <c r="D1800" t="s">
        <v>1568</v>
      </c>
      <c r="E1800" t="str">
        <f>IFERROR(VLOOKUP([1]!Tabla_SERIEA_05_13[[#This Row],[IdEstablecimiento]],'[2]Establecimiento 2023'!$A$1:$E$183,5,FALSE),0)</f>
        <v>04106-Vicuña</v>
      </c>
      <c r="F1800" t="s">
        <v>1240</v>
      </c>
      <c r="G1800" s="437">
        <v>45096.419409722221</v>
      </c>
      <c r="H1800">
        <v>6</v>
      </c>
      <c r="I1800">
        <v>0</v>
      </c>
      <c r="J1800">
        <v>6</v>
      </c>
    </row>
    <row r="1801" spans="1:12" x14ac:dyDescent="0.2">
      <c r="A1801">
        <v>5</v>
      </c>
      <c r="B1801" t="s">
        <v>1325</v>
      </c>
      <c r="C1801">
        <v>2023</v>
      </c>
      <c r="D1801" t="s">
        <v>1568</v>
      </c>
      <c r="E1801" t="str">
        <f>IFERROR(VLOOKUP([1]!Tabla_SERIEA_05_13[[#This Row],[IdEstablecimiento]],'[2]Establecimiento 2023'!$A$1:$E$183,5,FALSE),0)</f>
        <v>04106-Vicuña</v>
      </c>
      <c r="F1801" t="s">
        <v>1242</v>
      </c>
      <c r="G1801" s="437">
        <v>45096.419409722221</v>
      </c>
      <c r="H1801">
        <v>6</v>
      </c>
      <c r="I1801">
        <v>0</v>
      </c>
      <c r="J1801">
        <v>6</v>
      </c>
    </row>
    <row r="1802" spans="1:12" x14ac:dyDescent="0.2">
      <c r="A1802">
        <v>5</v>
      </c>
      <c r="B1802" t="s">
        <v>1325</v>
      </c>
      <c r="C1802">
        <v>2023</v>
      </c>
      <c r="D1802" t="s">
        <v>1568</v>
      </c>
      <c r="E1802" t="str">
        <f>IFERROR(VLOOKUP([1]!Tabla_SERIEA_05_13[[#This Row],[IdEstablecimiento]],'[2]Establecimiento 2023'!$A$1:$E$183,5,FALSE),0)</f>
        <v>04106-Vicuña</v>
      </c>
      <c r="F1802" t="s">
        <v>1244</v>
      </c>
      <c r="G1802" s="437">
        <v>45096.419409722221</v>
      </c>
      <c r="H1802">
        <v>22</v>
      </c>
      <c r="I1802">
        <v>0</v>
      </c>
      <c r="J1802">
        <v>22</v>
      </c>
    </row>
    <row r="1803" spans="1:12" x14ac:dyDescent="0.2">
      <c r="A1803">
        <v>5</v>
      </c>
      <c r="B1803" t="s">
        <v>1325</v>
      </c>
      <c r="C1803">
        <v>2023</v>
      </c>
      <c r="D1803" t="s">
        <v>1568</v>
      </c>
      <c r="E1803" t="str">
        <f>IFERROR(VLOOKUP([1]!Tabla_SERIEA_05_13[[#This Row],[IdEstablecimiento]],'[2]Establecimiento 2023'!$A$1:$E$183,5,FALSE),0)</f>
        <v>04106-Vicuña</v>
      </c>
      <c r="F1803" t="s">
        <v>1246</v>
      </c>
      <c r="G1803" s="437">
        <v>45096.419409722221</v>
      </c>
      <c r="H1803">
        <v>2</v>
      </c>
      <c r="I1803">
        <v>0</v>
      </c>
      <c r="J1803">
        <v>2</v>
      </c>
    </row>
    <row r="1804" spans="1:12" x14ac:dyDescent="0.2">
      <c r="A1804">
        <v>5</v>
      </c>
      <c r="B1804" t="s">
        <v>1325</v>
      </c>
      <c r="C1804">
        <v>2023</v>
      </c>
      <c r="D1804" t="s">
        <v>1568</v>
      </c>
      <c r="E1804" t="str">
        <f>IFERROR(VLOOKUP([1]!Tabla_SERIEA_05_13[[#This Row],[IdEstablecimiento]],'[2]Establecimiento 2023'!$A$1:$E$183,5,FALSE),0)</f>
        <v>04106-Vicuña</v>
      </c>
      <c r="F1804" t="s">
        <v>1249</v>
      </c>
      <c r="G1804" s="437">
        <v>45096.419409722221</v>
      </c>
      <c r="H1804">
        <v>10</v>
      </c>
      <c r="I1804">
        <v>0</v>
      </c>
      <c r="J1804">
        <v>10</v>
      </c>
    </row>
    <row r="1805" spans="1:12" x14ac:dyDescent="0.2">
      <c r="A1805">
        <v>5</v>
      </c>
      <c r="B1805" t="s">
        <v>1325</v>
      </c>
      <c r="C1805">
        <v>2023</v>
      </c>
      <c r="D1805" t="s">
        <v>1568</v>
      </c>
      <c r="E1805" t="str">
        <f>IFERROR(VLOOKUP([1]!Tabla_SERIEA_05_13[[#This Row],[IdEstablecimiento]],'[2]Establecimiento 2023'!$A$1:$E$183,5,FALSE),0)</f>
        <v>04101-La Serena</v>
      </c>
      <c r="F1805" t="s">
        <v>1251</v>
      </c>
      <c r="G1805" s="437">
        <v>45096.419409722221</v>
      </c>
      <c r="H1805">
        <v>10</v>
      </c>
      <c r="J1805">
        <v>10</v>
      </c>
    </row>
    <row r="1806" spans="1:12" x14ac:dyDescent="0.2">
      <c r="A1806">
        <v>5</v>
      </c>
      <c r="B1806" t="s">
        <v>1325</v>
      </c>
      <c r="C1806">
        <v>2023</v>
      </c>
      <c r="D1806" t="s">
        <v>1568</v>
      </c>
      <c r="E1806" t="str">
        <f>IFERROR(VLOOKUP([1]!Tabla_SERIEA_05_13[[#This Row],[IdEstablecimiento]],'[2]Establecimiento 2023'!$A$1:$E$183,5,FALSE),0)</f>
        <v>04101-La Serena</v>
      </c>
      <c r="F1806" t="s">
        <v>1253</v>
      </c>
      <c r="G1806" s="437">
        <v>45096.419409722221</v>
      </c>
      <c r="H1806">
        <v>28</v>
      </c>
      <c r="I1806">
        <v>0</v>
      </c>
      <c r="J1806">
        <v>28</v>
      </c>
    </row>
    <row r="1807" spans="1:12" x14ac:dyDescent="0.2">
      <c r="A1807">
        <v>5</v>
      </c>
      <c r="B1807" t="s">
        <v>1325</v>
      </c>
      <c r="C1807">
        <v>2023</v>
      </c>
      <c r="D1807" t="s">
        <v>1570</v>
      </c>
      <c r="E1807" t="str">
        <f>IFERROR(VLOOKUP([1]!Tabla_SERIEA_05_13[[#This Row],[IdEstablecimiento]],'[2]Establecimiento 2023'!$A$1:$E$183,5,FALSE),0)</f>
        <v>04101-La Serena</v>
      </c>
      <c r="F1807" t="s">
        <v>1343</v>
      </c>
      <c r="G1807" s="437">
        <v>45096.419490740744</v>
      </c>
      <c r="H1807">
        <v>0</v>
      </c>
      <c r="K1807">
        <v>38</v>
      </c>
    </row>
    <row r="1808" spans="1:12" x14ac:dyDescent="0.2">
      <c r="A1808">
        <v>5</v>
      </c>
      <c r="B1808" t="s">
        <v>1325</v>
      </c>
      <c r="C1808">
        <v>2023</v>
      </c>
      <c r="D1808" t="s">
        <v>1570</v>
      </c>
      <c r="E1808" t="str">
        <f>IFERROR(VLOOKUP([1]!Tabla_SERIEA_05_13[[#This Row],[IdEstablecimiento]],'[2]Establecimiento 2023'!$A$1:$E$183,5,FALSE),0)</f>
        <v>04101-La Serena</v>
      </c>
      <c r="F1808" t="s">
        <v>1346</v>
      </c>
      <c r="G1808" s="437">
        <v>45096.419490740744</v>
      </c>
      <c r="H1808">
        <v>0</v>
      </c>
      <c r="K1808">
        <v>39</v>
      </c>
    </row>
    <row r="1809" spans="1:13" x14ac:dyDescent="0.2">
      <c r="A1809">
        <v>5</v>
      </c>
      <c r="B1809" t="s">
        <v>1325</v>
      </c>
      <c r="C1809">
        <v>2023</v>
      </c>
      <c r="D1809" t="s">
        <v>1570</v>
      </c>
      <c r="E1809" t="str">
        <f>IFERROR(VLOOKUP([1]!Tabla_SERIEA_05_13[[#This Row],[IdEstablecimiento]],'[2]Establecimiento 2023'!$A$1:$E$183,5,FALSE),0)</f>
        <v>04101-La Serena</v>
      </c>
      <c r="F1809" t="s">
        <v>1353</v>
      </c>
      <c r="G1809" s="437">
        <v>45096.419490740744</v>
      </c>
      <c r="H1809">
        <v>0</v>
      </c>
      <c r="K1809">
        <v>38</v>
      </c>
    </row>
    <row r="1810" spans="1:13" x14ac:dyDescent="0.2">
      <c r="A1810">
        <v>5</v>
      </c>
      <c r="B1810" t="s">
        <v>1325</v>
      </c>
      <c r="C1810">
        <v>2023</v>
      </c>
      <c r="D1810" t="s">
        <v>1570</v>
      </c>
      <c r="E1810" t="str">
        <f>IFERROR(VLOOKUP([1]!Tabla_SERIEA_05_13[[#This Row],[IdEstablecimiento]],'[2]Establecimiento 2023'!$A$1:$E$183,5,FALSE),0)</f>
        <v>04101-La Serena</v>
      </c>
      <c r="F1810" t="s">
        <v>1335</v>
      </c>
      <c r="G1810" s="437">
        <v>45096.419490740744</v>
      </c>
      <c r="H1810">
        <v>12</v>
      </c>
      <c r="J1810">
        <v>12</v>
      </c>
      <c r="L1810">
        <v>12</v>
      </c>
    </row>
    <row r="1811" spans="1:13" x14ac:dyDescent="0.2">
      <c r="A1811">
        <v>5</v>
      </c>
      <c r="B1811" t="s">
        <v>1325</v>
      </c>
      <c r="C1811">
        <v>2023</v>
      </c>
      <c r="D1811" t="s">
        <v>1570</v>
      </c>
      <c r="E1811" t="str">
        <f>IFERROR(VLOOKUP([1]!Tabla_SERIEA_05_13[[#This Row],[IdEstablecimiento]],'[2]Establecimiento 2023'!$A$1:$E$183,5,FALSE),0)</f>
        <v>04101-La Serena</v>
      </c>
      <c r="F1811" t="s">
        <v>1327</v>
      </c>
      <c r="G1811" s="437">
        <v>45096.419490740744</v>
      </c>
      <c r="H1811">
        <v>8</v>
      </c>
      <c r="J1811">
        <v>8</v>
      </c>
      <c r="L1811">
        <v>8</v>
      </c>
    </row>
    <row r="1812" spans="1:13" x14ac:dyDescent="0.2">
      <c r="A1812">
        <v>5</v>
      </c>
      <c r="B1812" t="s">
        <v>1325</v>
      </c>
      <c r="C1812">
        <v>2023</v>
      </c>
      <c r="D1812" t="s">
        <v>1570</v>
      </c>
      <c r="E1812" t="str">
        <f>IFERROR(VLOOKUP([1]!Tabla_SERIEA_05_13[[#This Row],[IdEstablecimiento]],'[2]Establecimiento 2023'!$A$1:$E$183,5,FALSE),0)</f>
        <v>04101-La Serena</v>
      </c>
      <c r="F1812" t="s">
        <v>1383</v>
      </c>
      <c r="G1812" s="437">
        <v>45096.419490740744</v>
      </c>
      <c r="H1812">
        <v>11</v>
      </c>
      <c r="J1812">
        <v>11</v>
      </c>
      <c r="L1812">
        <v>11</v>
      </c>
    </row>
    <row r="1813" spans="1:13" x14ac:dyDescent="0.2">
      <c r="A1813">
        <v>5</v>
      </c>
      <c r="B1813" t="s">
        <v>1325</v>
      </c>
      <c r="C1813">
        <v>2023</v>
      </c>
      <c r="D1813" t="s">
        <v>1570</v>
      </c>
      <c r="E1813" t="str">
        <f>IFERROR(VLOOKUP([1]!Tabla_SERIEA_05_13[[#This Row],[IdEstablecimiento]],'[2]Establecimiento 2023'!$A$1:$E$183,5,FALSE),0)</f>
        <v>04101-La Serena</v>
      </c>
      <c r="F1813" t="s">
        <v>1329</v>
      </c>
      <c r="G1813" s="437">
        <v>45096.419490740744</v>
      </c>
      <c r="H1813">
        <v>1</v>
      </c>
      <c r="J1813">
        <v>1</v>
      </c>
      <c r="L1813">
        <v>1</v>
      </c>
    </row>
    <row r="1814" spans="1:13" x14ac:dyDescent="0.2">
      <c r="A1814">
        <v>5</v>
      </c>
      <c r="B1814" t="s">
        <v>1325</v>
      </c>
      <c r="C1814">
        <v>2023</v>
      </c>
      <c r="D1814" t="s">
        <v>1570</v>
      </c>
      <c r="E1814" t="str">
        <f>IFERROR(VLOOKUP([1]!Tabla_SERIEA_05_13[[#This Row],[IdEstablecimiento]],'[2]Establecimiento 2023'!$A$1:$E$183,5,FALSE),0)</f>
        <v>04101-La Serena</v>
      </c>
      <c r="F1814" t="s">
        <v>1338</v>
      </c>
      <c r="G1814" s="437">
        <v>45096.419490740744</v>
      </c>
      <c r="H1814">
        <v>2</v>
      </c>
      <c r="J1814">
        <v>2</v>
      </c>
      <c r="L1814">
        <v>2</v>
      </c>
    </row>
    <row r="1815" spans="1:13" x14ac:dyDescent="0.2">
      <c r="A1815">
        <v>5</v>
      </c>
      <c r="B1815" t="s">
        <v>1325</v>
      </c>
      <c r="C1815">
        <v>2023</v>
      </c>
      <c r="D1815" t="s">
        <v>1570</v>
      </c>
      <c r="E1815" t="str">
        <f>IFERROR(VLOOKUP([1]!Tabla_SERIEA_05_13[[#This Row],[IdEstablecimiento]],'[2]Establecimiento 2023'!$A$1:$E$183,5,FALSE),0)</f>
        <v>04101-La Serena</v>
      </c>
      <c r="F1815" t="s">
        <v>1331</v>
      </c>
      <c r="G1815" s="437">
        <v>45096.419490740744</v>
      </c>
      <c r="H1815">
        <v>11</v>
      </c>
      <c r="J1815">
        <v>11</v>
      </c>
      <c r="L1815">
        <v>11</v>
      </c>
    </row>
    <row r="1816" spans="1:13" x14ac:dyDescent="0.2">
      <c r="A1816">
        <v>5</v>
      </c>
      <c r="B1816" t="s">
        <v>1325</v>
      </c>
      <c r="C1816">
        <v>2023</v>
      </c>
      <c r="D1816" t="s">
        <v>1570</v>
      </c>
      <c r="E1816" t="str">
        <f>IFERROR(VLOOKUP([1]!Tabla_SERIEA_05_13[[#This Row],[IdEstablecimiento]],'[2]Establecimiento 2023'!$A$1:$E$183,5,FALSE),0)</f>
        <v>04101-La Serena</v>
      </c>
      <c r="F1816" t="s">
        <v>1385</v>
      </c>
      <c r="G1816" s="437">
        <v>45096.419490740744</v>
      </c>
      <c r="H1816">
        <v>38</v>
      </c>
      <c r="J1816">
        <v>38</v>
      </c>
    </row>
    <row r="1817" spans="1:13" x14ac:dyDescent="0.2">
      <c r="A1817">
        <v>5</v>
      </c>
      <c r="B1817" t="s">
        <v>1325</v>
      </c>
      <c r="C1817">
        <v>2023</v>
      </c>
      <c r="D1817" t="s">
        <v>1570</v>
      </c>
      <c r="E1817" t="str">
        <f>IFERROR(VLOOKUP([1]!Tabla_SERIEA_05_13[[#This Row],[IdEstablecimiento]],'[2]Establecimiento 2023'!$A$1:$E$183,5,FALSE),0)</f>
        <v>04101-La Serena</v>
      </c>
      <c r="F1817" t="s">
        <v>1532</v>
      </c>
      <c r="G1817" s="437">
        <v>45096.419490740744</v>
      </c>
      <c r="H1817">
        <v>1</v>
      </c>
      <c r="J1817">
        <v>1</v>
      </c>
      <c r="L1817">
        <v>1</v>
      </c>
    </row>
    <row r="1818" spans="1:13" x14ac:dyDescent="0.2">
      <c r="A1818">
        <v>5</v>
      </c>
      <c r="B1818" t="s">
        <v>1325</v>
      </c>
      <c r="C1818">
        <v>2023</v>
      </c>
      <c r="D1818" t="s">
        <v>1570</v>
      </c>
      <c r="E1818" t="str">
        <f>IFERROR(VLOOKUP([1]!Tabla_SERIEA_05_13[[#This Row],[IdEstablecimiento]],'[2]Establecimiento 2023'!$A$1:$E$183,5,FALSE),0)</f>
        <v>04101-La Serena</v>
      </c>
      <c r="F1818" t="s">
        <v>1244</v>
      </c>
      <c r="G1818" s="437">
        <v>45096.419490740744</v>
      </c>
      <c r="H1818">
        <v>12</v>
      </c>
      <c r="I1818">
        <v>0</v>
      </c>
      <c r="J1818">
        <v>12</v>
      </c>
    </row>
    <row r="1819" spans="1:13" x14ac:dyDescent="0.2">
      <c r="A1819">
        <v>5</v>
      </c>
      <c r="B1819" t="s">
        <v>1325</v>
      </c>
      <c r="C1819">
        <v>2023</v>
      </c>
      <c r="D1819" t="s">
        <v>1570</v>
      </c>
      <c r="E1819" t="str">
        <f>IFERROR(VLOOKUP([1]!Tabla_SERIEA_05_13[[#This Row],[IdEstablecimiento]],'[2]Establecimiento 2023'!$A$1:$E$183,5,FALSE),0)</f>
        <v>04101-La Serena</v>
      </c>
      <c r="F1819" t="s">
        <v>1252</v>
      </c>
      <c r="G1819" s="437">
        <v>45096.419490740744</v>
      </c>
      <c r="H1819">
        <v>11</v>
      </c>
      <c r="I1819">
        <v>0</v>
      </c>
      <c r="J1819">
        <v>11</v>
      </c>
    </row>
    <row r="1820" spans="1:13" x14ac:dyDescent="0.2">
      <c r="A1820">
        <v>5</v>
      </c>
      <c r="B1820" t="s">
        <v>1325</v>
      </c>
      <c r="C1820">
        <v>2023</v>
      </c>
      <c r="D1820" t="s">
        <v>1570</v>
      </c>
      <c r="E1820" t="str">
        <f>IFERROR(VLOOKUP([1]!Tabla_SERIEA_05_13[[#This Row],[IdEstablecimiento]],'[2]Establecimiento 2023'!$A$1:$E$183,5,FALSE),0)</f>
        <v>04101-La Serena</v>
      </c>
      <c r="F1820" t="s">
        <v>1253</v>
      </c>
      <c r="G1820" s="437">
        <v>45096.419490740744</v>
      </c>
      <c r="H1820">
        <v>8</v>
      </c>
      <c r="I1820">
        <v>0</v>
      </c>
      <c r="J1820">
        <v>8</v>
      </c>
    </row>
    <row r="1821" spans="1:13" x14ac:dyDescent="0.2">
      <c r="A1821">
        <v>5</v>
      </c>
      <c r="B1821" t="s">
        <v>1325</v>
      </c>
      <c r="C1821">
        <v>2023</v>
      </c>
      <c r="D1821" t="s">
        <v>1570</v>
      </c>
      <c r="E1821" t="str">
        <f>IFERROR(VLOOKUP([1]!Tabla_SERIEA_05_13[[#This Row],[IdEstablecimiento]],'[2]Establecimiento 2023'!$A$1:$E$183,5,FALSE),0)</f>
        <v>04101-La Serena</v>
      </c>
      <c r="F1821" t="s">
        <v>1390</v>
      </c>
      <c r="G1821" s="437">
        <v>45096.419490740744</v>
      </c>
      <c r="H1821">
        <v>11</v>
      </c>
      <c r="I1821">
        <v>0</v>
      </c>
      <c r="J1821">
        <v>11</v>
      </c>
    </row>
    <row r="1822" spans="1:13" x14ac:dyDescent="0.2">
      <c r="A1822">
        <v>5</v>
      </c>
      <c r="B1822" t="s">
        <v>1325</v>
      </c>
      <c r="C1822">
        <v>2023</v>
      </c>
      <c r="D1822" t="s">
        <v>1570</v>
      </c>
      <c r="E1822" t="str">
        <f>IFERROR(VLOOKUP([1]!Tabla_SERIEA_05_13[[#This Row],[IdEstablecimiento]],'[2]Establecimiento 2023'!$A$1:$E$183,5,FALSE),0)</f>
        <v>04104-La Higuera</v>
      </c>
      <c r="F1822" t="s">
        <v>1258</v>
      </c>
      <c r="G1822" s="437">
        <v>45096.419490740744</v>
      </c>
      <c r="H1822">
        <v>2</v>
      </c>
      <c r="J1822">
        <v>1</v>
      </c>
      <c r="M1822">
        <v>1</v>
      </c>
    </row>
    <row r="1823" spans="1:13" x14ac:dyDescent="0.2">
      <c r="A1823">
        <v>5</v>
      </c>
      <c r="B1823" t="s">
        <v>1325</v>
      </c>
      <c r="C1823">
        <v>2023</v>
      </c>
      <c r="D1823" t="s">
        <v>1570</v>
      </c>
      <c r="E1823" t="str">
        <f>IFERROR(VLOOKUP([1]!Tabla_SERIEA_05_13[[#This Row],[IdEstablecimiento]],'[2]Establecimiento 2023'!$A$1:$E$183,5,FALSE),0)</f>
        <v>04104-La Higuera</v>
      </c>
      <c r="F1823" t="s">
        <v>1259</v>
      </c>
      <c r="G1823" s="437">
        <v>45096.419490740744</v>
      </c>
      <c r="H1823">
        <v>5</v>
      </c>
      <c r="I1823">
        <v>1</v>
      </c>
      <c r="J1823">
        <v>4</v>
      </c>
    </row>
    <row r="1824" spans="1:13" x14ac:dyDescent="0.2">
      <c r="A1824">
        <v>5</v>
      </c>
      <c r="B1824" t="s">
        <v>1325</v>
      </c>
      <c r="C1824">
        <v>2023</v>
      </c>
      <c r="D1824" t="s">
        <v>1570</v>
      </c>
      <c r="E1824" t="str">
        <f>IFERROR(VLOOKUP([1]!Tabla_SERIEA_05_13[[#This Row],[IdEstablecimiento]],'[2]Establecimiento 2023'!$A$1:$E$183,5,FALSE),0)</f>
        <v>04104-La Higuera</v>
      </c>
      <c r="F1824" t="s">
        <v>1260</v>
      </c>
      <c r="G1824" s="437">
        <v>45096.419490740744</v>
      </c>
      <c r="H1824">
        <v>1</v>
      </c>
    </row>
    <row r="1825" spans="1:11" x14ac:dyDescent="0.2">
      <c r="A1825">
        <v>5</v>
      </c>
      <c r="B1825" t="s">
        <v>1325</v>
      </c>
      <c r="C1825">
        <v>2023</v>
      </c>
      <c r="D1825" t="s">
        <v>1571</v>
      </c>
      <c r="E1825" t="str">
        <f>IFERROR(VLOOKUP([1]!Tabla_SERIEA_05_13[[#This Row],[IdEstablecimiento]],'[2]Establecimiento 2023'!$A$1:$E$183,5,FALSE),0)</f>
        <v>04104-La Higuera</v>
      </c>
      <c r="F1825" t="s">
        <v>1341</v>
      </c>
      <c r="G1825" s="437">
        <v>45096.420370370368</v>
      </c>
      <c r="H1825">
        <v>0</v>
      </c>
      <c r="K1825">
        <v>4</v>
      </c>
    </row>
    <row r="1826" spans="1:11" x14ac:dyDescent="0.2">
      <c r="A1826">
        <v>5</v>
      </c>
      <c r="B1826" t="s">
        <v>1325</v>
      </c>
      <c r="C1826">
        <v>2023</v>
      </c>
      <c r="D1826" t="s">
        <v>1571</v>
      </c>
      <c r="E1826" t="str">
        <f>IFERROR(VLOOKUP([1]!Tabla_SERIEA_05_13[[#This Row],[IdEstablecimiento]],'[2]Establecimiento 2023'!$A$1:$E$183,5,FALSE),0)</f>
        <v>04104-La Higuera</v>
      </c>
      <c r="F1826" t="s">
        <v>1343</v>
      </c>
      <c r="G1826" s="437">
        <v>45096.420370370368</v>
      </c>
      <c r="H1826">
        <v>0</v>
      </c>
      <c r="K1826">
        <v>1</v>
      </c>
    </row>
    <row r="1827" spans="1:11" x14ac:dyDescent="0.2">
      <c r="A1827">
        <v>5</v>
      </c>
      <c r="B1827" t="s">
        <v>1325</v>
      </c>
      <c r="C1827">
        <v>2023</v>
      </c>
      <c r="D1827" t="s">
        <v>1571</v>
      </c>
      <c r="E1827" t="str">
        <f>IFERROR(VLOOKUP([1]!Tabla_SERIEA_05_13[[#This Row],[IdEstablecimiento]],'[2]Establecimiento 2023'!$A$1:$E$183,5,FALSE),0)</f>
        <v>04104-La Higuera</v>
      </c>
      <c r="F1827" t="s">
        <v>1344</v>
      </c>
      <c r="G1827" s="437">
        <v>45096.420370370368</v>
      </c>
      <c r="H1827">
        <v>0</v>
      </c>
      <c r="K1827">
        <v>20</v>
      </c>
    </row>
    <row r="1828" spans="1:11" x14ac:dyDescent="0.2">
      <c r="A1828">
        <v>5</v>
      </c>
      <c r="B1828" t="s">
        <v>1325</v>
      </c>
      <c r="C1828">
        <v>2023</v>
      </c>
      <c r="D1828" t="s">
        <v>1571</v>
      </c>
      <c r="E1828" t="str">
        <f>IFERROR(VLOOKUP([1]!Tabla_SERIEA_05_13[[#This Row],[IdEstablecimiento]],'[2]Establecimiento 2023'!$A$1:$E$183,5,FALSE),0)</f>
        <v>04104-La Higuera</v>
      </c>
      <c r="F1828" t="s">
        <v>1345</v>
      </c>
      <c r="G1828" s="437">
        <v>45096.420370370368</v>
      </c>
      <c r="H1828">
        <v>0</v>
      </c>
      <c r="K1828">
        <v>20</v>
      </c>
    </row>
    <row r="1829" spans="1:11" x14ac:dyDescent="0.2">
      <c r="A1829">
        <v>5</v>
      </c>
      <c r="B1829" t="s">
        <v>1325</v>
      </c>
      <c r="C1829">
        <v>2023</v>
      </c>
      <c r="D1829" t="s">
        <v>1571</v>
      </c>
      <c r="E1829" t="str">
        <f>IFERROR(VLOOKUP([1]!Tabla_SERIEA_05_13[[#This Row],[IdEstablecimiento]],'[2]Establecimiento 2023'!$A$1:$E$183,5,FALSE),0)</f>
        <v>04104-La Higuera</v>
      </c>
      <c r="F1829" t="s">
        <v>1454</v>
      </c>
      <c r="G1829" s="437">
        <v>45096.420370370368</v>
      </c>
      <c r="H1829">
        <v>0</v>
      </c>
      <c r="K1829">
        <v>24</v>
      </c>
    </row>
    <row r="1830" spans="1:11" x14ac:dyDescent="0.2">
      <c r="A1830">
        <v>5</v>
      </c>
      <c r="B1830" t="s">
        <v>1325</v>
      </c>
      <c r="C1830">
        <v>2023</v>
      </c>
      <c r="D1830" t="s">
        <v>1571</v>
      </c>
      <c r="E1830" t="str">
        <f>IFERROR(VLOOKUP([1]!Tabla_SERIEA_05_13[[#This Row],[IdEstablecimiento]],'[2]Establecimiento 2023'!$A$1:$E$183,5,FALSE),0)</f>
        <v>04104-La Higuera</v>
      </c>
      <c r="F1830" t="s">
        <v>1349</v>
      </c>
      <c r="G1830" s="437">
        <v>45096.420370370368</v>
      </c>
      <c r="H1830">
        <v>0</v>
      </c>
      <c r="K1830">
        <v>24</v>
      </c>
    </row>
    <row r="1831" spans="1:11" x14ac:dyDescent="0.2">
      <c r="A1831">
        <v>5</v>
      </c>
      <c r="B1831" t="s">
        <v>1325</v>
      </c>
      <c r="C1831">
        <v>2023</v>
      </c>
      <c r="D1831" t="s">
        <v>1571</v>
      </c>
      <c r="E1831" t="str">
        <f>IFERROR(VLOOKUP([1]!Tabla_SERIEA_05_13[[#This Row],[IdEstablecimiento]],'[2]Establecimiento 2023'!$A$1:$E$183,5,FALSE),0)</f>
        <v>04104-La Higuera</v>
      </c>
      <c r="F1831" t="s">
        <v>1353</v>
      </c>
      <c r="G1831" s="437">
        <v>45096.420370370368</v>
      </c>
      <c r="H1831">
        <v>0</v>
      </c>
      <c r="K1831">
        <v>24</v>
      </c>
    </row>
    <row r="1832" spans="1:11" x14ac:dyDescent="0.2">
      <c r="A1832">
        <v>5</v>
      </c>
      <c r="B1832" t="s">
        <v>1325</v>
      </c>
      <c r="C1832">
        <v>2023</v>
      </c>
      <c r="D1832" t="s">
        <v>1571</v>
      </c>
      <c r="E1832" t="str">
        <f>IFERROR(VLOOKUP([1]!Tabla_SERIEA_05_13[[#This Row],[IdEstablecimiento]],'[2]Establecimiento 2023'!$A$1:$E$183,5,FALSE),0)</f>
        <v>04104-La Higuera</v>
      </c>
      <c r="F1832" t="s">
        <v>1354</v>
      </c>
      <c r="G1832" s="437">
        <v>45096.420370370368</v>
      </c>
      <c r="H1832">
        <v>0</v>
      </c>
      <c r="K1832">
        <v>20</v>
      </c>
    </row>
    <row r="1833" spans="1:11" x14ac:dyDescent="0.2">
      <c r="A1833">
        <v>5</v>
      </c>
      <c r="B1833" t="s">
        <v>1325</v>
      </c>
      <c r="C1833">
        <v>2023</v>
      </c>
      <c r="D1833" t="s">
        <v>1571</v>
      </c>
      <c r="E1833" t="str">
        <f>IFERROR(VLOOKUP([1]!Tabla_SERIEA_05_13[[#This Row],[IdEstablecimiento]],'[2]Establecimiento 2023'!$A$1:$E$183,5,FALSE),0)</f>
        <v>04104-La Higuera</v>
      </c>
      <c r="F1833" t="s">
        <v>1410</v>
      </c>
      <c r="G1833" s="437">
        <v>45096.420370370368</v>
      </c>
      <c r="H1833">
        <v>0</v>
      </c>
      <c r="K1833">
        <v>33</v>
      </c>
    </row>
    <row r="1834" spans="1:11" x14ac:dyDescent="0.2">
      <c r="A1834">
        <v>5</v>
      </c>
      <c r="B1834" t="s">
        <v>1325</v>
      </c>
      <c r="C1834">
        <v>2023</v>
      </c>
      <c r="D1834" t="s">
        <v>1571</v>
      </c>
      <c r="E1834" t="str">
        <f>IFERROR(VLOOKUP([1]!Tabla_SERIEA_05_13[[#This Row],[IdEstablecimiento]],'[2]Establecimiento 2023'!$A$1:$E$183,5,FALSE),0)</f>
        <v>04104-La Higuera</v>
      </c>
      <c r="F1834" t="s">
        <v>1356</v>
      </c>
      <c r="G1834" s="437">
        <v>45096.420370370368</v>
      </c>
      <c r="H1834">
        <v>0</v>
      </c>
      <c r="K1834">
        <v>33</v>
      </c>
    </row>
    <row r="1835" spans="1:11" x14ac:dyDescent="0.2">
      <c r="A1835">
        <v>5</v>
      </c>
      <c r="B1835" t="s">
        <v>1325</v>
      </c>
      <c r="C1835">
        <v>2023</v>
      </c>
      <c r="D1835" t="s">
        <v>1571</v>
      </c>
      <c r="E1835" t="str">
        <f>IFERROR(VLOOKUP([1]!Tabla_SERIEA_05_13[[#This Row],[IdEstablecimiento]],'[2]Establecimiento 2023'!$A$1:$E$183,5,FALSE),0)</f>
        <v>04104-La Higuera</v>
      </c>
      <c r="F1835" t="s">
        <v>1358</v>
      </c>
      <c r="G1835" s="437">
        <v>45096.420370370368</v>
      </c>
      <c r="H1835">
        <v>0</v>
      </c>
      <c r="K1835">
        <v>24</v>
      </c>
    </row>
    <row r="1836" spans="1:11" x14ac:dyDescent="0.2">
      <c r="A1836">
        <v>5</v>
      </c>
      <c r="B1836" t="s">
        <v>1325</v>
      </c>
      <c r="C1836">
        <v>2023</v>
      </c>
      <c r="D1836" t="s">
        <v>1571</v>
      </c>
      <c r="E1836" t="str">
        <f>IFERROR(VLOOKUP([1]!Tabla_SERIEA_05_13[[#This Row],[IdEstablecimiento]],'[2]Establecimiento 2023'!$A$1:$E$183,5,FALSE),0)</f>
        <v>04104-La Higuera</v>
      </c>
      <c r="F1836" t="s">
        <v>1361</v>
      </c>
      <c r="G1836" s="437">
        <v>45096.420370370368</v>
      </c>
      <c r="H1836">
        <v>0</v>
      </c>
      <c r="K1836">
        <v>8</v>
      </c>
    </row>
    <row r="1837" spans="1:11" x14ac:dyDescent="0.2">
      <c r="A1837">
        <v>5</v>
      </c>
      <c r="B1837" t="s">
        <v>1325</v>
      </c>
      <c r="C1837">
        <v>2023</v>
      </c>
      <c r="D1837" t="s">
        <v>1571</v>
      </c>
      <c r="E1837" t="str">
        <f>IFERROR(VLOOKUP([1]!Tabla_SERIEA_05_13[[#This Row],[IdEstablecimiento]],'[2]Establecimiento 2023'!$A$1:$E$183,5,FALSE),0)</f>
        <v>04101-La Serena</v>
      </c>
      <c r="F1837" t="s">
        <v>1367</v>
      </c>
      <c r="G1837" s="437">
        <v>45096.420370370368</v>
      </c>
      <c r="H1837">
        <v>0</v>
      </c>
      <c r="K1837">
        <v>4</v>
      </c>
    </row>
    <row r="1838" spans="1:11" x14ac:dyDescent="0.2">
      <c r="A1838">
        <v>5</v>
      </c>
      <c r="B1838" t="s">
        <v>1325</v>
      </c>
      <c r="C1838">
        <v>2023</v>
      </c>
      <c r="D1838" t="s">
        <v>1571</v>
      </c>
      <c r="E1838" t="str">
        <f>IFERROR(VLOOKUP([1]!Tabla_SERIEA_05_13[[#This Row],[IdEstablecimiento]],'[2]Establecimiento 2023'!$A$1:$E$183,5,FALSE),0)</f>
        <v>04101-La Serena</v>
      </c>
      <c r="F1838" t="s">
        <v>1368</v>
      </c>
      <c r="G1838" s="437">
        <v>45096.420370370368</v>
      </c>
      <c r="H1838">
        <v>0</v>
      </c>
      <c r="K1838">
        <v>4</v>
      </c>
    </row>
    <row r="1839" spans="1:11" x14ac:dyDescent="0.2">
      <c r="A1839">
        <v>5</v>
      </c>
      <c r="B1839" t="s">
        <v>1325</v>
      </c>
      <c r="C1839">
        <v>2023</v>
      </c>
      <c r="D1839" t="s">
        <v>1571</v>
      </c>
      <c r="E1839" t="str">
        <f>IFERROR(VLOOKUP([1]!Tabla_SERIEA_05_13[[#This Row],[IdEstablecimiento]],'[2]Establecimiento 2023'!$A$1:$E$183,5,FALSE),0)</f>
        <v>04102-Coquimbo</v>
      </c>
      <c r="F1839" t="s">
        <v>1372</v>
      </c>
      <c r="G1839" s="437">
        <v>45096.420370370368</v>
      </c>
      <c r="H1839">
        <v>0</v>
      </c>
      <c r="K1839">
        <v>1</v>
      </c>
    </row>
    <row r="1840" spans="1:11" x14ac:dyDescent="0.2">
      <c r="A1840">
        <v>5</v>
      </c>
      <c r="B1840" t="s">
        <v>1325</v>
      </c>
      <c r="C1840">
        <v>2023</v>
      </c>
      <c r="D1840" t="s">
        <v>1571</v>
      </c>
      <c r="E1840" t="str">
        <f>IFERROR(VLOOKUP([1]!Tabla_SERIEA_05_13[[#This Row],[IdEstablecimiento]],'[2]Establecimiento 2023'!$A$1:$E$183,5,FALSE),0)</f>
        <v>04102-Coquimbo</v>
      </c>
      <c r="F1840" t="s">
        <v>1502</v>
      </c>
      <c r="G1840" s="437">
        <v>45096.420370370368</v>
      </c>
      <c r="H1840">
        <v>0</v>
      </c>
      <c r="K1840">
        <v>5</v>
      </c>
    </row>
    <row r="1841" spans="1:12" x14ac:dyDescent="0.2">
      <c r="A1841">
        <v>5</v>
      </c>
      <c r="B1841" t="s">
        <v>1325</v>
      </c>
      <c r="C1841">
        <v>2023</v>
      </c>
      <c r="D1841" t="s">
        <v>1571</v>
      </c>
      <c r="E1841" t="str">
        <f>IFERROR(VLOOKUP([1]!Tabla_SERIEA_05_13[[#This Row],[IdEstablecimiento]],'[2]Establecimiento 2023'!$A$1:$E$183,5,FALSE),0)</f>
        <v>04102-Coquimbo</v>
      </c>
      <c r="F1841" t="s">
        <v>1572</v>
      </c>
      <c r="G1841" s="437">
        <v>45096.420370370368</v>
      </c>
      <c r="H1841">
        <v>0</v>
      </c>
      <c r="K1841">
        <v>5</v>
      </c>
    </row>
    <row r="1842" spans="1:12" x14ac:dyDescent="0.2">
      <c r="A1842">
        <v>5</v>
      </c>
      <c r="B1842" t="s">
        <v>1325</v>
      </c>
      <c r="C1842">
        <v>2023</v>
      </c>
      <c r="D1842" t="s">
        <v>1571</v>
      </c>
      <c r="E1842" t="str">
        <f>IFERROR(VLOOKUP([1]!Tabla_SERIEA_05_13[[#This Row],[IdEstablecimiento]],'[2]Establecimiento 2023'!$A$1:$E$183,5,FALSE),0)</f>
        <v>04102-Coquimbo</v>
      </c>
      <c r="F1842" t="s">
        <v>1450</v>
      </c>
      <c r="G1842" s="437">
        <v>45096.420370370368</v>
      </c>
      <c r="H1842">
        <v>0</v>
      </c>
      <c r="K1842">
        <v>1</v>
      </c>
    </row>
    <row r="1843" spans="1:12" x14ac:dyDescent="0.2">
      <c r="A1843">
        <v>5</v>
      </c>
      <c r="B1843" t="s">
        <v>1325</v>
      </c>
      <c r="C1843">
        <v>2023</v>
      </c>
      <c r="D1843" t="s">
        <v>1571</v>
      </c>
      <c r="E1843" t="str">
        <f>IFERROR(VLOOKUP([1]!Tabla_SERIEA_05_13[[#This Row],[IdEstablecimiento]],'[2]Establecimiento 2023'!$A$1:$E$183,5,FALSE),0)</f>
        <v>04102-Coquimbo</v>
      </c>
      <c r="F1843" t="s">
        <v>1504</v>
      </c>
      <c r="G1843" s="437">
        <v>45096.420370370368</v>
      </c>
      <c r="H1843">
        <v>0</v>
      </c>
      <c r="K1843">
        <v>1</v>
      </c>
    </row>
    <row r="1844" spans="1:12" x14ac:dyDescent="0.2">
      <c r="A1844">
        <v>5</v>
      </c>
      <c r="B1844" t="s">
        <v>1325</v>
      </c>
      <c r="C1844">
        <v>2023</v>
      </c>
      <c r="D1844" t="s">
        <v>1571</v>
      </c>
      <c r="E1844" t="str">
        <f>IFERROR(VLOOKUP([1]!Tabla_SERIEA_05_13[[#This Row],[IdEstablecimiento]],'[2]Establecimiento 2023'!$A$1:$E$183,5,FALSE),0)</f>
        <v>04102-Coquimbo</v>
      </c>
      <c r="F1844" t="s">
        <v>1335</v>
      </c>
      <c r="G1844" s="437">
        <v>45096.420370370368</v>
      </c>
      <c r="H1844">
        <v>26</v>
      </c>
      <c r="J1844">
        <v>26</v>
      </c>
      <c r="L1844">
        <v>26</v>
      </c>
    </row>
    <row r="1845" spans="1:12" x14ac:dyDescent="0.2">
      <c r="A1845">
        <v>5</v>
      </c>
      <c r="B1845" t="s">
        <v>1325</v>
      </c>
      <c r="C1845">
        <v>2023</v>
      </c>
      <c r="D1845" t="s">
        <v>1571</v>
      </c>
      <c r="E1845" t="str">
        <f>IFERROR(VLOOKUP([1]!Tabla_SERIEA_05_13[[#This Row],[IdEstablecimiento]],'[2]Establecimiento 2023'!$A$1:$E$183,5,FALSE),0)</f>
        <v>04102-Coquimbo</v>
      </c>
      <c r="F1845" t="s">
        <v>1327</v>
      </c>
      <c r="G1845" s="437">
        <v>45096.420370370368</v>
      </c>
      <c r="H1845">
        <v>32</v>
      </c>
      <c r="J1845">
        <v>32</v>
      </c>
      <c r="L1845">
        <v>32</v>
      </c>
    </row>
    <row r="1846" spans="1:12" x14ac:dyDescent="0.2">
      <c r="A1846">
        <v>5</v>
      </c>
      <c r="B1846" t="s">
        <v>1325</v>
      </c>
      <c r="C1846">
        <v>2023</v>
      </c>
      <c r="D1846" t="s">
        <v>1571</v>
      </c>
      <c r="E1846" t="str">
        <f>IFERROR(VLOOKUP([1]!Tabla_SERIEA_05_13[[#This Row],[IdEstablecimiento]],'[2]Establecimiento 2023'!$A$1:$E$183,5,FALSE),0)</f>
        <v>04102-Coquimbo</v>
      </c>
      <c r="F1846" t="s">
        <v>1383</v>
      </c>
      <c r="G1846" s="437">
        <v>45096.420370370368</v>
      </c>
      <c r="H1846">
        <v>1</v>
      </c>
      <c r="J1846">
        <v>1</v>
      </c>
      <c r="L1846">
        <v>1</v>
      </c>
    </row>
    <row r="1847" spans="1:12" x14ac:dyDescent="0.2">
      <c r="A1847">
        <v>5</v>
      </c>
      <c r="B1847" t="s">
        <v>1325</v>
      </c>
      <c r="C1847">
        <v>2023</v>
      </c>
      <c r="D1847" t="s">
        <v>1571</v>
      </c>
      <c r="E1847" t="str">
        <f>IFERROR(VLOOKUP([1]!Tabla_SERIEA_05_13[[#This Row],[IdEstablecimiento]],'[2]Establecimiento 2023'!$A$1:$E$183,5,FALSE),0)</f>
        <v>04102-Coquimbo</v>
      </c>
      <c r="F1847" t="s">
        <v>1506</v>
      </c>
      <c r="G1847" s="437">
        <v>45096.420370370368</v>
      </c>
      <c r="H1847">
        <v>1</v>
      </c>
      <c r="J1847">
        <v>1</v>
      </c>
      <c r="L1847">
        <v>1</v>
      </c>
    </row>
    <row r="1848" spans="1:12" x14ac:dyDescent="0.2">
      <c r="A1848">
        <v>5</v>
      </c>
      <c r="B1848" t="s">
        <v>1325</v>
      </c>
      <c r="C1848">
        <v>2023</v>
      </c>
      <c r="D1848" t="s">
        <v>1571</v>
      </c>
      <c r="E1848" t="str">
        <f>IFERROR(VLOOKUP([1]!Tabla_SERIEA_05_13[[#This Row],[IdEstablecimiento]],'[2]Establecimiento 2023'!$A$1:$E$183,5,FALSE),0)</f>
        <v>04102-Coquimbo</v>
      </c>
      <c r="F1848" t="s">
        <v>1435</v>
      </c>
      <c r="G1848" s="437">
        <v>45096.420370370368</v>
      </c>
      <c r="H1848">
        <v>2</v>
      </c>
      <c r="J1848">
        <v>2</v>
      </c>
      <c r="L1848">
        <v>2</v>
      </c>
    </row>
    <row r="1849" spans="1:12" x14ac:dyDescent="0.2">
      <c r="A1849">
        <v>5</v>
      </c>
      <c r="B1849" t="s">
        <v>1325</v>
      </c>
      <c r="C1849">
        <v>2023</v>
      </c>
      <c r="D1849" t="s">
        <v>1571</v>
      </c>
      <c r="E1849" t="str">
        <f>IFERROR(VLOOKUP([1]!Tabla_SERIEA_05_13[[#This Row],[IdEstablecimiento]],'[2]Establecimiento 2023'!$A$1:$E$183,5,FALSE),0)</f>
        <v>04102-Coquimbo</v>
      </c>
      <c r="F1849" t="s">
        <v>1384</v>
      </c>
      <c r="G1849" s="437">
        <v>45096.420370370368</v>
      </c>
      <c r="H1849">
        <v>44</v>
      </c>
      <c r="J1849">
        <v>44</v>
      </c>
      <c r="L1849">
        <v>44</v>
      </c>
    </row>
    <row r="1850" spans="1:12" x14ac:dyDescent="0.2">
      <c r="A1850">
        <v>5</v>
      </c>
      <c r="B1850" t="s">
        <v>1325</v>
      </c>
      <c r="C1850">
        <v>2023</v>
      </c>
      <c r="D1850" t="s">
        <v>1571</v>
      </c>
      <c r="E1850" t="str">
        <f>IFERROR(VLOOKUP([1]!Tabla_SERIEA_05_13[[#This Row],[IdEstablecimiento]],'[2]Establecimiento 2023'!$A$1:$E$183,5,FALSE),0)</f>
        <v>04102-Coquimbo</v>
      </c>
      <c r="F1850" t="s">
        <v>1331</v>
      </c>
      <c r="G1850" s="437">
        <v>45096.420370370368</v>
      </c>
      <c r="H1850">
        <v>8</v>
      </c>
      <c r="J1850">
        <v>8</v>
      </c>
      <c r="L1850">
        <v>8</v>
      </c>
    </row>
    <row r="1851" spans="1:12" x14ac:dyDescent="0.2">
      <c r="A1851">
        <v>5</v>
      </c>
      <c r="B1851" t="s">
        <v>1325</v>
      </c>
      <c r="C1851">
        <v>2023</v>
      </c>
      <c r="D1851" t="s">
        <v>1571</v>
      </c>
      <c r="E1851" t="str">
        <f>IFERROR(VLOOKUP([1]!Tabla_SERIEA_05_13[[#This Row],[IdEstablecimiento]],'[2]Establecimiento 2023'!$A$1:$E$183,5,FALSE),0)</f>
        <v>04101-La Serena</v>
      </c>
      <c r="F1851" t="s">
        <v>1385</v>
      </c>
      <c r="G1851" s="437">
        <v>45096.420370370368</v>
      </c>
      <c r="H1851">
        <v>39</v>
      </c>
      <c r="J1851">
        <v>39</v>
      </c>
      <c r="K1851">
        <v>39</v>
      </c>
    </row>
    <row r="1852" spans="1:12" x14ac:dyDescent="0.2">
      <c r="A1852">
        <v>5</v>
      </c>
      <c r="B1852" t="s">
        <v>1325</v>
      </c>
      <c r="C1852">
        <v>2023</v>
      </c>
      <c r="D1852" t="s">
        <v>1571</v>
      </c>
      <c r="E1852" t="str">
        <f>IFERROR(VLOOKUP([1]!Tabla_SERIEA_05_13[[#This Row],[IdEstablecimiento]],'[2]Establecimiento 2023'!$A$1:$E$183,5,FALSE),0)</f>
        <v>04101-La Serena</v>
      </c>
      <c r="F1852" t="s">
        <v>1403</v>
      </c>
      <c r="G1852" s="437">
        <v>45096.420370370368</v>
      </c>
      <c r="H1852">
        <v>2</v>
      </c>
      <c r="J1852">
        <v>2</v>
      </c>
      <c r="L1852">
        <v>2</v>
      </c>
    </row>
    <row r="1853" spans="1:12" x14ac:dyDescent="0.2">
      <c r="A1853">
        <v>5</v>
      </c>
      <c r="B1853" t="s">
        <v>1325</v>
      </c>
      <c r="C1853">
        <v>2023</v>
      </c>
      <c r="D1853" t="s">
        <v>1571</v>
      </c>
      <c r="E1853" t="str">
        <f>IFERROR(VLOOKUP([1]!Tabla_SERIEA_05_13[[#This Row],[IdEstablecimiento]],'[2]Establecimiento 2023'!$A$1:$E$183,5,FALSE),0)</f>
        <v>04101-La Serena</v>
      </c>
      <c r="F1853" t="s">
        <v>1244</v>
      </c>
      <c r="G1853" s="437">
        <v>45096.420370370368</v>
      </c>
      <c r="H1853">
        <v>26</v>
      </c>
      <c r="I1853">
        <v>0</v>
      </c>
      <c r="J1853">
        <v>26</v>
      </c>
    </row>
    <row r="1854" spans="1:12" x14ac:dyDescent="0.2">
      <c r="A1854">
        <v>5</v>
      </c>
      <c r="B1854" t="s">
        <v>1325</v>
      </c>
      <c r="C1854">
        <v>2023</v>
      </c>
      <c r="D1854" t="s">
        <v>1571</v>
      </c>
      <c r="E1854" t="str">
        <f>IFERROR(VLOOKUP([1]!Tabla_SERIEA_05_13[[#This Row],[IdEstablecimiento]],'[2]Establecimiento 2023'!$A$1:$E$183,5,FALSE),0)</f>
        <v>04101-La Serena</v>
      </c>
      <c r="F1854" t="s">
        <v>1252</v>
      </c>
      <c r="G1854" s="437">
        <v>45096.420370370368</v>
      </c>
      <c r="H1854">
        <v>8</v>
      </c>
      <c r="I1854">
        <v>0</v>
      </c>
      <c r="J1854">
        <v>8</v>
      </c>
    </row>
    <row r="1855" spans="1:12" x14ac:dyDescent="0.2">
      <c r="A1855">
        <v>5</v>
      </c>
      <c r="B1855" t="s">
        <v>1325</v>
      </c>
      <c r="C1855">
        <v>2023</v>
      </c>
      <c r="D1855" t="s">
        <v>1571</v>
      </c>
      <c r="E1855" t="str">
        <f>IFERROR(VLOOKUP([1]!Tabla_SERIEA_05_13[[#This Row],[IdEstablecimiento]],'[2]Establecimiento 2023'!$A$1:$E$183,5,FALSE),0)</f>
        <v>04101-La Serena</v>
      </c>
      <c r="F1855" t="s">
        <v>1253</v>
      </c>
      <c r="G1855" s="437">
        <v>45096.420370370368</v>
      </c>
      <c r="H1855">
        <v>32</v>
      </c>
      <c r="I1855">
        <v>0</v>
      </c>
      <c r="J1855">
        <v>32</v>
      </c>
    </row>
    <row r="1856" spans="1:12" x14ac:dyDescent="0.2">
      <c r="A1856">
        <v>5</v>
      </c>
      <c r="B1856" t="s">
        <v>1325</v>
      </c>
      <c r="C1856">
        <v>2023</v>
      </c>
      <c r="D1856" t="s">
        <v>1571</v>
      </c>
      <c r="E1856" t="str">
        <f>IFERROR(VLOOKUP([1]!Tabla_SERIEA_05_13[[#This Row],[IdEstablecimiento]],'[2]Establecimiento 2023'!$A$1:$E$183,5,FALSE),0)</f>
        <v>04101-La Serena</v>
      </c>
      <c r="F1856" t="s">
        <v>1390</v>
      </c>
      <c r="G1856" s="437">
        <v>45096.420370370368</v>
      </c>
      <c r="H1856">
        <v>1</v>
      </c>
      <c r="I1856">
        <v>0</v>
      </c>
      <c r="J1856">
        <v>1</v>
      </c>
    </row>
    <row r="1857" spans="1:12" x14ac:dyDescent="0.2">
      <c r="A1857">
        <v>5</v>
      </c>
      <c r="B1857" t="s">
        <v>1325</v>
      </c>
      <c r="C1857">
        <v>2023</v>
      </c>
      <c r="D1857" t="s">
        <v>1573</v>
      </c>
      <c r="E1857" t="str">
        <f>IFERROR(VLOOKUP([1]!Tabla_SERIEA_05_13[[#This Row],[IdEstablecimiento]],'[2]Establecimiento 2023'!$A$1:$E$183,5,FALSE),0)</f>
        <v>04101-La Serena</v>
      </c>
      <c r="F1857" t="s">
        <v>1327</v>
      </c>
      <c r="G1857" s="437">
        <v>45096.420405092591</v>
      </c>
      <c r="H1857">
        <v>11</v>
      </c>
      <c r="J1857">
        <v>11</v>
      </c>
      <c r="L1857">
        <v>11</v>
      </c>
    </row>
    <row r="1858" spans="1:12" x14ac:dyDescent="0.2">
      <c r="A1858">
        <v>5</v>
      </c>
      <c r="B1858" t="s">
        <v>1325</v>
      </c>
      <c r="C1858">
        <v>2023</v>
      </c>
      <c r="D1858" t="s">
        <v>1573</v>
      </c>
      <c r="E1858" t="str">
        <f>IFERROR(VLOOKUP([1]!Tabla_SERIEA_05_13[[#This Row],[IdEstablecimiento]],'[2]Establecimiento 2023'!$A$1:$E$183,5,FALSE),0)</f>
        <v>04101-La Serena</v>
      </c>
      <c r="F1858" t="s">
        <v>1329</v>
      </c>
      <c r="G1858" s="437">
        <v>45096.420405092591</v>
      </c>
      <c r="H1858">
        <v>1</v>
      </c>
      <c r="J1858">
        <v>1</v>
      </c>
      <c r="L1858">
        <v>1</v>
      </c>
    </row>
    <row r="1859" spans="1:12" x14ac:dyDescent="0.2">
      <c r="A1859">
        <v>5</v>
      </c>
      <c r="B1859" t="s">
        <v>1325</v>
      </c>
      <c r="C1859">
        <v>2023</v>
      </c>
      <c r="D1859" t="s">
        <v>1573</v>
      </c>
      <c r="E1859" t="str">
        <f>IFERROR(VLOOKUP([1]!Tabla_SERIEA_05_13[[#This Row],[IdEstablecimiento]],'[2]Establecimiento 2023'!$A$1:$E$183,5,FALSE),0)</f>
        <v>04101-La Serena</v>
      </c>
      <c r="F1859" t="s">
        <v>1384</v>
      </c>
      <c r="G1859" s="437">
        <v>45096.420405092591</v>
      </c>
      <c r="H1859">
        <v>31</v>
      </c>
      <c r="J1859">
        <v>31</v>
      </c>
      <c r="L1859">
        <v>31</v>
      </c>
    </row>
    <row r="1860" spans="1:12" x14ac:dyDescent="0.2">
      <c r="A1860">
        <v>5</v>
      </c>
      <c r="B1860" t="s">
        <v>1325</v>
      </c>
      <c r="C1860">
        <v>2023</v>
      </c>
      <c r="D1860" t="s">
        <v>1573</v>
      </c>
      <c r="E1860" t="str">
        <f>IFERROR(VLOOKUP([1]!Tabla_SERIEA_05_13[[#This Row],[IdEstablecimiento]],'[2]Establecimiento 2023'!$A$1:$E$183,5,FALSE),0)</f>
        <v>04101-La Serena</v>
      </c>
      <c r="F1860" t="s">
        <v>1332</v>
      </c>
      <c r="G1860" s="437">
        <v>45096.420405092591</v>
      </c>
      <c r="H1860">
        <v>8</v>
      </c>
      <c r="J1860">
        <v>8</v>
      </c>
      <c r="L1860">
        <v>8</v>
      </c>
    </row>
    <row r="1861" spans="1:12" x14ac:dyDescent="0.2">
      <c r="A1861">
        <v>5</v>
      </c>
      <c r="B1861" t="s">
        <v>1325</v>
      </c>
      <c r="C1861">
        <v>2023</v>
      </c>
      <c r="D1861" t="s">
        <v>1573</v>
      </c>
      <c r="E1861" t="str">
        <f>IFERROR(VLOOKUP([1]!Tabla_SERIEA_05_13[[#This Row],[IdEstablecimiento]],'[2]Establecimiento 2023'!$A$1:$E$183,5,FALSE),0)</f>
        <v>04101-La Serena</v>
      </c>
      <c r="F1861" t="s">
        <v>1253</v>
      </c>
      <c r="G1861" s="437">
        <v>45096.420405092591</v>
      </c>
      <c r="H1861">
        <v>11</v>
      </c>
      <c r="I1861">
        <v>0</v>
      </c>
      <c r="J1861">
        <v>11</v>
      </c>
    </row>
    <row r="1862" spans="1:12" x14ac:dyDescent="0.2">
      <c r="A1862">
        <v>5</v>
      </c>
      <c r="B1862" t="s">
        <v>1325</v>
      </c>
      <c r="C1862">
        <v>2023</v>
      </c>
      <c r="D1862" t="s">
        <v>1574</v>
      </c>
      <c r="E1862" t="str">
        <f>IFERROR(VLOOKUP([1]!Tabla_SERIEA_05_13[[#This Row],[IdEstablecimiento]],'[2]Establecimiento 2023'!$A$1:$E$183,5,FALSE),0)</f>
        <v>04101-La Serena</v>
      </c>
      <c r="F1862" t="s">
        <v>1344</v>
      </c>
      <c r="G1862" s="437">
        <v>45096.421412037038</v>
      </c>
      <c r="H1862">
        <v>0</v>
      </c>
      <c r="K1862">
        <v>23</v>
      </c>
    </row>
    <row r="1863" spans="1:12" x14ac:dyDescent="0.2">
      <c r="A1863">
        <v>5</v>
      </c>
      <c r="B1863" t="s">
        <v>1325</v>
      </c>
      <c r="C1863">
        <v>2023</v>
      </c>
      <c r="D1863" t="s">
        <v>1574</v>
      </c>
      <c r="E1863" t="str">
        <f>IFERROR(VLOOKUP([1]!Tabla_SERIEA_05_13[[#This Row],[IdEstablecimiento]],'[2]Establecimiento 2023'!$A$1:$E$183,5,FALSE),0)</f>
        <v>04101-La Serena</v>
      </c>
      <c r="F1863" t="s">
        <v>1345</v>
      </c>
      <c r="G1863" s="437">
        <v>45096.421412037038</v>
      </c>
      <c r="H1863">
        <v>0</v>
      </c>
      <c r="K1863">
        <v>25</v>
      </c>
    </row>
    <row r="1864" spans="1:12" x14ac:dyDescent="0.2">
      <c r="A1864">
        <v>5</v>
      </c>
      <c r="B1864" t="s">
        <v>1325</v>
      </c>
      <c r="C1864">
        <v>2023</v>
      </c>
      <c r="D1864" t="s">
        <v>1574</v>
      </c>
      <c r="E1864" t="str">
        <f>IFERROR(VLOOKUP([1]!Tabla_SERIEA_05_13[[#This Row],[IdEstablecimiento]],'[2]Establecimiento 2023'!$A$1:$E$183,5,FALSE),0)</f>
        <v>04101-La Serena</v>
      </c>
      <c r="F1864" t="s">
        <v>1454</v>
      </c>
      <c r="G1864" s="437">
        <v>45096.421412037038</v>
      </c>
      <c r="H1864">
        <v>0</v>
      </c>
      <c r="K1864">
        <v>25</v>
      </c>
    </row>
    <row r="1865" spans="1:12" x14ac:dyDescent="0.2">
      <c r="A1865">
        <v>5</v>
      </c>
      <c r="B1865" t="s">
        <v>1325</v>
      </c>
      <c r="C1865">
        <v>2023</v>
      </c>
      <c r="D1865" t="s">
        <v>1574</v>
      </c>
      <c r="E1865" t="str">
        <f>IFERROR(VLOOKUP([1]!Tabla_SERIEA_05_13[[#This Row],[IdEstablecimiento]],'[2]Establecimiento 2023'!$A$1:$E$183,5,FALSE),0)</f>
        <v>04101-La Serena</v>
      </c>
      <c r="F1865" t="s">
        <v>1349</v>
      </c>
      <c r="G1865" s="437">
        <v>45096.421412037038</v>
      </c>
      <c r="H1865">
        <v>0</v>
      </c>
      <c r="K1865">
        <v>23</v>
      </c>
    </row>
    <row r="1866" spans="1:12" x14ac:dyDescent="0.2">
      <c r="A1866">
        <v>5</v>
      </c>
      <c r="B1866" t="s">
        <v>1325</v>
      </c>
      <c r="C1866">
        <v>2023</v>
      </c>
      <c r="D1866" t="s">
        <v>1574</v>
      </c>
      <c r="E1866" t="str">
        <f>IFERROR(VLOOKUP([1]!Tabla_SERIEA_05_13[[#This Row],[IdEstablecimiento]],'[2]Establecimiento 2023'!$A$1:$E$183,5,FALSE),0)</f>
        <v>04101-La Serena</v>
      </c>
      <c r="F1866" t="s">
        <v>1353</v>
      </c>
      <c r="G1866" s="437">
        <v>45096.421412037038</v>
      </c>
      <c r="H1866">
        <v>0</v>
      </c>
      <c r="K1866">
        <v>23</v>
      </c>
    </row>
    <row r="1867" spans="1:12" x14ac:dyDescent="0.2">
      <c r="A1867">
        <v>5</v>
      </c>
      <c r="B1867" t="s">
        <v>1325</v>
      </c>
      <c r="C1867">
        <v>2023</v>
      </c>
      <c r="D1867" t="s">
        <v>1574</v>
      </c>
      <c r="E1867" t="str">
        <f>IFERROR(VLOOKUP([1]!Tabla_SERIEA_05_13[[#This Row],[IdEstablecimiento]],'[2]Establecimiento 2023'!$A$1:$E$183,5,FALSE),0)</f>
        <v>04101-La Serena</v>
      </c>
      <c r="F1867" t="s">
        <v>1354</v>
      </c>
      <c r="G1867" s="437">
        <v>45096.421412037038</v>
      </c>
      <c r="H1867">
        <v>0</v>
      </c>
      <c r="K1867">
        <v>23</v>
      </c>
    </row>
    <row r="1868" spans="1:12" x14ac:dyDescent="0.2">
      <c r="A1868">
        <v>5</v>
      </c>
      <c r="B1868" t="s">
        <v>1325</v>
      </c>
      <c r="C1868">
        <v>2023</v>
      </c>
      <c r="D1868" t="s">
        <v>1574</v>
      </c>
      <c r="E1868" t="str">
        <f>IFERROR(VLOOKUP([1]!Tabla_SERIEA_05_13[[#This Row],[IdEstablecimiento]],'[2]Establecimiento 2023'!$A$1:$E$183,5,FALSE),0)</f>
        <v>04101-La Serena</v>
      </c>
      <c r="F1868" t="s">
        <v>1410</v>
      </c>
      <c r="G1868" s="437">
        <v>45096.421412037038</v>
      </c>
      <c r="H1868">
        <v>0</v>
      </c>
      <c r="K1868">
        <v>23</v>
      </c>
    </row>
    <row r="1869" spans="1:12" x14ac:dyDescent="0.2">
      <c r="A1869">
        <v>5</v>
      </c>
      <c r="B1869" t="s">
        <v>1325</v>
      </c>
      <c r="C1869">
        <v>2023</v>
      </c>
      <c r="D1869" t="s">
        <v>1574</v>
      </c>
      <c r="E1869" t="str">
        <f>IFERROR(VLOOKUP([1]!Tabla_SERIEA_05_13[[#This Row],[IdEstablecimiento]],'[2]Establecimiento 2023'!$A$1:$E$183,5,FALSE),0)</f>
        <v>04101-La Serena</v>
      </c>
      <c r="F1869" t="s">
        <v>1356</v>
      </c>
      <c r="G1869" s="437">
        <v>45096.421412037038</v>
      </c>
      <c r="H1869">
        <v>0</v>
      </c>
      <c r="K1869">
        <v>23</v>
      </c>
    </row>
    <row r="1870" spans="1:12" x14ac:dyDescent="0.2">
      <c r="A1870">
        <v>5</v>
      </c>
      <c r="B1870" t="s">
        <v>1325</v>
      </c>
      <c r="C1870">
        <v>2023</v>
      </c>
      <c r="D1870" t="s">
        <v>1574</v>
      </c>
      <c r="E1870" t="str">
        <f>IFERROR(VLOOKUP([1]!Tabla_SERIEA_05_13[[#This Row],[IdEstablecimiento]],'[2]Establecimiento 2023'!$A$1:$E$183,5,FALSE),0)</f>
        <v>04101-La Serena</v>
      </c>
      <c r="F1870" t="s">
        <v>1358</v>
      </c>
      <c r="G1870" s="437">
        <v>45096.421412037038</v>
      </c>
      <c r="H1870">
        <v>0</v>
      </c>
      <c r="K1870">
        <v>23</v>
      </c>
    </row>
    <row r="1871" spans="1:12" x14ac:dyDescent="0.2">
      <c r="A1871">
        <v>5</v>
      </c>
      <c r="B1871" t="s">
        <v>1325</v>
      </c>
      <c r="C1871">
        <v>2023</v>
      </c>
      <c r="D1871" t="s">
        <v>1574</v>
      </c>
      <c r="E1871" t="str">
        <f>IFERROR(VLOOKUP([1]!Tabla_SERIEA_05_13[[#This Row],[IdEstablecimiento]],'[2]Establecimiento 2023'!$A$1:$E$183,5,FALSE),0)</f>
        <v>04101-La Serena</v>
      </c>
      <c r="F1871" t="s">
        <v>1361</v>
      </c>
      <c r="G1871" s="437">
        <v>45096.421412037038</v>
      </c>
      <c r="H1871">
        <v>0</v>
      </c>
      <c r="K1871">
        <v>4</v>
      </c>
    </row>
    <row r="1872" spans="1:12" x14ac:dyDescent="0.2">
      <c r="A1872">
        <v>5</v>
      </c>
      <c r="B1872" t="s">
        <v>1325</v>
      </c>
      <c r="C1872">
        <v>2023</v>
      </c>
      <c r="D1872" t="s">
        <v>1574</v>
      </c>
      <c r="E1872" t="str">
        <f>IFERROR(VLOOKUP([1]!Tabla_SERIEA_05_13[[#This Row],[IdEstablecimiento]],'[2]Establecimiento 2023'!$A$1:$E$183,5,FALSE),0)</f>
        <v>04101-La Serena</v>
      </c>
      <c r="F1872" t="s">
        <v>1426</v>
      </c>
      <c r="G1872" s="437">
        <v>45096.421412037038</v>
      </c>
      <c r="H1872">
        <v>0</v>
      </c>
      <c r="K1872">
        <v>1</v>
      </c>
    </row>
    <row r="1873" spans="1:12" x14ac:dyDescent="0.2">
      <c r="A1873">
        <v>5</v>
      </c>
      <c r="B1873" t="s">
        <v>1325</v>
      </c>
      <c r="C1873">
        <v>2023</v>
      </c>
      <c r="D1873" t="s">
        <v>1574</v>
      </c>
      <c r="E1873" t="str">
        <f>IFERROR(VLOOKUP([1]!Tabla_SERIEA_05_13[[#This Row],[IdEstablecimiento]],'[2]Establecimiento 2023'!$A$1:$E$183,5,FALSE),0)</f>
        <v>04101-La Serena</v>
      </c>
      <c r="F1873" t="s">
        <v>1368</v>
      </c>
      <c r="G1873" s="437">
        <v>45096.421412037038</v>
      </c>
      <c r="H1873">
        <v>0</v>
      </c>
      <c r="K1873">
        <v>2</v>
      </c>
    </row>
    <row r="1874" spans="1:12" x14ac:dyDescent="0.2">
      <c r="A1874">
        <v>5</v>
      </c>
      <c r="B1874" t="s">
        <v>1325</v>
      </c>
      <c r="C1874">
        <v>2023</v>
      </c>
      <c r="D1874" t="s">
        <v>1574</v>
      </c>
      <c r="E1874" t="str">
        <f>IFERROR(VLOOKUP([1]!Tabla_SERIEA_05_13[[#This Row],[IdEstablecimiento]],'[2]Establecimiento 2023'!$A$1:$E$183,5,FALSE),0)</f>
        <v>04101-La Serena</v>
      </c>
      <c r="F1874" t="s">
        <v>1502</v>
      </c>
      <c r="G1874" s="437">
        <v>45096.421412037038</v>
      </c>
      <c r="H1874">
        <v>0</v>
      </c>
      <c r="K1874">
        <v>5</v>
      </c>
    </row>
    <row r="1875" spans="1:12" x14ac:dyDescent="0.2">
      <c r="A1875">
        <v>5</v>
      </c>
      <c r="B1875" t="s">
        <v>1325</v>
      </c>
      <c r="C1875">
        <v>2023</v>
      </c>
      <c r="D1875" t="s">
        <v>1574</v>
      </c>
      <c r="E1875" t="str">
        <f>IFERROR(VLOOKUP([1]!Tabla_SERIEA_05_13[[#This Row],[IdEstablecimiento]],'[2]Establecimiento 2023'!$A$1:$E$183,5,FALSE),0)</f>
        <v>04101-La Serena</v>
      </c>
      <c r="F1875" t="s">
        <v>1572</v>
      </c>
      <c r="G1875" s="437">
        <v>45096.421412037038</v>
      </c>
      <c r="H1875">
        <v>0</v>
      </c>
      <c r="K1875">
        <v>5</v>
      </c>
    </row>
    <row r="1876" spans="1:12" x14ac:dyDescent="0.2">
      <c r="A1876">
        <v>5</v>
      </c>
      <c r="B1876" t="s">
        <v>1325</v>
      </c>
      <c r="C1876">
        <v>2023</v>
      </c>
      <c r="D1876" t="s">
        <v>1574</v>
      </c>
      <c r="E1876" t="str">
        <f>IFERROR(VLOOKUP([1]!Tabla_SERIEA_05_13[[#This Row],[IdEstablecimiento]],'[2]Establecimiento 2023'!$A$1:$E$183,5,FALSE),0)</f>
        <v>04101-La Serena</v>
      </c>
      <c r="F1876" t="s">
        <v>1450</v>
      </c>
      <c r="G1876" s="437">
        <v>45096.421412037038</v>
      </c>
      <c r="H1876">
        <v>0</v>
      </c>
      <c r="K1876">
        <v>3</v>
      </c>
    </row>
    <row r="1877" spans="1:12" x14ac:dyDescent="0.2">
      <c r="A1877">
        <v>5</v>
      </c>
      <c r="B1877" t="s">
        <v>1325</v>
      </c>
      <c r="C1877">
        <v>2023</v>
      </c>
      <c r="D1877" t="s">
        <v>1574</v>
      </c>
      <c r="E1877" t="str">
        <f>IFERROR(VLOOKUP([1]!Tabla_SERIEA_05_13[[#This Row],[IdEstablecimiento]],'[2]Establecimiento 2023'!$A$1:$E$183,5,FALSE),0)</f>
        <v>04101-La Serena</v>
      </c>
      <c r="F1877" t="s">
        <v>1335</v>
      </c>
      <c r="G1877" s="437">
        <v>45096.421412037038</v>
      </c>
      <c r="H1877">
        <v>1</v>
      </c>
      <c r="J1877">
        <v>1</v>
      </c>
      <c r="L1877">
        <v>1</v>
      </c>
    </row>
    <row r="1878" spans="1:12" x14ac:dyDescent="0.2">
      <c r="A1878">
        <v>5</v>
      </c>
      <c r="B1878" t="s">
        <v>1325</v>
      </c>
      <c r="C1878">
        <v>2023</v>
      </c>
      <c r="D1878" t="s">
        <v>1574</v>
      </c>
      <c r="E1878" t="str">
        <f>IFERROR(VLOOKUP([1]!Tabla_SERIEA_05_13[[#This Row],[IdEstablecimiento]],'[2]Establecimiento 2023'!$A$1:$E$183,5,FALSE),0)</f>
        <v>04101-La Serena</v>
      </c>
      <c r="F1878" t="s">
        <v>1477</v>
      </c>
      <c r="G1878" s="437">
        <v>45096.421412037038</v>
      </c>
      <c r="H1878">
        <v>2</v>
      </c>
      <c r="J1878">
        <v>2</v>
      </c>
      <c r="L1878">
        <v>2</v>
      </c>
    </row>
    <row r="1879" spans="1:12" x14ac:dyDescent="0.2">
      <c r="A1879">
        <v>5</v>
      </c>
      <c r="B1879" t="s">
        <v>1325</v>
      </c>
      <c r="C1879">
        <v>2023</v>
      </c>
      <c r="D1879" t="s">
        <v>1574</v>
      </c>
      <c r="E1879" t="str">
        <f>IFERROR(VLOOKUP([1]!Tabla_SERIEA_05_13[[#This Row],[IdEstablecimiento]],'[2]Establecimiento 2023'!$A$1:$E$183,5,FALSE),0)</f>
        <v>04101-La Serena</v>
      </c>
      <c r="F1879" t="s">
        <v>1327</v>
      </c>
      <c r="G1879" s="437">
        <v>45096.421412037038</v>
      </c>
      <c r="H1879">
        <v>2</v>
      </c>
      <c r="J1879">
        <v>2</v>
      </c>
      <c r="L1879">
        <v>2</v>
      </c>
    </row>
    <row r="1880" spans="1:12" x14ac:dyDescent="0.2">
      <c r="A1880">
        <v>5</v>
      </c>
      <c r="B1880" t="s">
        <v>1325</v>
      </c>
      <c r="C1880">
        <v>2023</v>
      </c>
      <c r="D1880" t="s">
        <v>1574</v>
      </c>
      <c r="E1880" t="str">
        <f>IFERROR(VLOOKUP([1]!Tabla_SERIEA_05_13[[#This Row],[IdEstablecimiento]],'[2]Establecimiento 2023'!$A$1:$E$183,5,FALSE),0)</f>
        <v>04101-La Serena</v>
      </c>
      <c r="F1880" t="s">
        <v>1384</v>
      </c>
      <c r="G1880" s="437">
        <v>45096.421412037038</v>
      </c>
      <c r="H1880">
        <v>23</v>
      </c>
      <c r="J1880">
        <v>23</v>
      </c>
      <c r="L1880">
        <v>23</v>
      </c>
    </row>
    <row r="1881" spans="1:12" x14ac:dyDescent="0.2">
      <c r="A1881">
        <v>5</v>
      </c>
      <c r="B1881" t="s">
        <v>1325</v>
      </c>
      <c r="C1881">
        <v>2023</v>
      </c>
      <c r="D1881" t="s">
        <v>1574</v>
      </c>
      <c r="E1881" t="str">
        <f>IFERROR(VLOOKUP([1]!Tabla_SERIEA_05_13[[#This Row],[IdEstablecimiento]],'[2]Establecimiento 2023'!$A$1:$E$183,5,FALSE),0)</f>
        <v>04101-La Serena</v>
      </c>
      <c r="F1881" t="s">
        <v>1331</v>
      </c>
      <c r="G1881" s="437">
        <v>45096.421412037038</v>
      </c>
      <c r="H1881">
        <v>2</v>
      </c>
      <c r="J1881">
        <v>2</v>
      </c>
      <c r="L1881">
        <v>2</v>
      </c>
    </row>
    <row r="1882" spans="1:12" x14ac:dyDescent="0.2">
      <c r="A1882">
        <v>5</v>
      </c>
      <c r="B1882" t="s">
        <v>1325</v>
      </c>
      <c r="C1882">
        <v>2023</v>
      </c>
      <c r="D1882" t="s">
        <v>1574</v>
      </c>
      <c r="E1882" t="str">
        <f>IFERROR(VLOOKUP([1]!Tabla_SERIEA_05_13[[#This Row],[IdEstablecimiento]],'[2]Establecimiento 2023'!$A$1:$E$183,5,FALSE),0)</f>
        <v>04101-La Serena</v>
      </c>
      <c r="F1882" t="s">
        <v>1385</v>
      </c>
      <c r="G1882" s="437">
        <v>45096.421412037038</v>
      </c>
      <c r="H1882">
        <v>29</v>
      </c>
      <c r="J1882">
        <v>29</v>
      </c>
      <c r="K1882">
        <v>29</v>
      </c>
    </row>
    <row r="1883" spans="1:12" x14ac:dyDescent="0.2">
      <c r="A1883">
        <v>5</v>
      </c>
      <c r="B1883" t="s">
        <v>1325</v>
      </c>
      <c r="C1883">
        <v>2023</v>
      </c>
      <c r="D1883" t="s">
        <v>1574</v>
      </c>
      <c r="E1883" t="str">
        <f>IFERROR(VLOOKUP([1]!Tabla_SERIEA_05_13[[#This Row],[IdEstablecimiento]],'[2]Establecimiento 2023'!$A$1:$E$183,5,FALSE),0)</f>
        <v>04101-La Serena</v>
      </c>
      <c r="F1883" t="s">
        <v>1404</v>
      </c>
      <c r="G1883" s="437">
        <v>45096.421412037038</v>
      </c>
      <c r="H1883">
        <v>1</v>
      </c>
      <c r="J1883">
        <v>1</v>
      </c>
      <c r="L1883">
        <v>1</v>
      </c>
    </row>
    <row r="1884" spans="1:12" x14ac:dyDescent="0.2">
      <c r="A1884">
        <v>5</v>
      </c>
      <c r="B1884" t="s">
        <v>1325</v>
      </c>
      <c r="C1884">
        <v>2023</v>
      </c>
      <c r="D1884" t="s">
        <v>1574</v>
      </c>
      <c r="E1884" t="str">
        <f>IFERROR(VLOOKUP([1]!Tabla_SERIEA_05_13[[#This Row],[IdEstablecimiento]],'[2]Establecimiento 2023'!$A$1:$E$183,5,FALSE),0)</f>
        <v>04101-La Serena</v>
      </c>
      <c r="F1884" t="s">
        <v>1244</v>
      </c>
      <c r="G1884" s="437">
        <v>45096.421412037038</v>
      </c>
      <c r="H1884">
        <v>3</v>
      </c>
      <c r="I1884">
        <v>0</v>
      </c>
      <c r="J1884">
        <v>3</v>
      </c>
    </row>
    <row r="1885" spans="1:12" x14ac:dyDescent="0.2">
      <c r="A1885">
        <v>5</v>
      </c>
      <c r="B1885" t="s">
        <v>1325</v>
      </c>
      <c r="C1885">
        <v>2023</v>
      </c>
      <c r="D1885" t="s">
        <v>1574</v>
      </c>
      <c r="E1885" t="str">
        <f>IFERROR(VLOOKUP([1]!Tabla_SERIEA_05_13[[#This Row],[IdEstablecimiento]],'[2]Establecimiento 2023'!$A$1:$E$183,5,FALSE),0)</f>
        <v>04101-La Serena</v>
      </c>
      <c r="F1885" t="s">
        <v>1252</v>
      </c>
      <c r="G1885" s="437">
        <v>45096.421412037038</v>
      </c>
      <c r="H1885">
        <v>2</v>
      </c>
      <c r="I1885">
        <v>0</v>
      </c>
      <c r="J1885">
        <v>2</v>
      </c>
    </row>
    <row r="1886" spans="1:12" x14ac:dyDescent="0.2">
      <c r="A1886">
        <v>5</v>
      </c>
      <c r="B1886" t="s">
        <v>1325</v>
      </c>
      <c r="C1886">
        <v>2023</v>
      </c>
      <c r="D1886" t="s">
        <v>1574</v>
      </c>
      <c r="E1886" t="str">
        <f>IFERROR(VLOOKUP([1]!Tabla_SERIEA_05_13[[#This Row],[IdEstablecimiento]],'[2]Establecimiento 2023'!$A$1:$E$183,5,FALSE),0)</f>
        <v>04101-La Serena</v>
      </c>
      <c r="F1886" t="s">
        <v>1253</v>
      </c>
      <c r="G1886" s="437">
        <v>45096.421412037038</v>
      </c>
      <c r="H1886">
        <v>2</v>
      </c>
      <c r="I1886">
        <v>0</v>
      </c>
      <c r="J1886">
        <v>2</v>
      </c>
    </row>
    <row r="1887" spans="1:12" x14ac:dyDescent="0.2">
      <c r="A1887">
        <v>5</v>
      </c>
      <c r="B1887" t="s">
        <v>1325</v>
      </c>
      <c r="C1887">
        <v>2023</v>
      </c>
      <c r="D1887" t="s">
        <v>1575</v>
      </c>
      <c r="E1887" t="str">
        <f>IFERROR(VLOOKUP([1]!Tabla_SERIEA_05_13[[#This Row],[IdEstablecimiento]],'[2]Establecimiento 2023'!$A$1:$E$183,5,FALSE),0)</f>
        <v>04101-La Serena</v>
      </c>
      <c r="F1887" t="s">
        <v>1341</v>
      </c>
      <c r="G1887" s="437">
        <v>45096.4215625</v>
      </c>
      <c r="H1887">
        <v>0</v>
      </c>
      <c r="K1887">
        <v>10</v>
      </c>
    </row>
    <row r="1888" spans="1:12" x14ac:dyDescent="0.2">
      <c r="A1888">
        <v>5</v>
      </c>
      <c r="B1888" t="s">
        <v>1325</v>
      </c>
      <c r="C1888">
        <v>2023</v>
      </c>
      <c r="D1888" t="s">
        <v>1575</v>
      </c>
      <c r="E1888" t="str">
        <f>IFERROR(VLOOKUP([1]!Tabla_SERIEA_05_13[[#This Row],[IdEstablecimiento]],'[2]Establecimiento 2023'!$A$1:$E$183,5,FALSE),0)</f>
        <v>04101-La Serena</v>
      </c>
      <c r="F1888" t="s">
        <v>1343</v>
      </c>
      <c r="G1888" s="437">
        <v>45096.4215625</v>
      </c>
      <c r="H1888">
        <v>0</v>
      </c>
      <c r="K1888">
        <v>2</v>
      </c>
    </row>
    <row r="1889" spans="1:11" x14ac:dyDescent="0.2">
      <c r="A1889">
        <v>5</v>
      </c>
      <c r="B1889" t="s">
        <v>1325</v>
      </c>
      <c r="C1889">
        <v>2023</v>
      </c>
      <c r="D1889" t="s">
        <v>1575</v>
      </c>
      <c r="E1889" t="str">
        <f>IFERROR(VLOOKUP([1]!Tabla_SERIEA_05_13[[#This Row],[IdEstablecimiento]],'[2]Establecimiento 2023'!$A$1:$E$183,5,FALSE),0)</f>
        <v>04101-La Serena</v>
      </c>
      <c r="F1889" t="s">
        <v>1344</v>
      </c>
      <c r="G1889" s="437">
        <v>45096.4215625</v>
      </c>
      <c r="H1889">
        <v>0</v>
      </c>
      <c r="K1889">
        <v>3</v>
      </c>
    </row>
    <row r="1890" spans="1:11" x14ac:dyDescent="0.2">
      <c r="A1890">
        <v>5</v>
      </c>
      <c r="B1890" t="s">
        <v>1325</v>
      </c>
      <c r="C1890">
        <v>2023</v>
      </c>
      <c r="D1890" t="s">
        <v>1575</v>
      </c>
      <c r="E1890" t="str">
        <f>IFERROR(VLOOKUP([1]!Tabla_SERIEA_05_13[[#This Row],[IdEstablecimiento]],'[2]Establecimiento 2023'!$A$1:$E$183,5,FALSE),0)</f>
        <v>04101-La Serena</v>
      </c>
      <c r="F1890" t="s">
        <v>1345</v>
      </c>
      <c r="G1890" s="437">
        <v>45096.4215625</v>
      </c>
      <c r="H1890">
        <v>0</v>
      </c>
      <c r="K1890">
        <v>6</v>
      </c>
    </row>
    <row r="1891" spans="1:11" x14ac:dyDescent="0.2">
      <c r="A1891">
        <v>5</v>
      </c>
      <c r="B1891" t="s">
        <v>1325</v>
      </c>
      <c r="C1891">
        <v>2023</v>
      </c>
      <c r="D1891" t="s">
        <v>1575</v>
      </c>
      <c r="E1891" t="str">
        <f>IFERROR(VLOOKUP([1]!Tabla_SERIEA_05_13[[#This Row],[IdEstablecimiento]],'[2]Establecimiento 2023'!$A$1:$E$183,5,FALSE),0)</f>
        <v>04101-La Serena</v>
      </c>
      <c r="F1891" t="s">
        <v>1454</v>
      </c>
      <c r="G1891" s="437">
        <v>45096.4215625</v>
      </c>
      <c r="H1891">
        <v>0</v>
      </c>
      <c r="K1891">
        <v>12</v>
      </c>
    </row>
    <row r="1892" spans="1:11" x14ac:dyDescent="0.2">
      <c r="A1892">
        <v>5</v>
      </c>
      <c r="B1892" t="s">
        <v>1325</v>
      </c>
      <c r="C1892">
        <v>2023</v>
      </c>
      <c r="D1892" t="s">
        <v>1575</v>
      </c>
      <c r="E1892" t="str">
        <f>IFERROR(VLOOKUP([1]!Tabla_SERIEA_05_13[[#This Row],[IdEstablecimiento]],'[2]Establecimiento 2023'!$A$1:$E$183,5,FALSE),0)</f>
        <v>04101-La Serena</v>
      </c>
      <c r="F1892" t="s">
        <v>1349</v>
      </c>
      <c r="G1892" s="437">
        <v>45096.4215625</v>
      </c>
      <c r="H1892">
        <v>0</v>
      </c>
      <c r="K1892">
        <v>12</v>
      </c>
    </row>
    <row r="1893" spans="1:11" x14ac:dyDescent="0.2">
      <c r="A1893">
        <v>5</v>
      </c>
      <c r="B1893" t="s">
        <v>1325</v>
      </c>
      <c r="C1893">
        <v>2023</v>
      </c>
      <c r="D1893" t="s">
        <v>1575</v>
      </c>
      <c r="E1893" t="str">
        <f>IFERROR(VLOOKUP([1]!Tabla_SERIEA_05_13[[#This Row],[IdEstablecimiento]],'[2]Establecimiento 2023'!$A$1:$E$183,5,FALSE),0)</f>
        <v>04101-La Serena</v>
      </c>
      <c r="F1893" t="s">
        <v>1353</v>
      </c>
      <c r="G1893" s="437">
        <v>45096.4215625</v>
      </c>
      <c r="H1893">
        <v>0</v>
      </c>
      <c r="K1893">
        <v>12</v>
      </c>
    </row>
    <row r="1894" spans="1:11" x14ac:dyDescent="0.2">
      <c r="A1894">
        <v>5</v>
      </c>
      <c r="B1894" t="s">
        <v>1325</v>
      </c>
      <c r="C1894">
        <v>2023</v>
      </c>
      <c r="D1894" t="s">
        <v>1575</v>
      </c>
      <c r="E1894" t="str">
        <f>IFERROR(VLOOKUP([1]!Tabla_SERIEA_05_13[[#This Row],[IdEstablecimiento]],'[2]Establecimiento 2023'!$A$1:$E$183,5,FALSE),0)</f>
        <v>04101-La Serena</v>
      </c>
      <c r="F1894" t="s">
        <v>1354</v>
      </c>
      <c r="G1894" s="437">
        <v>45096.4215625</v>
      </c>
      <c r="H1894">
        <v>0</v>
      </c>
      <c r="K1894">
        <v>8</v>
      </c>
    </row>
    <row r="1895" spans="1:11" x14ac:dyDescent="0.2">
      <c r="A1895">
        <v>5</v>
      </c>
      <c r="B1895" t="s">
        <v>1325</v>
      </c>
      <c r="C1895">
        <v>2023</v>
      </c>
      <c r="D1895" t="s">
        <v>1575</v>
      </c>
      <c r="E1895" t="str">
        <f>IFERROR(VLOOKUP([1]!Tabla_SERIEA_05_13[[#This Row],[IdEstablecimiento]],'[2]Establecimiento 2023'!$A$1:$E$183,5,FALSE),0)</f>
        <v>04101-La Serena</v>
      </c>
      <c r="F1895" t="s">
        <v>1410</v>
      </c>
      <c r="G1895" s="437">
        <v>45096.4215625</v>
      </c>
      <c r="H1895">
        <v>0</v>
      </c>
      <c r="K1895">
        <v>12</v>
      </c>
    </row>
    <row r="1896" spans="1:11" x14ac:dyDescent="0.2">
      <c r="A1896">
        <v>5</v>
      </c>
      <c r="B1896" t="s">
        <v>1325</v>
      </c>
      <c r="C1896">
        <v>2023</v>
      </c>
      <c r="D1896" t="s">
        <v>1575</v>
      </c>
      <c r="E1896" t="str">
        <f>IFERROR(VLOOKUP([1]!Tabla_SERIEA_05_13[[#This Row],[IdEstablecimiento]],'[2]Establecimiento 2023'!$A$1:$E$183,5,FALSE),0)</f>
        <v>04101-La Serena</v>
      </c>
      <c r="F1896" t="s">
        <v>1356</v>
      </c>
      <c r="G1896" s="437">
        <v>45096.4215625</v>
      </c>
      <c r="H1896">
        <v>0</v>
      </c>
      <c r="K1896">
        <v>12</v>
      </c>
    </row>
    <row r="1897" spans="1:11" x14ac:dyDescent="0.2">
      <c r="A1897">
        <v>5</v>
      </c>
      <c r="B1897" t="s">
        <v>1325</v>
      </c>
      <c r="C1897">
        <v>2023</v>
      </c>
      <c r="D1897" t="s">
        <v>1575</v>
      </c>
      <c r="E1897" t="str">
        <f>IFERROR(VLOOKUP([1]!Tabla_SERIEA_05_13[[#This Row],[IdEstablecimiento]],'[2]Establecimiento 2023'!$A$1:$E$183,5,FALSE),0)</f>
        <v>04101-La Serena</v>
      </c>
      <c r="F1897" t="s">
        <v>1358</v>
      </c>
      <c r="G1897" s="437">
        <v>45096.4215625</v>
      </c>
      <c r="H1897">
        <v>0</v>
      </c>
      <c r="K1897">
        <v>12</v>
      </c>
    </row>
    <row r="1898" spans="1:11" x14ac:dyDescent="0.2">
      <c r="A1898">
        <v>5</v>
      </c>
      <c r="B1898" t="s">
        <v>1325</v>
      </c>
      <c r="C1898">
        <v>2023</v>
      </c>
      <c r="D1898" t="s">
        <v>1575</v>
      </c>
      <c r="E1898" t="str">
        <f>IFERROR(VLOOKUP([1]!Tabla_SERIEA_05_13[[#This Row],[IdEstablecimiento]],'[2]Establecimiento 2023'!$A$1:$E$183,5,FALSE),0)</f>
        <v>04101-La Serena</v>
      </c>
      <c r="F1898" t="s">
        <v>1361</v>
      </c>
      <c r="G1898" s="437">
        <v>45096.4215625</v>
      </c>
      <c r="H1898">
        <v>0</v>
      </c>
      <c r="K1898">
        <v>10</v>
      </c>
    </row>
    <row r="1899" spans="1:11" x14ac:dyDescent="0.2">
      <c r="A1899">
        <v>5</v>
      </c>
      <c r="B1899" t="s">
        <v>1325</v>
      </c>
      <c r="C1899">
        <v>2023</v>
      </c>
      <c r="D1899" t="s">
        <v>1575</v>
      </c>
      <c r="E1899" t="str">
        <f>IFERROR(VLOOKUP([1]!Tabla_SERIEA_05_13[[#This Row],[IdEstablecimiento]],'[2]Establecimiento 2023'!$A$1:$E$183,5,FALSE),0)</f>
        <v>04101-La Serena</v>
      </c>
      <c r="F1899" t="s">
        <v>1367</v>
      </c>
      <c r="G1899" s="437">
        <v>45096.4215625</v>
      </c>
      <c r="H1899">
        <v>0</v>
      </c>
      <c r="K1899">
        <v>1</v>
      </c>
    </row>
    <row r="1900" spans="1:11" x14ac:dyDescent="0.2">
      <c r="A1900">
        <v>5</v>
      </c>
      <c r="B1900" t="s">
        <v>1325</v>
      </c>
      <c r="C1900">
        <v>2023</v>
      </c>
      <c r="D1900" t="s">
        <v>1575</v>
      </c>
      <c r="E1900" t="str">
        <f>IFERROR(VLOOKUP([1]!Tabla_SERIEA_05_13[[#This Row],[IdEstablecimiento]],'[2]Establecimiento 2023'!$A$1:$E$183,5,FALSE),0)</f>
        <v>04101-La Serena</v>
      </c>
      <c r="F1900" t="s">
        <v>1368</v>
      </c>
      <c r="G1900" s="437">
        <v>45096.4215625</v>
      </c>
      <c r="H1900">
        <v>0</v>
      </c>
      <c r="K1900">
        <v>1</v>
      </c>
    </row>
    <row r="1901" spans="1:11" x14ac:dyDescent="0.2">
      <c r="A1901">
        <v>5</v>
      </c>
      <c r="B1901" t="s">
        <v>1325</v>
      </c>
      <c r="C1901">
        <v>2023</v>
      </c>
      <c r="D1901" t="s">
        <v>1575</v>
      </c>
      <c r="E1901" t="str">
        <f>IFERROR(VLOOKUP([1]!Tabla_SERIEA_05_13[[#This Row],[IdEstablecimiento]],'[2]Establecimiento 2023'!$A$1:$E$183,5,FALSE),0)</f>
        <v>04101-La Serena</v>
      </c>
      <c r="F1901" t="s">
        <v>1371</v>
      </c>
      <c r="G1901" s="437">
        <v>45096.4215625</v>
      </c>
      <c r="H1901">
        <v>0</v>
      </c>
      <c r="K1901">
        <v>1</v>
      </c>
    </row>
    <row r="1902" spans="1:11" x14ac:dyDescent="0.2">
      <c r="A1902">
        <v>5</v>
      </c>
      <c r="B1902" t="s">
        <v>1325</v>
      </c>
      <c r="C1902">
        <v>2023</v>
      </c>
      <c r="D1902" t="s">
        <v>1575</v>
      </c>
      <c r="E1902" t="str">
        <f>IFERROR(VLOOKUP([1]!Tabla_SERIEA_05_13[[#This Row],[IdEstablecimiento]],'[2]Establecimiento 2023'!$A$1:$E$183,5,FALSE),0)</f>
        <v>04101-La Serena</v>
      </c>
      <c r="F1902" t="s">
        <v>1502</v>
      </c>
      <c r="G1902" s="437">
        <v>45096.4215625</v>
      </c>
      <c r="H1902">
        <v>0</v>
      </c>
      <c r="K1902">
        <v>6</v>
      </c>
    </row>
    <row r="1903" spans="1:11" x14ac:dyDescent="0.2">
      <c r="A1903">
        <v>5</v>
      </c>
      <c r="B1903" t="s">
        <v>1325</v>
      </c>
      <c r="C1903">
        <v>2023</v>
      </c>
      <c r="D1903" t="s">
        <v>1575</v>
      </c>
      <c r="E1903" t="str">
        <f>IFERROR(VLOOKUP([1]!Tabla_SERIEA_05_13[[#This Row],[IdEstablecimiento]],'[2]Establecimiento 2023'!$A$1:$E$183,5,FALSE),0)</f>
        <v>04101-La Serena</v>
      </c>
      <c r="F1903" t="s">
        <v>1572</v>
      </c>
      <c r="G1903" s="437">
        <v>45096.4215625</v>
      </c>
      <c r="H1903">
        <v>0</v>
      </c>
      <c r="K1903">
        <v>6</v>
      </c>
    </row>
    <row r="1904" spans="1:11" x14ac:dyDescent="0.2">
      <c r="A1904">
        <v>5</v>
      </c>
      <c r="B1904" t="s">
        <v>1325</v>
      </c>
      <c r="C1904">
        <v>2023</v>
      </c>
      <c r="D1904" t="s">
        <v>1575</v>
      </c>
      <c r="E1904" t="str">
        <f>IFERROR(VLOOKUP([1]!Tabla_SERIEA_05_13[[#This Row],[IdEstablecimiento]],'[2]Establecimiento 2023'!$A$1:$E$183,5,FALSE),0)</f>
        <v>04101-La Serena</v>
      </c>
      <c r="F1904" t="s">
        <v>1450</v>
      </c>
      <c r="G1904" s="437">
        <v>45096.4215625</v>
      </c>
      <c r="H1904">
        <v>0</v>
      </c>
      <c r="K1904">
        <v>1</v>
      </c>
    </row>
    <row r="1905" spans="1:12" x14ac:dyDescent="0.2">
      <c r="A1905">
        <v>5</v>
      </c>
      <c r="B1905" t="s">
        <v>1325</v>
      </c>
      <c r="C1905">
        <v>2023</v>
      </c>
      <c r="D1905" t="s">
        <v>1575</v>
      </c>
      <c r="E1905" t="str">
        <f>IFERROR(VLOOKUP([1]!Tabla_SERIEA_05_13[[#This Row],[IdEstablecimiento]],'[2]Establecimiento 2023'!$A$1:$E$183,5,FALSE),0)</f>
        <v>04101-La Serena</v>
      </c>
      <c r="F1905" t="s">
        <v>1504</v>
      </c>
      <c r="G1905" s="437">
        <v>45096.4215625</v>
      </c>
      <c r="H1905">
        <v>0</v>
      </c>
      <c r="K1905">
        <v>7</v>
      </c>
    </row>
    <row r="1906" spans="1:12" x14ac:dyDescent="0.2">
      <c r="A1906">
        <v>5</v>
      </c>
      <c r="B1906" t="s">
        <v>1325</v>
      </c>
      <c r="C1906">
        <v>2023</v>
      </c>
      <c r="D1906" t="s">
        <v>1575</v>
      </c>
      <c r="E1906" t="str">
        <f>IFERROR(VLOOKUP([1]!Tabla_SERIEA_05_13[[#This Row],[IdEstablecimiento]],'[2]Establecimiento 2023'!$A$1:$E$183,5,FALSE),0)</f>
        <v>04101-La Serena</v>
      </c>
      <c r="F1906" t="s">
        <v>1335</v>
      </c>
      <c r="G1906" s="437">
        <v>45096.4215625</v>
      </c>
      <c r="H1906">
        <v>6</v>
      </c>
      <c r="J1906">
        <v>6</v>
      </c>
      <c r="L1906">
        <v>6</v>
      </c>
    </row>
    <row r="1907" spans="1:12" x14ac:dyDescent="0.2">
      <c r="A1907">
        <v>5</v>
      </c>
      <c r="B1907" t="s">
        <v>1325</v>
      </c>
      <c r="C1907">
        <v>2023</v>
      </c>
      <c r="D1907" t="s">
        <v>1575</v>
      </c>
      <c r="E1907" t="str">
        <f>IFERROR(VLOOKUP([1]!Tabla_SERIEA_05_13[[#This Row],[IdEstablecimiento]],'[2]Establecimiento 2023'!$A$1:$E$183,5,FALSE),0)</f>
        <v>105100-Hospital La Serena</v>
      </c>
      <c r="F1907" t="s">
        <v>1477</v>
      </c>
      <c r="G1907" s="437">
        <v>45096.4215625</v>
      </c>
      <c r="H1907">
        <v>15</v>
      </c>
      <c r="J1907">
        <v>15</v>
      </c>
      <c r="L1907">
        <v>15</v>
      </c>
    </row>
    <row r="1908" spans="1:12" x14ac:dyDescent="0.2">
      <c r="A1908">
        <v>5</v>
      </c>
      <c r="B1908" t="s">
        <v>1325</v>
      </c>
      <c r="C1908">
        <v>2023</v>
      </c>
      <c r="D1908" t="s">
        <v>1575</v>
      </c>
      <c r="E1908" t="str">
        <f>IFERROR(VLOOKUP([1]!Tabla_SERIEA_05_13[[#This Row],[IdEstablecimiento]],'[2]Establecimiento 2023'!$A$1:$E$183,5,FALSE),0)</f>
        <v>105100-Hospital La Serena</v>
      </c>
      <c r="F1908" t="s">
        <v>1327</v>
      </c>
      <c r="G1908" s="437">
        <v>45096.4215625</v>
      </c>
      <c r="H1908">
        <v>18</v>
      </c>
      <c r="J1908">
        <v>18</v>
      </c>
      <c r="L1908">
        <v>18</v>
      </c>
    </row>
    <row r="1909" spans="1:12" x14ac:dyDescent="0.2">
      <c r="A1909">
        <v>5</v>
      </c>
      <c r="B1909" t="s">
        <v>1325</v>
      </c>
      <c r="C1909">
        <v>2023</v>
      </c>
      <c r="D1909" t="s">
        <v>1575</v>
      </c>
      <c r="E1909" t="str">
        <f>IFERROR(VLOOKUP([1]!Tabla_SERIEA_05_13[[#This Row],[IdEstablecimiento]],'[2]Establecimiento 2023'!$A$1:$E$183,5,FALSE),0)</f>
        <v>105100-Hospital La Serena</v>
      </c>
      <c r="F1909" t="s">
        <v>1383</v>
      </c>
      <c r="G1909" s="437">
        <v>45096.4215625</v>
      </c>
      <c r="H1909">
        <v>1</v>
      </c>
      <c r="J1909">
        <v>1</v>
      </c>
      <c r="L1909">
        <v>1</v>
      </c>
    </row>
    <row r="1910" spans="1:12" x14ac:dyDescent="0.2">
      <c r="A1910">
        <v>5</v>
      </c>
      <c r="B1910" t="s">
        <v>1325</v>
      </c>
      <c r="C1910">
        <v>2023</v>
      </c>
      <c r="D1910" t="s">
        <v>1575</v>
      </c>
      <c r="E1910" t="str">
        <f>IFERROR(VLOOKUP([1]!Tabla_SERIEA_05_13[[#This Row],[IdEstablecimiento]],'[2]Establecimiento 2023'!$A$1:$E$183,5,FALSE),0)</f>
        <v>105100-Hospital La Serena</v>
      </c>
      <c r="F1910" t="s">
        <v>1329</v>
      </c>
      <c r="G1910" s="437">
        <v>45096.4215625</v>
      </c>
      <c r="H1910">
        <v>2</v>
      </c>
      <c r="J1910">
        <v>2</v>
      </c>
      <c r="L1910">
        <v>2</v>
      </c>
    </row>
    <row r="1911" spans="1:12" x14ac:dyDescent="0.2">
      <c r="A1911">
        <v>5</v>
      </c>
      <c r="B1911" t="s">
        <v>1325</v>
      </c>
      <c r="C1911">
        <v>2023</v>
      </c>
      <c r="D1911" t="s">
        <v>1575</v>
      </c>
      <c r="E1911" t="str">
        <f>IFERROR(VLOOKUP([1]!Tabla_SERIEA_05_13[[#This Row],[IdEstablecimiento]],'[2]Establecimiento 2023'!$A$1:$E$183,5,FALSE),0)</f>
        <v>105100-Hospital La Serena</v>
      </c>
      <c r="F1911" t="s">
        <v>1435</v>
      </c>
      <c r="G1911" s="437">
        <v>45096.4215625</v>
      </c>
      <c r="H1911">
        <v>3</v>
      </c>
      <c r="J1911">
        <v>3</v>
      </c>
      <c r="L1911">
        <v>3</v>
      </c>
    </row>
    <row r="1912" spans="1:12" x14ac:dyDescent="0.2">
      <c r="A1912">
        <v>5</v>
      </c>
      <c r="B1912" t="s">
        <v>1325</v>
      </c>
      <c r="C1912">
        <v>2023</v>
      </c>
      <c r="D1912" t="s">
        <v>1575</v>
      </c>
      <c r="E1912" t="str">
        <f>IFERROR(VLOOKUP([1]!Tabla_SERIEA_05_13[[#This Row],[IdEstablecimiento]],'[2]Establecimiento 2023'!$A$1:$E$183,5,FALSE),0)</f>
        <v>105100-Hospital La Serena</v>
      </c>
      <c r="F1912" t="s">
        <v>1384</v>
      </c>
      <c r="G1912" s="437">
        <v>45096.4215625</v>
      </c>
      <c r="H1912">
        <v>187</v>
      </c>
      <c r="J1912">
        <v>187</v>
      </c>
      <c r="L1912">
        <v>187</v>
      </c>
    </row>
    <row r="1913" spans="1:12" x14ac:dyDescent="0.2">
      <c r="A1913">
        <v>5</v>
      </c>
      <c r="B1913" t="s">
        <v>1325</v>
      </c>
      <c r="C1913">
        <v>2023</v>
      </c>
      <c r="D1913" t="s">
        <v>1575</v>
      </c>
      <c r="E1913" t="str">
        <f>IFERROR(VLOOKUP([1]!Tabla_SERIEA_05_13[[#This Row],[IdEstablecimiento]],'[2]Establecimiento 2023'!$A$1:$E$183,5,FALSE),0)</f>
        <v>105100-Hospital La Serena</v>
      </c>
      <c r="F1913" t="s">
        <v>1338</v>
      </c>
      <c r="G1913" s="437">
        <v>45096.4215625</v>
      </c>
      <c r="H1913">
        <v>2</v>
      </c>
      <c r="J1913">
        <v>2</v>
      </c>
      <c r="L1913">
        <v>2</v>
      </c>
    </row>
    <row r="1914" spans="1:12" x14ac:dyDescent="0.2">
      <c r="A1914">
        <v>5</v>
      </c>
      <c r="B1914" t="s">
        <v>1325</v>
      </c>
      <c r="C1914">
        <v>2023</v>
      </c>
      <c r="D1914" t="s">
        <v>1575</v>
      </c>
      <c r="E1914" t="str">
        <f>IFERROR(VLOOKUP([1]!Tabla_SERIEA_05_13[[#This Row],[IdEstablecimiento]],'[2]Establecimiento 2023'!$A$1:$E$183,5,FALSE),0)</f>
        <v>105100-Hospital La Serena</v>
      </c>
      <c r="F1914" t="s">
        <v>1331</v>
      </c>
      <c r="G1914" s="437">
        <v>45096.4215625</v>
      </c>
      <c r="H1914">
        <v>10</v>
      </c>
      <c r="J1914">
        <v>10</v>
      </c>
      <c r="L1914">
        <v>10</v>
      </c>
    </row>
    <row r="1915" spans="1:12" x14ac:dyDescent="0.2">
      <c r="A1915">
        <v>5</v>
      </c>
      <c r="B1915" t="s">
        <v>1325</v>
      </c>
      <c r="C1915">
        <v>2023</v>
      </c>
      <c r="D1915" t="s">
        <v>1575</v>
      </c>
      <c r="E1915" t="str">
        <f>IFERROR(VLOOKUP([1]!Tabla_SERIEA_05_13[[#This Row],[IdEstablecimiento]],'[2]Establecimiento 2023'!$A$1:$E$183,5,FALSE),0)</f>
        <v>105100-Hospital La Serena</v>
      </c>
      <c r="F1915" t="s">
        <v>1385</v>
      </c>
      <c r="G1915" s="437">
        <v>45096.4215625</v>
      </c>
      <c r="H1915">
        <v>14</v>
      </c>
      <c r="J1915">
        <v>14</v>
      </c>
      <c r="K1915">
        <v>14</v>
      </c>
    </row>
    <row r="1916" spans="1:12" x14ac:dyDescent="0.2">
      <c r="A1916">
        <v>5</v>
      </c>
      <c r="B1916" t="s">
        <v>1325</v>
      </c>
      <c r="C1916">
        <v>2023</v>
      </c>
      <c r="D1916" t="s">
        <v>1575</v>
      </c>
      <c r="E1916" t="str">
        <f>IFERROR(VLOOKUP([1]!Tabla_SERIEA_05_13[[#This Row],[IdEstablecimiento]],'[2]Establecimiento 2023'!$A$1:$E$183,5,FALSE),0)</f>
        <v>105100-Hospital La Serena</v>
      </c>
      <c r="F1916" t="s">
        <v>1244</v>
      </c>
      <c r="G1916" s="437">
        <v>45096.4215625</v>
      </c>
      <c r="H1916">
        <v>21</v>
      </c>
      <c r="I1916">
        <v>0</v>
      </c>
      <c r="J1916">
        <v>21</v>
      </c>
    </row>
    <row r="1917" spans="1:12" x14ac:dyDescent="0.2">
      <c r="A1917">
        <v>5</v>
      </c>
      <c r="B1917" t="s">
        <v>1325</v>
      </c>
      <c r="C1917">
        <v>2023</v>
      </c>
      <c r="D1917" t="s">
        <v>1575</v>
      </c>
      <c r="E1917" t="str">
        <f>IFERROR(VLOOKUP([1]!Tabla_SERIEA_05_13[[#This Row],[IdEstablecimiento]],'[2]Establecimiento 2023'!$A$1:$E$183,5,FALSE),0)</f>
        <v>105100-Hospital La Serena</v>
      </c>
      <c r="F1917" t="s">
        <v>1252</v>
      </c>
      <c r="G1917" s="437">
        <v>45096.4215625</v>
      </c>
      <c r="H1917">
        <v>10</v>
      </c>
      <c r="I1917">
        <v>0</v>
      </c>
      <c r="J1917">
        <v>10</v>
      </c>
    </row>
    <row r="1918" spans="1:12" x14ac:dyDescent="0.2">
      <c r="A1918">
        <v>5</v>
      </c>
      <c r="B1918" t="s">
        <v>1325</v>
      </c>
      <c r="C1918">
        <v>2023</v>
      </c>
      <c r="D1918" t="s">
        <v>1575</v>
      </c>
      <c r="E1918" t="str">
        <f>IFERROR(VLOOKUP([1]!Tabla_SERIEA_05_13[[#This Row],[IdEstablecimiento]],'[2]Establecimiento 2023'!$A$1:$E$183,5,FALSE),0)</f>
        <v>105100-Hospital La Serena</v>
      </c>
      <c r="F1918" t="s">
        <v>1253</v>
      </c>
      <c r="G1918" s="437">
        <v>45096.4215625</v>
      </c>
      <c r="H1918">
        <v>18</v>
      </c>
      <c r="I1918">
        <v>0</v>
      </c>
      <c r="J1918">
        <v>18</v>
      </c>
    </row>
    <row r="1919" spans="1:12" x14ac:dyDescent="0.2">
      <c r="A1919">
        <v>5</v>
      </c>
      <c r="B1919" t="s">
        <v>1325</v>
      </c>
      <c r="C1919">
        <v>2023</v>
      </c>
      <c r="D1919" t="s">
        <v>1575</v>
      </c>
      <c r="E1919" t="str">
        <f>IFERROR(VLOOKUP([1]!Tabla_SERIEA_05_13[[#This Row],[IdEstablecimiento]],'[2]Establecimiento 2023'!$A$1:$E$183,5,FALSE),0)</f>
        <v>105100-Hospital La Serena</v>
      </c>
      <c r="F1919" t="s">
        <v>1390</v>
      </c>
      <c r="G1919" s="437">
        <v>45096.4215625</v>
      </c>
      <c r="H1919">
        <v>1</v>
      </c>
      <c r="I1919">
        <v>0</v>
      </c>
      <c r="J1919">
        <v>1</v>
      </c>
    </row>
    <row r="1920" spans="1:12" x14ac:dyDescent="0.2">
      <c r="A1920">
        <v>5</v>
      </c>
      <c r="B1920" t="s">
        <v>1325</v>
      </c>
      <c r="C1920">
        <v>2023</v>
      </c>
      <c r="D1920" t="s">
        <v>1576</v>
      </c>
      <c r="E1920" t="str">
        <f>IFERROR(VLOOKUP([1]!Tabla_SERIEA_05_13[[#This Row],[IdEstablecimiento]],'[2]Establecimiento 2023'!$A$1:$E$183,5,FALSE),0)</f>
        <v>105100-Hospital La Serena</v>
      </c>
      <c r="F1920" t="s">
        <v>1344</v>
      </c>
      <c r="G1920" s="437">
        <v>45096.422384259262</v>
      </c>
      <c r="H1920">
        <v>0</v>
      </c>
      <c r="K1920">
        <v>4</v>
      </c>
    </row>
    <row r="1921" spans="1:12" x14ac:dyDescent="0.2">
      <c r="A1921">
        <v>5</v>
      </c>
      <c r="B1921" t="s">
        <v>1325</v>
      </c>
      <c r="C1921">
        <v>2023</v>
      </c>
      <c r="D1921" t="s">
        <v>1576</v>
      </c>
      <c r="E1921" t="str">
        <f>IFERROR(VLOOKUP([1]!Tabla_SERIEA_05_13[[#This Row],[IdEstablecimiento]],'[2]Establecimiento 2023'!$A$1:$E$183,5,FALSE),0)</f>
        <v>105100-Hospital La Serena</v>
      </c>
      <c r="F1921" t="s">
        <v>1454</v>
      </c>
      <c r="G1921" s="437">
        <v>45096.422384259262</v>
      </c>
      <c r="H1921">
        <v>0</v>
      </c>
      <c r="K1921">
        <v>4</v>
      </c>
    </row>
    <row r="1922" spans="1:12" x14ac:dyDescent="0.2">
      <c r="A1922">
        <v>5</v>
      </c>
      <c r="B1922" t="s">
        <v>1325</v>
      </c>
      <c r="C1922">
        <v>2023</v>
      </c>
      <c r="D1922" t="s">
        <v>1576</v>
      </c>
      <c r="E1922" t="str">
        <f>IFERROR(VLOOKUP([1]!Tabla_SERIEA_05_13[[#This Row],[IdEstablecimiento]],'[2]Establecimiento 2023'!$A$1:$E$183,5,FALSE),0)</f>
        <v>105100-Hospital La Serena</v>
      </c>
      <c r="F1922" t="s">
        <v>1349</v>
      </c>
      <c r="G1922" s="437">
        <v>45096.422384259262</v>
      </c>
      <c r="H1922">
        <v>0</v>
      </c>
      <c r="K1922">
        <v>4</v>
      </c>
    </row>
    <row r="1923" spans="1:12" x14ac:dyDescent="0.2">
      <c r="A1923">
        <v>5</v>
      </c>
      <c r="B1923" t="s">
        <v>1325</v>
      </c>
      <c r="C1923">
        <v>2023</v>
      </c>
      <c r="D1923" t="s">
        <v>1576</v>
      </c>
      <c r="E1923" t="str">
        <f>IFERROR(VLOOKUP([1]!Tabla_SERIEA_05_13[[#This Row],[IdEstablecimiento]],'[2]Establecimiento 2023'!$A$1:$E$183,5,FALSE),0)</f>
        <v>105100-Hospital La Serena</v>
      </c>
      <c r="F1923" t="s">
        <v>1353</v>
      </c>
      <c r="G1923" s="437">
        <v>45096.422384259262</v>
      </c>
      <c r="H1923">
        <v>0</v>
      </c>
      <c r="K1923">
        <v>4</v>
      </c>
    </row>
    <row r="1924" spans="1:12" x14ac:dyDescent="0.2">
      <c r="A1924">
        <v>5</v>
      </c>
      <c r="B1924" t="s">
        <v>1325</v>
      </c>
      <c r="C1924">
        <v>2023</v>
      </c>
      <c r="D1924" t="s">
        <v>1576</v>
      </c>
      <c r="E1924" t="str">
        <f>IFERROR(VLOOKUP([1]!Tabla_SERIEA_05_13[[#This Row],[IdEstablecimiento]],'[2]Establecimiento 2023'!$A$1:$E$183,5,FALSE),0)</f>
        <v>105100-Hospital La Serena</v>
      </c>
      <c r="F1924" t="s">
        <v>1354</v>
      </c>
      <c r="G1924" s="437">
        <v>45096.422384259262</v>
      </c>
      <c r="H1924">
        <v>0</v>
      </c>
      <c r="K1924">
        <v>1</v>
      </c>
    </row>
    <row r="1925" spans="1:12" x14ac:dyDescent="0.2">
      <c r="A1925">
        <v>5</v>
      </c>
      <c r="B1925" t="s">
        <v>1325</v>
      </c>
      <c r="C1925">
        <v>2023</v>
      </c>
      <c r="D1925" t="s">
        <v>1576</v>
      </c>
      <c r="E1925" t="str">
        <f>IFERROR(VLOOKUP([1]!Tabla_SERIEA_05_13[[#This Row],[IdEstablecimiento]],'[2]Establecimiento 2023'!$A$1:$E$183,5,FALSE),0)</f>
        <v>105100-Hospital La Serena</v>
      </c>
      <c r="F1925" t="s">
        <v>1410</v>
      </c>
      <c r="G1925" s="437">
        <v>45096.422384259262</v>
      </c>
      <c r="H1925">
        <v>0</v>
      </c>
      <c r="K1925">
        <v>4</v>
      </c>
    </row>
    <row r="1926" spans="1:12" x14ac:dyDescent="0.2">
      <c r="A1926">
        <v>5</v>
      </c>
      <c r="B1926" t="s">
        <v>1325</v>
      </c>
      <c r="C1926">
        <v>2023</v>
      </c>
      <c r="D1926" t="s">
        <v>1576</v>
      </c>
      <c r="E1926" t="str">
        <f>IFERROR(VLOOKUP([1]!Tabla_SERIEA_05_13[[#This Row],[IdEstablecimiento]],'[2]Establecimiento 2023'!$A$1:$E$183,5,FALSE),0)</f>
        <v>105100-Hospital La Serena</v>
      </c>
      <c r="F1926" t="s">
        <v>1356</v>
      </c>
      <c r="G1926" s="437">
        <v>45096.422384259262</v>
      </c>
      <c r="H1926">
        <v>0</v>
      </c>
      <c r="K1926">
        <v>4</v>
      </c>
    </row>
    <row r="1927" spans="1:12" x14ac:dyDescent="0.2">
      <c r="A1927">
        <v>5</v>
      </c>
      <c r="B1927" t="s">
        <v>1325</v>
      </c>
      <c r="C1927">
        <v>2023</v>
      </c>
      <c r="D1927" t="s">
        <v>1576</v>
      </c>
      <c r="E1927" t="str">
        <f>IFERROR(VLOOKUP([1]!Tabla_SERIEA_05_13[[#This Row],[IdEstablecimiento]],'[2]Establecimiento 2023'!$A$1:$E$183,5,FALSE),0)</f>
        <v>105100-Hospital La Serena</v>
      </c>
      <c r="F1927" t="s">
        <v>1358</v>
      </c>
      <c r="G1927" s="437">
        <v>45096.422384259262</v>
      </c>
      <c r="H1927">
        <v>0</v>
      </c>
      <c r="K1927">
        <v>4</v>
      </c>
    </row>
    <row r="1928" spans="1:12" x14ac:dyDescent="0.2">
      <c r="A1928">
        <v>5</v>
      </c>
      <c r="B1928" t="s">
        <v>1325</v>
      </c>
      <c r="C1928">
        <v>2023</v>
      </c>
      <c r="D1928" t="s">
        <v>1576</v>
      </c>
      <c r="E1928" t="str">
        <f>IFERROR(VLOOKUP([1]!Tabla_SERIEA_05_13[[#This Row],[IdEstablecimiento]],'[2]Establecimiento 2023'!$A$1:$E$183,5,FALSE),0)</f>
        <v>105100-Hospital La Serena</v>
      </c>
      <c r="F1928" t="s">
        <v>1426</v>
      </c>
      <c r="G1928" s="437">
        <v>45096.422384259262</v>
      </c>
      <c r="H1928">
        <v>0</v>
      </c>
      <c r="K1928">
        <v>2</v>
      </c>
    </row>
    <row r="1929" spans="1:12" x14ac:dyDescent="0.2">
      <c r="A1929">
        <v>5</v>
      </c>
      <c r="B1929" t="s">
        <v>1325</v>
      </c>
      <c r="C1929">
        <v>2023</v>
      </c>
      <c r="D1929" t="s">
        <v>1576</v>
      </c>
      <c r="E1929" t="str">
        <f>IFERROR(VLOOKUP([1]!Tabla_SERIEA_05_13[[#This Row],[IdEstablecimiento]],'[2]Establecimiento 2023'!$A$1:$E$183,5,FALSE),0)</f>
        <v>105100-Hospital La Serena</v>
      </c>
      <c r="F1929" t="s">
        <v>1367</v>
      </c>
      <c r="G1929" s="437">
        <v>45096.422384259262</v>
      </c>
      <c r="H1929">
        <v>0</v>
      </c>
      <c r="K1929">
        <v>2</v>
      </c>
    </row>
    <row r="1930" spans="1:12" x14ac:dyDescent="0.2">
      <c r="A1930">
        <v>5</v>
      </c>
      <c r="B1930" t="s">
        <v>1325</v>
      </c>
      <c r="C1930">
        <v>2023</v>
      </c>
      <c r="D1930" t="s">
        <v>1576</v>
      </c>
      <c r="E1930" t="str">
        <f>IFERROR(VLOOKUP([1]!Tabla_SERIEA_05_13[[#This Row],[IdEstablecimiento]],'[2]Establecimiento 2023'!$A$1:$E$183,5,FALSE),0)</f>
        <v>105100-Hospital La Serena</v>
      </c>
      <c r="F1930" t="s">
        <v>1368</v>
      </c>
      <c r="G1930" s="437">
        <v>45096.422384259262</v>
      </c>
      <c r="H1930">
        <v>0</v>
      </c>
      <c r="K1930">
        <v>1</v>
      </c>
    </row>
    <row r="1931" spans="1:12" x14ac:dyDescent="0.2">
      <c r="A1931">
        <v>5</v>
      </c>
      <c r="B1931" t="s">
        <v>1325</v>
      </c>
      <c r="C1931">
        <v>2023</v>
      </c>
      <c r="D1931" t="s">
        <v>1576</v>
      </c>
      <c r="E1931" t="str">
        <f>IFERROR(VLOOKUP([1]!Tabla_SERIEA_05_13[[#This Row],[IdEstablecimiento]],'[2]Establecimiento 2023'!$A$1:$E$183,5,FALSE),0)</f>
        <v>105100-Hospital La Serena</v>
      </c>
      <c r="F1931" t="s">
        <v>1450</v>
      </c>
      <c r="G1931" s="437">
        <v>45096.422384259262</v>
      </c>
      <c r="H1931">
        <v>0</v>
      </c>
      <c r="K1931">
        <v>1</v>
      </c>
    </row>
    <row r="1932" spans="1:12" x14ac:dyDescent="0.2">
      <c r="A1932">
        <v>5</v>
      </c>
      <c r="B1932" t="s">
        <v>1325</v>
      </c>
      <c r="C1932">
        <v>2023</v>
      </c>
      <c r="D1932" t="s">
        <v>1576</v>
      </c>
      <c r="E1932" t="str">
        <f>IFERROR(VLOOKUP([1]!Tabla_SERIEA_05_13[[#This Row],[IdEstablecimiento]],'[2]Establecimiento 2023'!$A$1:$E$183,5,FALSE),0)</f>
        <v>105100-Hospital La Serena</v>
      </c>
      <c r="F1932" t="s">
        <v>1335</v>
      </c>
      <c r="G1932" s="437">
        <v>45096.422384259262</v>
      </c>
      <c r="H1932">
        <v>1</v>
      </c>
      <c r="J1932">
        <v>1</v>
      </c>
      <c r="L1932">
        <v>1</v>
      </c>
    </row>
    <row r="1933" spans="1:12" x14ac:dyDescent="0.2">
      <c r="A1933">
        <v>5</v>
      </c>
      <c r="B1933" t="s">
        <v>1325</v>
      </c>
      <c r="C1933">
        <v>2023</v>
      </c>
      <c r="D1933" t="s">
        <v>1576</v>
      </c>
      <c r="E1933" t="str">
        <f>IFERROR(VLOOKUP([1]!Tabla_SERIEA_05_13[[#This Row],[IdEstablecimiento]],'[2]Establecimiento 2023'!$A$1:$E$183,5,FALSE),0)</f>
        <v>105100-Hospital La Serena</v>
      </c>
      <c r="F1933" t="s">
        <v>1477</v>
      </c>
      <c r="G1933" s="437">
        <v>45096.422384259262</v>
      </c>
      <c r="H1933">
        <v>1</v>
      </c>
      <c r="J1933">
        <v>1</v>
      </c>
      <c r="L1933">
        <v>1</v>
      </c>
    </row>
    <row r="1934" spans="1:12" x14ac:dyDescent="0.2">
      <c r="A1934">
        <v>5</v>
      </c>
      <c r="B1934" t="s">
        <v>1325</v>
      </c>
      <c r="C1934">
        <v>2023</v>
      </c>
      <c r="D1934" t="s">
        <v>1576</v>
      </c>
      <c r="E1934" t="str">
        <f>IFERROR(VLOOKUP([1]!Tabla_SERIEA_05_13[[#This Row],[IdEstablecimiento]],'[2]Establecimiento 2023'!$A$1:$E$183,5,FALSE),0)</f>
        <v>105100-Hospital La Serena</v>
      </c>
      <c r="F1934" t="s">
        <v>1327</v>
      </c>
      <c r="G1934" s="437">
        <v>45096.422384259262</v>
      </c>
      <c r="H1934">
        <v>12</v>
      </c>
      <c r="J1934">
        <v>12</v>
      </c>
      <c r="L1934">
        <v>12</v>
      </c>
    </row>
    <row r="1935" spans="1:12" x14ac:dyDescent="0.2">
      <c r="A1935">
        <v>5</v>
      </c>
      <c r="B1935" t="s">
        <v>1325</v>
      </c>
      <c r="C1935">
        <v>2023</v>
      </c>
      <c r="D1935" t="s">
        <v>1576</v>
      </c>
      <c r="E1935" t="str">
        <f>IFERROR(VLOOKUP([1]!Tabla_SERIEA_05_13[[#This Row],[IdEstablecimiento]],'[2]Establecimiento 2023'!$A$1:$E$183,5,FALSE),0)</f>
        <v>105100-Hospital La Serena</v>
      </c>
      <c r="F1935" t="s">
        <v>1328</v>
      </c>
      <c r="G1935" s="437">
        <v>45096.422384259262</v>
      </c>
      <c r="H1935">
        <v>1</v>
      </c>
      <c r="J1935">
        <v>1</v>
      </c>
      <c r="L1935">
        <v>1</v>
      </c>
    </row>
    <row r="1936" spans="1:12" x14ac:dyDescent="0.2">
      <c r="A1936">
        <v>5</v>
      </c>
      <c r="B1936" t="s">
        <v>1325</v>
      </c>
      <c r="C1936">
        <v>2023</v>
      </c>
      <c r="D1936" t="s">
        <v>1576</v>
      </c>
      <c r="E1936" t="str">
        <f>IFERROR(VLOOKUP([1]!Tabla_SERIEA_05_13[[#This Row],[IdEstablecimiento]],'[2]Establecimiento 2023'!$A$1:$E$183,5,FALSE),0)</f>
        <v>105100-Hospital La Serena</v>
      </c>
      <c r="F1936" t="s">
        <v>1329</v>
      </c>
      <c r="G1936" s="437">
        <v>45096.422384259262</v>
      </c>
      <c r="H1936">
        <v>1</v>
      </c>
      <c r="J1936">
        <v>1</v>
      </c>
      <c r="L1936">
        <v>1</v>
      </c>
    </row>
    <row r="1937" spans="1:12" x14ac:dyDescent="0.2">
      <c r="A1937">
        <v>5</v>
      </c>
      <c r="B1937" t="s">
        <v>1325</v>
      </c>
      <c r="C1937">
        <v>2023</v>
      </c>
      <c r="D1937" t="s">
        <v>1576</v>
      </c>
      <c r="E1937" t="str">
        <f>IFERROR(VLOOKUP([1]!Tabla_SERIEA_05_13[[#This Row],[IdEstablecimiento]],'[2]Establecimiento 2023'!$A$1:$E$183,5,FALSE),0)</f>
        <v>105100-Hospital La Serena</v>
      </c>
      <c r="F1937" t="s">
        <v>1435</v>
      </c>
      <c r="G1937" s="437">
        <v>45096.422384259262</v>
      </c>
      <c r="H1937">
        <v>3</v>
      </c>
      <c r="J1937">
        <v>3</v>
      </c>
      <c r="L1937">
        <v>3</v>
      </c>
    </row>
    <row r="1938" spans="1:12" x14ac:dyDescent="0.2">
      <c r="A1938">
        <v>5</v>
      </c>
      <c r="B1938" t="s">
        <v>1325</v>
      </c>
      <c r="C1938">
        <v>2023</v>
      </c>
      <c r="D1938" t="s">
        <v>1576</v>
      </c>
      <c r="E1938" t="str">
        <f>IFERROR(VLOOKUP([1]!Tabla_SERIEA_05_13[[#This Row],[IdEstablecimiento]],'[2]Establecimiento 2023'!$A$1:$E$183,5,FALSE),0)</f>
        <v>105100-Hospital La Serena</v>
      </c>
      <c r="F1938" t="s">
        <v>1384</v>
      </c>
      <c r="G1938" s="437">
        <v>45096.422384259262</v>
      </c>
      <c r="H1938">
        <v>18</v>
      </c>
      <c r="J1938">
        <v>18</v>
      </c>
      <c r="L1938">
        <v>18</v>
      </c>
    </row>
    <row r="1939" spans="1:12" x14ac:dyDescent="0.2">
      <c r="A1939">
        <v>5</v>
      </c>
      <c r="B1939" t="s">
        <v>1325</v>
      </c>
      <c r="C1939">
        <v>2023</v>
      </c>
      <c r="D1939" t="s">
        <v>1576</v>
      </c>
      <c r="E1939" t="str">
        <f>IFERROR(VLOOKUP([1]!Tabla_SERIEA_05_13[[#This Row],[IdEstablecimiento]],'[2]Establecimiento 2023'!$A$1:$E$183,5,FALSE),0)</f>
        <v>105100-Hospital La Serena</v>
      </c>
      <c r="F1939" t="s">
        <v>1338</v>
      </c>
      <c r="G1939" s="437">
        <v>45096.422384259262</v>
      </c>
      <c r="H1939">
        <v>1</v>
      </c>
      <c r="J1939">
        <v>1</v>
      </c>
      <c r="L1939">
        <v>1</v>
      </c>
    </row>
    <row r="1940" spans="1:12" x14ac:dyDescent="0.2">
      <c r="A1940">
        <v>5</v>
      </c>
      <c r="B1940" t="s">
        <v>1325</v>
      </c>
      <c r="C1940">
        <v>2023</v>
      </c>
      <c r="D1940" t="s">
        <v>1576</v>
      </c>
      <c r="E1940" t="str">
        <f>IFERROR(VLOOKUP([1]!Tabla_SERIEA_05_13[[#This Row],[IdEstablecimiento]],'[2]Establecimiento 2023'!$A$1:$E$183,5,FALSE),0)</f>
        <v>105100-Hospital La Serena</v>
      </c>
      <c r="F1940" t="s">
        <v>1331</v>
      </c>
      <c r="G1940" s="437">
        <v>45096.422384259262</v>
      </c>
      <c r="H1940">
        <v>6</v>
      </c>
      <c r="J1940">
        <v>6</v>
      </c>
      <c r="L1940">
        <v>6</v>
      </c>
    </row>
    <row r="1941" spans="1:12" x14ac:dyDescent="0.2">
      <c r="A1941">
        <v>5</v>
      </c>
      <c r="B1941" t="s">
        <v>1325</v>
      </c>
      <c r="C1941">
        <v>2023</v>
      </c>
      <c r="D1941" t="s">
        <v>1576</v>
      </c>
      <c r="E1941" t="str">
        <f>IFERROR(VLOOKUP([1]!Tabla_SERIEA_05_13[[#This Row],[IdEstablecimiento]],'[2]Establecimiento 2023'!$A$1:$E$183,5,FALSE),0)</f>
        <v>105100-Hospital La Serena</v>
      </c>
      <c r="F1941" t="s">
        <v>1385</v>
      </c>
      <c r="G1941" s="437">
        <v>45096.422384259262</v>
      </c>
      <c r="H1941">
        <v>4</v>
      </c>
      <c r="J1941">
        <v>4</v>
      </c>
      <c r="K1941">
        <v>4</v>
      </c>
    </row>
    <row r="1942" spans="1:12" x14ac:dyDescent="0.2">
      <c r="A1942">
        <v>5</v>
      </c>
      <c r="B1942" t="s">
        <v>1325</v>
      </c>
      <c r="C1942">
        <v>2023</v>
      </c>
      <c r="D1942" t="s">
        <v>1576</v>
      </c>
      <c r="E1942" t="str">
        <f>IFERROR(VLOOKUP([1]!Tabla_SERIEA_05_13[[#This Row],[IdEstablecimiento]],'[2]Establecimiento 2023'!$A$1:$E$183,5,FALSE),0)</f>
        <v>105100-Hospital La Serena</v>
      </c>
      <c r="F1942" t="s">
        <v>1332</v>
      </c>
      <c r="G1942" s="437">
        <v>45096.422384259262</v>
      </c>
      <c r="H1942">
        <v>3</v>
      </c>
      <c r="J1942">
        <v>3</v>
      </c>
      <c r="L1942">
        <v>3</v>
      </c>
    </row>
    <row r="1943" spans="1:12" x14ac:dyDescent="0.2">
      <c r="A1943">
        <v>5</v>
      </c>
      <c r="B1943" t="s">
        <v>1325</v>
      </c>
      <c r="C1943">
        <v>2023</v>
      </c>
      <c r="D1943" t="s">
        <v>1576</v>
      </c>
      <c r="E1943" t="str">
        <f>IFERROR(VLOOKUP([1]!Tabla_SERIEA_05_13[[#This Row],[IdEstablecimiento]],'[2]Establecimiento 2023'!$A$1:$E$183,5,FALSE),0)</f>
        <v>105100-Hospital La Serena</v>
      </c>
      <c r="F1943" t="s">
        <v>1244</v>
      </c>
      <c r="G1943" s="437">
        <v>45096.422384259262</v>
      </c>
      <c r="H1943">
        <v>2</v>
      </c>
      <c r="I1943">
        <v>0</v>
      </c>
      <c r="J1943">
        <v>2</v>
      </c>
    </row>
    <row r="1944" spans="1:12" x14ac:dyDescent="0.2">
      <c r="A1944">
        <v>5</v>
      </c>
      <c r="B1944" t="s">
        <v>1325</v>
      </c>
      <c r="C1944">
        <v>2023</v>
      </c>
      <c r="D1944" t="s">
        <v>1576</v>
      </c>
      <c r="E1944" t="str">
        <f>IFERROR(VLOOKUP([1]!Tabla_SERIEA_05_13[[#This Row],[IdEstablecimiento]],'[2]Establecimiento 2023'!$A$1:$E$183,5,FALSE),0)</f>
        <v>105100-Hospital La Serena</v>
      </c>
      <c r="F1944" t="s">
        <v>1252</v>
      </c>
      <c r="G1944" s="437">
        <v>45096.422384259262</v>
      </c>
      <c r="H1944">
        <v>6</v>
      </c>
      <c r="I1944">
        <v>0</v>
      </c>
      <c r="J1944">
        <v>6</v>
      </c>
    </row>
    <row r="1945" spans="1:12" x14ac:dyDescent="0.2">
      <c r="A1945">
        <v>5</v>
      </c>
      <c r="B1945" t="s">
        <v>1325</v>
      </c>
      <c r="C1945">
        <v>2023</v>
      </c>
      <c r="D1945" t="s">
        <v>1576</v>
      </c>
      <c r="E1945" t="str">
        <f>IFERROR(VLOOKUP([1]!Tabla_SERIEA_05_13[[#This Row],[IdEstablecimiento]],'[2]Establecimiento 2023'!$A$1:$E$183,5,FALSE),0)</f>
        <v>105100-Hospital La Serena</v>
      </c>
      <c r="F1945" t="s">
        <v>1253</v>
      </c>
      <c r="G1945" s="437">
        <v>45096.422384259262</v>
      </c>
      <c r="H1945">
        <v>12</v>
      </c>
      <c r="I1945">
        <v>0</v>
      </c>
      <c r="J1945">
        <v>12</v>
      </c>
    </row>
    <row r="1946" spans="1:12" x14ac:dyDescent="0.2">
      <c r="A1946">
        <v>5</v>
      </c>
      <c r="B1946" t="s">
        <v>1325</v>
      </c>
      <c r="C1946">
        <v>2023</v>
      </c>
      <c r="D1946" t="s">
        <v>1577</v>
      </c>
      <c r="E1946" t="str">
        <f>IFERROR(VLOOKUP([1]!Tabla_SERIEA_05_13[[#This Row],[IdEstablecimiento]],'[2]Establecimiento 2023'!$A$1:$E$183,5,FALSE),0)</f>
        <v>105100-Hospital La Serena</v>
      </c>
      <c r="F1946" t="s">
        <v>1341</v>
      </c>
      <c r="G1946" s="437">
        <v>45096.422453703701</v>
      </c>
      <c r="H1946">
        <v>0</v>
      </c>
      <c r="K1946">
        <v>6</v>
      </c>
    </row>
    <row r="1947" spans="1:12" x14ac:dyDescent="0.2">
      <c r="A1947">
        <v>5</v>
      </c>
      <c r="B1947" t="s">
        <v>1325</v>
      </c>
      <c r="C1947">
        <v>2023</v>
      </c>
      <c r="D1947" t="s">
        <v>1577</v>
      </c>
      <c r="E1947" t="str">
        <f>IFERROR(VLOOKUP([1]!Tabla_SERIEA_05_13[[#This Row],[IdEstablecimiento]],'[2]Establecimiento 2023'!$A$1:$E$183,5,FALSE),0)</f>
        <v>105100-Hospital La Serena</v>
      </c>
      <c r="F1947" t="s">
        <v>1343</v>
      </c>
      <c r="G1947" s="437">
        <v>45096.422453703701</v>
      </c>
      <c r="H1947">
        <v>0</v>
      </c>
      <c r="K1947">
        <v>7</v>
      </c>
    </row>
    <row r="1948" spans="1:12" x14ac:dyDescent="0.2">
      <c r="A1948">
        <v>5</v>
      </c>
      <c r="B1948" t="s">
        <v>1325</v>
      </c>
      <c r="C1948">
        <v>2023</v>
      </c>
      <c r="D1948" t="s">
        <v>1577</v>
      </c>
      <c r="E1948" t="str">
        <f>IFERROR(VLOOKUP([1]!Tabla_SERIEA_05_13[[#This Row],[IdEstablecimiento]],'[2]Establecimiento 2023'!$A$1:$E$183,5,FALSE),0)</f>
        <v>105100-Hospital La Serena</v>
      </c>
      <c r="F1948" t="s">
        <v>1344</v>
      </c>
      <c r="G1948" s="437">
        <v>45096.422453703701</v>
      </c>
      <c r="H1948">
        <v>0</v>
      </c>
      <c r="K1948">
        <v>18</v>
      </c>
    </row>
    <row r="1949" spans="1:12" x14ac:dyDescent="0.2">
      <c r="A1949">
        <v>5</v>
      </c>
      <c r="B1949" t="s">
        <v>1325</v>
      </c>
      <c r="C1949">
        <v>2023</v>
      </c>
      <c r="D1949" t="s">
        <v>1577</v>
      </c>
      <c r="E1949" t="str">
        <f>IFERROR(VLOOKUP([1]!Tabla_SERIEA_05_13[[#This Row],[IdEstablecimiento]],'[2]Establecimiento 2023'!$A$1:$E$183,5,FALSE),0)</f>
        <v>105100-Hospital La Serena</v>
      </c>
      <c r="F1949" t="s">
        <v>1345</v>
      </c>
      <c r="G1949" s="437">
        <v>45096.422453703701</v>
      </c>
      <c r="H1949">
        <v>0</v>
      </c>
      <c r="K1949">
        <v>17</v>
      </c>
    </row>
    <row r="1950" spans="1:12" x14ac:dyDescent="0.2">
      <c r="A1950">
        <v>5</v>
      </c>
      <c r="B1950" t="s">
        <v>1325</v>
      </c>
      <c r="C1950">
        <v>2023</v>
      </c>
      <c r="D1950" t="s">
        <v>1577</v>
      </c>
      <c r="E1950" t="str">
        <f>IFERROR(VLOOKUP([1]!Tabla_SERIEA_05_13[[#This Row],[IdEstablecimiento]],'[2]Establecimiento 2023'!$A$1:$E$183,5,FALSE),0)</f>
        <v>105100-Hospital La Serena</v>
      </c>
      <c r="F1950" t="s">
        <v>1454</v>
      </c>
      <c r="G1950" s="437">
        <v>45096.422453703701</v>
      </c>
      <c r="H1950">
        <v>0</v>
      </c>
      <c r="K1950">
        <v>20</v>
      </c>
    </row>
    <row r="1951" spans="1:12" x14ac:dyDescent="0.2">
      <c r="A1951">
        <v>5</v>
      </c>
      <c r="B1951" t="s">
        <v>1325</v>
      </c>
      <c r="C1951">
        <v>2023</v>
      </c>
      <c r="D1951" t="s">
        <v>1577</v>
      </c>
      <c r="E1951" t="str">
        <f>IFERROR(VLOOKUP([1]!Tabla_SERIEA_05_13[[#This Row],[IdEstablecimiento]],'[2]Establecimiento 2023'!$A$1:$E$183,5,FALSE),0)</f>
        <v>105100-Hospital La Serena</v>
      </c>
      <c r="F1951" t="s">
        <v>1349</v>
      </c>
      <c r="G1951" s="437">
        <v>45096.422453703701</v>
      </c>
      <c r="H1951">
        <v>0</v>
      </c>
      <c r="K1951">
        <v>24</v>
      </c>
    </row>
    <row r="1952" spans="1:12" x14ac:dyDescent="0.2">
      <c r="A1952">
        <v>5</v>
      </c>
      <c r="B1952" t="s">
        <v>1325</v>
      </c>
      <c r="C1952">
        <v>2023</v>
      </c>
      <c r="D1952" t="s">
        <v>1577</v>
      </c>
      <c r="E1952" t="str">
        <f>IFERROR(VLOOKUP([1]!Tabla_SERIEA_05_13[[#This Row],[IdEstablecimiento]],'[2]Establecimiento 2023'!$A$1:$E$183,5,FALSE),0)</f>
        <v>105100-Hospital La Serena</v>
      </c>
      <c r="F1952" t="s">
        <v>1353</v>
      </c>
      <c r="G1952" s="437">
        <v>45096.422453703701</v>
      </c>
      <c r="H1952">
        <v>0</v>
      </c>
      <c r="K1952">
        <v>24</v>
      </c>
    </row>
    <row r="1953" spans="1:12" x14ac:dyDescent="0.2">
      <c r="A1953">
        <v>5</v>
      </c>
      <c r="B1953" t="s">
        <v>1325</v>
      </c>
      <c r="C1953">
        <v>2023</v>
      </c>
      <c r="D1953" t="s">
        <v>1577</v>
      </c>
      <c r="E1953" t="str">
        <f>IFERROR(VLOOKUP([1]!Tabla_SERIEA_05_13[[#This Row],[IdEstablecimiento]],'[2]Establecimiento 2023'!$A$1:$E$183,5,FALSE),0)</f>
        <v>105100-Hospital La Serena</v>
      </c>
      <c r="F1953" t="s">
        <v>1354</v>
      </c>
      <c r="G1953" s="437">
        <v>45096.422453703701</v>
      </c>
      <c r="H1953">
        <v>0</v>
      </c>
      <c r="K1953">
        <v>18</v>
      </c>
    </row>
    <row r="1954" spans="1:12" x14ac:dyDescent="0.2">
      <c r="A1954">
        <v>5</v>
      </c>
      <c r="B1954" t="s">
        <v>1325</v>
      </c>
      <c r="C1954">
        <v>2023</v>
      </c>
      <c r="D1954" t="s">
        <v>1577</v>
      </c>
      <c r="E1954" t="str">
        <f>IFERROR(VLOOKUP([1]!Tabla_SERIEA_05_13[[#This Row],[IdEstablecimiento]],'[2]Establecimiento 2023'!$A$1:$E$183,5,FALSE),0)</f>
        <v>105100-Hospital La Serena</v>
      </c>
      <c r="F1954" t="s">
        <v>1410</v>
      </c>
      <c r="G1954" s="437">
        <v>45096.422453703701</v>
      </c>
      <c r="H1954">
        <v>0</v>
      </c>
      <c r="K1954">
        <v>24</v>
      </c>
    </row>
    <row r="1955" spans="1:12" x14ac:dyDescent="0.2">
      <c r="A1955">
        <v>5</v>
      </c>
      <c r="B1955" t="s">
        <v>1325</v>
      </c>
      <c r="C1955">
        <v>2023</v>
      </c>
      <c r="D1955" t="s">
        <v>1577</v>
      </c>
      <c r="E1955" t="str">
        <f>IFERROR(VLOOKUP([1]!Tabla_SERIEA_05_13[[#This Row],[IdEstablecimiento]],'[2]Establecimiento 2023'!$A$1:$E$183,5,FALSE),0)</f>
        <v>105100-Hospital La Serena</v>
      </c>
      <c r="F1955" t="s">
        <v>1356</v>
      </c>
      <c r="G1955" s="437">
        <v>45096.422453703701</v>
      </c>
      <c r="H1955">
        <v>0</v>
      </c>
      <c r="K1955">
        <v>24</v>
      </c>
    </row>
    <row r="1956" spans="1:12" x14ac:dyDescent="0.2">
      <c r="A1956">
        <v>5</v>
      </c>
      <c r="B1956" t="s">
        <v>1325</v>
      </c>
      <c r="C1956">
        <v>2023</v>
      </c>
      <c r="D1956" t="s">
        <v>1577</v>
      </c>
      <c r="E1956" t="str">
        <f>IFERROR(VLOOKUP([1]!Tabla_SERIEA_05_13[[#This Row],[IdEstablecimiento]],'[2]Establecimiento 2023'!$A$1:$E$183,5,FALSE),0)</f>
        <v>105100-Hospital La Serena</v>
      </c>
      <c r="F1956" t="s">
        <v>1358</v>
      </c>
      <c r="G1956" s="437">
        <v>45096.422453703701</v>
      </c>
      <c r="H1956">
        <v>0</v>
      </c>
      <c r="K1956">
        <v>24</v>
      </c>
    </row>
    <row r="1957" spans="1:12" x14ac:dyDescent="0.2">
      <c r="A1957">
        <v>5</v>
      </c>
      <c r="B1957" t="s">
        <v>1325</v>
      </c>
      <c r="C1957">
        <v>2023</v>
      </c>
      <c r="D1957" t="s">
        <v>1577</v>
      </c>
      <c r="E1957" t="str">
        <f>IFERROR(VLOOKUP([1]!Tabla_SERIEA_05_13[[#This Row],[IdEstablecimiento]],'[2]Establecimiento 2023'!$A$1:$E$183,5,FALSE),0)</f>
        <v>105100-Hospital La Serena</v>
      </c>
      <c r="F1957" t="s">
        <v>1361</v>
      </c>
      <c r="G1957" s="437">
        <v>45096.422453703701</v>
      </c>
      <c r="H1957">
        <v>0</v>
      </c>
      <c r="K1957">
        <v>10</v>
      </c>
    </row>
    <row r="1958" spans="1:12" x14ac:dyDescent="0.2">
      <c r="A1958">
        <v>5</v>
      </c>
      <c r="B1958" t="s">
        <v>1325</v>
      </c>
      <c r="C1958">
        <v>2023</v>
      </c>
      <c r="D1958" t="s">
        <v>1577</v>
      </c>
      <c r="E1958" t="str">
        <f>IFERROR(VLOOKUP([1]!Tabla_SERIEA_05_13[[#This Row],[IdEstablecimiento]],'[2]Establecimiento 2023'!$A$1:$E$183,5,FALSE),0)</f>
        <v>105102-Hospital Ovalle</v>
      </c>
      <c r="F1958" t="s">
        <v>1426</v>
      </c>
      <c r="G1958" s="437">
        <v>45096.422453703701</v>
      </c>
      <c r="H1958">
        <v>0</v>
      </c>
      <c r="K1958">
        <v>1</v>
      </c>
    </row>
    <row r="1959" spans="1:12" x14ac:dyDescent="0.2">
      <c r="A1959">
        <v>5</v>
      </c>
      <c r="B1959" t="s">
        <v>1325</v>
      </c>
      <c r="C1959">
        <v>2023</v>
      </c>
      <c r="D1959" t="s">
        <v>1577</v>
      </c>
      <c r="E1959" t="str">
        <f>IFERROR(VLOOKUP([1]!Tabla_SERIEA_05_13[[#This Row],[IdEstablecimiento]],'[2]Establecimiento 2023'!$A$1:$E$183,5,FALSE),0)</f>
        <v>105102-Hospital Ovalle</v>
      </c>
      <c r="F1959" t="s">
        <v>1368</v>
      </c>
      <c r="G1959" s="437">
        <v>45096.422453703701</v>
      </c>
      <c r="H1959">
        <v>0</v>
      </c>
      <c r="K1959">
        <v>1</v>
      </c>
    </row>
    <row r="1960" spans="1:12" x14ac:dyDescent="0.2">
      <c r="A1960">
        <v>5</v>
      </c>
      <c r="B1960" t="s">
        <v>1325</v>
      </c>
      <c r="C1960">
        <v>2023</v>
      </c>
      <c r="D1960" t="s">
        <v>1577</v>
      </c>
      <c r="E1960" t="str">
        <f>IFERROR(VLOOKUP([1]!Tabla_SERIEA_05_13[[#This Row],[IdEstablecimiento]],'[2]Establecimiento 2023'!$A$1:$E$183,5,FALSE),0)</f>
        <v>105102-Hospital Ovalle</v>
      </c>
      <c r="F1960" t="s">
        <v>1371</v>
      </c>
      <c r="G1960" s="437">
        <v>45096.422453703701</v>
      </c>
      <c r="H1960">
        <v>0</v>
      </c>
      <c r="K1960">
        <v>2</v>
      </c>
    </row>
    <row r="1961" spans="1:12" x14ac:dyDescent="0.2">
      <c r="A1961">
        <v>5</v>
      </c>
      <c r="B1961" t="s">
        <v>1325</v>
      </c>
      <c r="C1961">
        <v>2023</v>
      </c>
      <c r="D1961" t="s">
        <v>1577</v>
      </c>
      <c r="E1961" t="str">
        <f>IFERROR(VLOOKUP([1]!Tabla_SERIEA_05_13[[#This Row],[IdEstablecimiento]],'[2]Establecimiento 2023'!$A$1:$E$183,5,FALSE),0)</f>
        <v>105102-Hospital Ovalle</v>
      </c>
      <c r="F1961" t="s">
        <v>1372</v>
      </c>
      <c r="G1961" s="437">
        <v>45096.422453703701</v>
      </c>
      <c r="H1961">
        <v>0</v>
      </c>
      <c r="K1961">
        <v>3</v>
      </c>
    </row>
    <row r="1962" spans="1:12" x14ac:dyDescent="0.2">
      <c r="A1962">
        <v>5</v>
      </c>
      <c r="B1962" t="s">
        <v>1325</v>
      </c>
      <c r="C1962">
        <v>2023</v>
      </c>
      <c r="D1962" t="s">
        <v>1577</v>
      </c>
      <c r="E1962" t="str">
        <f>IFERROR(VLOOKUP([1]!Tabla_SERIEA_05_13[[#This Row],[IdEstablecimiento]],'[2]Establecimiento 2023'!$A$1:$E$183,5,FALSE),0)</f>
        <v>105102-Hospital Ovalle</v>
      </c>
      <c r="F1962" t="s">
        <v>1502</v>
      </c>
      <c r="G1962" s="437">
        <v>45096.422453703701</v>
      </c>
      <c r="H1962">
        <v>0</v>
      </c>
      <c r="K1962">
        <v>6</v>
      </c>
    </row>
    <row r="1963" spans="1:12" x14ac:dyDescent="0.2">
      <c r="A1963">
        <v>5</v>
      </c>
      <c r="B1963" t="s">
        <v>1325</v>
      </c>
      <c r="C1963">
        <v>2023</v>
      </c>
      <c r="D1963" t="s">
        <v>1577</v>
      </c>
      <c r="E1963" t="str">
        <f>IFERROR(VLOOKUP([1]!Tabla_SERIEA_05_13[[#This Row],[IdEstablecimiento]],'[2]Establecimiento 2023'!$A$1:$E$183,5,FALSE),0)</f>
        <v>105102-Hospital Ovalle</v>
      </c>
      <c r="F1963" t="s">
        <v>1572</v>
      </c>
      <c r="G1963" s="437">
        <v>45096.422453703701</v>
      </c>
      <c r="H1963">
        <v>0</v>
      </c>
      <c r="K1963">
        <v>6</v>
      </c>
    </row>
    <row r="1964" spans="1:12" x14ac:dyDescent="0.2">
      <c r="A1964">
        <v>5</v>
      </c>
      <c r="B1964" t="s">
        <v>1325</v>
      </c>
      <c r="C1964">
        <v>2023</v>
      </c>
      <c r="D1964" t="s">
        <v>1577</v>
      </c>
      <c r="E1964" t="str">
        <f>IFERROR(VLOOKUP([1]!Tabla_SERIEA_05_13[[#This Row],[IdEstablecimiento]],'[2]Establecimiento 2023'!$A$1:$E$183,5,FALSE),0)</f>
        <v>105102-Hospital Ovalle</v>
      </c>
      <c r="F1964" t="s">
        <v>1450</v>
      </c>
      <c r="G1964" s="437">
        <v>45096.422453703701</v>
      </c>
      <c r="H1964">
        <v>0</v>
      </c>
      <c r="K1964">
        <v>3</v>
      </c>
    </row>
    <row r="1965" spans="1:12" x14ac:dyDescent="0.2">
      <c r="A1965">
        <v>5</v>
      </c>
      <c r="B1965" t="s">
        <v>1325</v>
      </c>
      <c r="C1965">
        <v>2023</v>
      </c>
      <c r="D1965" t="s">
        <v>1577</v>
      </c>
      <c r="E1965" t="str">
        <f>IFERROR(VLOOKUP([1]!Tabla_SERIEA_05_13[[#This Row],[IdEstablecimiento]],'[2]Establecimiento 2023'!$A$1:$E$183,5,FALSE),0)</f>
        <v>105102-Hospital Ovalle</v>
      </c>
      <c r="F1965" t="s">
        <v>1504</v>
      </c>
      <c r="G1965" s="437">
        <v>45096.422453703701</v>
      </c>
      <c r="H1965">
        <v>0</v>
      </c>
      <c r="K1965">
        <v>2</v>
      </c>
    </row>
    <row r="1966" spans="1:12" x14ac:dyDescent="0.2">
      <c r="A1966">
        <v>5</v>
      </c>
      <c r="B1966" t="s">
        <v>1325</v>
      </c>
      <c r="C1966">
        <v>2023</v>
      </c>
      <c r="D1966" t="s">
        <v>1577</v>
      </c>
      <c r="E1966" t="str">
        <f>IFERROR(VLOOKUP([1]!Tabla_SERIEA_05_13[[#This Row],[IdEstablecimiento]],'[2]Establecimiento 2023'!$A$1:$E$183,5,FALSE),0)</f>
        <v>105102-Hospital Ovalle</v>
      </c>
      <c r="F1966" t="s">
        <v>1335</v>
      </c>
      <c r="G1966" s="437">
        <v>45096.422453703701</v>
      </c>
      <c r="H1966">
        <v>7</v>
      </c>
      <c r="J1966">
        <v>7</v>
      </c>
      <c r="L1966">
        <v>7</v>
      </c>
    </row>
    <row r="1967" spans="1:12" x14ac:dyDescent="0.2">
      <c r="A1967">
        <v>5</v>
      </c>
      <c r="B1967" t="s">
        <v>1325</v>
      </c>
      <c r="C1967">
        <v>2023</v>
      </c>
      <c r="D1967" t="s">
        <v>1577</v>
      </c>
      <c r="E1967" t="str">
        <f>IFERROR(VLOOKUP([1]!Tabla_SERIEA_05_13[[#This Row],[IdEstablecimiento]],'[2]Establecimiento 2023'!$A$1:$E$183,5,FALSE),0)</f>
        <v>105102-Hospital Ovalle</v>
      </c>
      <c r="F1967" t="s">
        <v>1327</v>
      </c>
      <c r="G1967" s="437">
        <v>45096.422453703701</v>
      </c>
      <c r="H1967">
        <v>15</v>
      </c>
      <c r="J1967">
        <v>15</v>
      </c>
      <c r="L1967">
        <v>15</v>
      </c>
    </row>
    <row r="1968" spans="1:12" x14ac:dyDescent="0.2">
      <c r="A1968">
        <v>5</v>
      </c>
      <c r="B1968" t="s">
        <v>1325</v>
      </c>
      <c r="C1968">
        <v>2023</v>
      </c>
      <c r="D1968" t="s">
        <v>1577</v>
      </c>
      <c r="E1968" t="str">
        <f>IFERROR(VLOOKUP([1]!Tabla_SERIEA_05_13[[#This Row],[IdEstablecimiento]],'[2]Establecimiento 2023'!$A$1:$E$183,5,FALSE),0)</f>
        <v>04301-Ovalle</v>
      </c>
      <c r="F1968" t="s">
        <v>1384</v>
      </c>
      <c r="G1968" s="437">
        <v>45096.422453703701</v>
      </c>
      <c r="H1968">
        <v>38</v>
      </c>
      <c r="J1968">
        <v>38</v>
      </c>
      <c r="L1968">
        <v>38</v>
      </c>
    </row>
    <row r="1969" spans="1:12" x14ac:dyDescent="0.2">
      <c r="A1969">
        <v>5</v>
      </c>
      <c r="B1969" t="s">
        <v>1325</v>
      </c>
      <c r="C1969">
        <v>2023</v>
      </c>
      <c r="D1969" t="s">
        <v>1577</v>
      </c>
      <c r="E1969" t="str">
        <f>IFERROR(VLOOKUP([1]!Tabla_SERIEA_05_13[[#This Row],[IdEstablecimiento]],'[2]Establecimiento 2023'!$A$1:$E$183,5,FALSE),0)</f>
        <v>04301-Ovalle</v>
      </c>
      <c r="F1969" t="s">
        <v>1331</v>
      </c>
      <c r="G1969" s="437">
        <v>45096.422453703701</v>
      </c>
      <c r="H1969">
        <v>8</v>
      </c>
      <c r="J1969">
        <v>8</v>
      </c>
      <c r="L1969">
        <v>8</v>
      </c>
    </row>
    <row r="1970" spans="1:12" x14ac:dyDescent="0.2">
      <c r="A1970">
        <v>5</v>
      </c>
      <c r="B1970" t="s">
        <v>1325</v>
      </c>
      <c r="C1970">
        <v>2023</v>
      </c>
      <c r="D1970" t="s">
        <v>1577</v>
      </c>
      <c r="E1970" t="str">
        <f>IFERROR(VLOOKUP([1]!Tabla_SERIEA_05_13[[#This Row],[IdEstablecimiento]],'[2]Establecimiento 2023'!$A$1:$E$183,5,FALSE),0)</f>
        <v>04301-Ovalle</v>
      </c>
      <c r="F1970" t="s">
        <v>1385</v>
      </c>
      <c r="G1970" s="437">
        <v>45096.422453703701</v>
      </c>
      <c r="H1970">
        <v>30</v>
      </c>
      <c r="J1970">
        <v>30</v>
      </c>
      <c r="K1970">
        <v>30</v>
      </c>
    </row>
    <row r="1971" spans="1:12" x14ac:dyDescent="0.2">
      <c r="A1971">
        <v>5</v>
      </c>
      <c r="B1971" t="s">
        <v>1325</v>
      </c>
      <c r="C1971">
        <v>2023</v>
      </c>
      <c r="D1971" t="s">
        <v>1577</v>
      </c>
      <c r="E1971" t="str">
        <f>IFERROR(VLOOKUP([1]!Tabla_SERIEA_05_13[[#This Row],[IdEstablecimiento]],'[2]Establecimiento 2023'!$A$1:$E$183,5,FALSE),0)</f>
        <v>04301-Ovalle</v>
      </c>
      <c r="F1971" t="s">
        <v>1244</v>
      </c>
      <c r="G1971" s="437">
        <v>45096.422453703701</v>
      </c>
      <c r="H1971">
        <v>7</v>
      </c>
      <c r="I1971">
        <v>0</v>
      </c>
      <c r="J1971">
        <v>7</v>
      </c>
    </row>
    <row r="1972" spans="1:12" x14ac:dyDescent="0.2">
      <c r="A1972">
        <v>5</v>
      </c>
      <c r="B1972" t="s">
        <v>1325</v>
      </c>
      <c r="C1972">
        <v>2023</v>
      </c>
      <c r="D1972" t="s">
        <v>1577</v>
      </c>
      <c r="E1972" t="str">
        <f>IFERROR(VLOOKUP([1]!Tabla_SERIEA_05_13[[#This Row],[IdEstablecimiento]],'[2]Establecimiento 2023'!$A$1:$E$183,5,FALSE),0)</f>
        <v>04301-Ovalle</v>
      </c>
      <c r="F1972" t="s">
        <v>1252</v>
      </c>
      <c r="G1972" s="437">
        <v>45096.422453703701</v>
      </c>
      <c r="H1972">
        <v>8</v>
      </c>
      <c r="I1972">
        <v>0</v>
      </c>
      <c r="J1972">
        <v>8</v>
      </c>
    </row>
    <row r="1973" spans="1:12" x14ac:dyDescent="0.2">
      <c r="A1973">
        <v>5</v>
      </c>
      <c r="B1973" t="s">
        <v>1325</v>
      </c>
      <c r="C1973">
        <v>2023</v>
      </c>
      <c r="D1973" t="s">
        <v>1577</v>
      </c>
      <c r="E1973" t="str">
        <f>IFERROR(VLOOKUP([1]!Tabla_SERIEA_05_13[[#This Row],[IdEstablecimiento]],'[2]Establecimiento 2023'!$A$1:$E$183,5,FALSE),0)</f>
        <v>04301-Ovalle</v>
      </c>
      <c r="F1973" t="s">
        <v>1253</v>
      </c>
      <c r="G1973" s="437">
        <v>45096.422453703701</v>
      </c>
      <c r="H1973">
        <v>15</v>
      </c>
      <c r="I1973">
        <v>0</v>
      </c>
      <c r="J1973">
        <v>15</v>
      </c>
    </row>
    <row r="1974" spans="1:12" x14ac:dyDescent="0.2">
      <c r="A1974">
        <v>5</v>
      </c>
      <c r="B1974" t="s">
        <v>1325</v>
      </c>
      <c r="C1974">
        <v>2023</v>
      </c>
      <c r="D1974" t="s">
        <v>1578</v>
      </c>
      <c r="E1974" t="str">
        <f>IFERROR(VLOOKUP([1]!Tabla_SERIEA_05_13[[#This Row],[IdEstablecimiento]],'[2]Establecimiento 2023'!$A$1:$E$183,5,FALSE),0)</f>
        <v>04301-Ovalle</v>
      </c>
      <c r="F1974" t="s">
        <v>1341</v>
      </c>
      <c r="G1974" s="437">
        <v>45096.425081018519</v>
      </c>
      <c r="H1974">
        <v>0</v>
      </c>
      <c r="K1974">
        <v>5</v>
      </c>
    </row>
    <row r="1975" spans="1:12" x14ac:dyDescent="0.2">
      <c r="A1975">
        <v>5</v>
      </c>
      <c r="B1975" t="s">
        <v>1325</v>
      </c>
      <c r="C1975">
        <v>2023</v>
      </c>
      <c r="D1975" t="s">
        <v>1578</v>
      </c>
      <c r="E1975" t="str">
        <f>IFERROR(VLOOKUP([1]!Tabla_SERIEA_05_13[[#This Row],[IdEstablecimiento]],'[2]Establecimiento 2023'!$A$1:$E$183,5,FALSE),0)</f>
        <v>04301-Ovalle</v>
      </c>
      <c r="F1975" t="s">
        <v>1343</v>
      </c>
      <c r="G1975" s="437">
        <v>45096.425081018519</v>
      </c>
      <c r="H1975">
        <v>0</v>
      </c>
      <c r="K1975">
        <v>6</v>
      </c>
    </row>
    <row r="1976" spans="1:12" x14ac:dyDescent="0.2">
      <c r="A1976">
        <v>5</v>
      </c>
      <c r="B1976" t="s">
        <v>1325</v>
      </c>
      <c r="C1976">
        <v>2023</v>
      </c>
      <c r="D1976" t="s">
        <v>1578</v>
      </c>
      <c r="E1976" t="str">
        <f>IFERROR(VLOOKUP([1]!Tabla_SERIEA_05_13[[#This Row],[IdEstablecimiento]],'[2]Establecimiento 2023'!$A$1:$E$183,5,FALSE),0)</f>
        <v>04301-Ovalle</v>
      </c>
      <c r="F1976" t="s">
        <v>1344</v>
      </c>
      <c r="G1976" s="437">
        <v>45096.425081018519</v>
      </c>
      <c r="H1976">
        <v>0</v>
      </c>
      <c r="K1976">
        <v>8</v>
      </c>
    </row>
    <row r="1977" spans="1:12" x14ac:dyDescent="0.2">
      <c r="A1977">
        <v>5</v>
      </c>
      <c r="B1977" t="s">
        <v>1325</v>
      </c>
      <c r="C1977">
        <v>2023</v>
      </c>
      <c r="D1977" t="s">
        <v>1578</v>
      </c>
      <c r="E1977" t="str">
        <f>IFERROR(VLOOKUP([1]!Tabla_SERIEA_05_13[[#This Row],[IdEstablecimiento]],'[2]Establecimiento 2023'!$A$1:$E$183,5,FALSE),0)</f>
        <v>04301-Ovalle</v>
      </c>
      <c r="F1977" t="s">
        <v>1345</v>
      </c>
      <c r="G1977" s="437">
        <v>45096.425081018519</v>
      </c>
      <c r="H1977">
        <v>0</v>
      </c>
      <c r="K1977">
        <v>4</v>
      </c>
    </row>
    <row r="1978" spans="1:12" x14ac:dyDescent="0.2">
      <c r="A1978">
        <v>5</v>
      </c>
      <c r="B1978" t="s">
        <v>1325</v>
      </c>
      <c r="C1978">
        <v>2023</v>
      </c>
      <c r="D1978" t="s">
        <v>1578</v>
      </c>
      <c r="E1978" t="str">
        <f>IFERROR(VLOOKUP([1]!Tabla_SERIEA_05_13[[#This Row],[IdEstablecimiento]],'[2]Establecimiento 2023'!$A$1:$E$183,5,FALSE),0)</f>
        <v>04301-Ovalle</v>
      </c>
      <c r="F1978" t="s">
        <v>1454</v>
      </c>
      <c r="G1978" s="437">
        <v>45096.425081018519</v>
      </c>
      <c r="H1978">
        <v>0</v>
      </c>
      <c r="K1978">
        <v>10</v>
      </c>
    </row>
    <row r="1979" spans="1:12" x14ac:dyDescent="0.2">
      <c r="A1979">
        <v>5</v>
      </c>
      <c r="B1979" t="s">
        <v>1325</v>
      </c>
      <c r="C1979">
        <v>2023</v>
      </c>
      <c r="D1979" t="s">
        <v>1578</v>
      </c>
      <c r="E1979" t="str">
        <f>IFERROR(VLOOKUP([1]!Tabla_SERIEA_05_13[[#This Row],[IdEstablecimiento]],'[2]Establecimiento 2023'!$A$1:$E$183,5,FALSE),0)</f>
        <v>04301-Ovalle</v>
      </c>
      <c r="F1979" t="s">
        <v>1349</v>
      </c>
      <c r="G1979" s="437">
        <v>45096.425081018519</v>
      </c>
      <c r="H1979">
        <v>0</v>
      </c>
      <c r="K1979">
        <v>13</v>
      </c>
    </row>
    <row r="1980" spans="1:12" x14ac:dyDescent="0.2">
      <c r="A1980">
        <v>5</v>
      </c>
      <c r="B1980" t="s">
        <v>1325</v>
      </c>
      <c r="C1980">
        <v>2023</v>
      </c>
      <c r="D1980" t="s">
        <v>1578</v>
      </c>
      <c r="E1980" t="str">
        <f>IFERROR(VLOOKUP([1]!Tabla_SERIEA_05_13[[#This Row],[IdEstablecimiento]],'[2]Establecimiento 2023'!$A$1:$E$183,5,FALSE),0)</f>
        <v>105100-Hospital La Serena</v>
      </c>
      <c r="F1980" t="s">
        <v>1353</v>
      </c>
      <c r="G1980" s="437">
        <v>45096.425081018519</v>
      </c>
      <c r="H1980">
        <v>0</v>
      </c>
      <c r="K1980">
        <v>13</v>
      </c>
    </row>
    <row r="1981" spans="1:12" x14ac:dyDescent="0.2">
      <c r="A1981">
        <v>5</v>
      </c>
      <c r="B1981" t="s">
        <v>1325</v>
      </c>
      <c r="C1981">
        <v>2023</v>
      </c>
      <c r="D1981" t="s">
        <v>1578</v>
      </c>
      <c r="E1981" t="str">
        <f>IFERROR(VLOOKUP([1]!Tabla_SERIEA_05_13[[#This Row],[IdEstablecimiento]],'[2]Establecimiento 2023'!$A$1:$E$183,5,FALSE),0)</f>
        <v>105100-Hospital La Serena</v>
      </c>
      <c r="F1981" t="s">
        <v>1354</v>
      </c>
      <c r="G1981" s="437">
        <v>45096.425081018519</v>
      </c>
      <c r="H1981">
        <v>0</v>
      </c>
      <c r="K1981">
        <v>10</v>
      </c>
    </row>
    <row r="1982" spans="1:12" x14ac:dyDescent="0.2">
      <c r="A1982">
        <v>5</v>
      </c>
      <c r="B1982" t="s">
        <v>1325</v>
      </c>
      <c r="C1982">
        <v>2023</v>
      </c>
      <c r="D1982" t="s">
        <v>1578</v>
      </c>
      <c r="E1982" t="str">
        <f>IFERROR(VLOOKUP([1]!Tabla_SERIEA_05_13[[#This Row],[IdEstablecimiento]],'[2]Establecimiento 2023'!$A$1:$E$183,5,FALSE),0)</f>
        <v>105100-Hospital La Serena</v>
      </c>
      <c r="F1982" t="s">
        <v>1410</v>
      </c>
      <c r="G1982" s="437">
        <v>45096.425081018519</v>
      </c>
      <c r="H1982">
        <v>0</v>
      </c>
      <c r="K1982">
        <v>13</v>
      </c>
    </row>
    <row r="1983" spans="1:12" x14ac:dyDescent="0.2">
      <c r="A1983">
        <v>5</v>
      </c>
      <c r="B1983" t="s">
        <v>1325</v>
      </c>
      <c r="C1983">
        <v>2023</v>
      </c>
      <c r="D1983" t="s">
        <v>1578</v>
      </c>
      <c r="E1983" t="str">
        <f>IFERROR(VLOOKUP([1]!Tabla_SERIEA_05_13[[#This Row],[IdEstablecimiento]],'[2]Establecimiento 2023'!$A$1:$E$183,5,FALSE),0)</f>
        <v>105100-Hospital La Serena</v>
      </c>
      <c r="F1983" t="s">
        <v>1356</v>
      </c>
      <c r="G1983" s="437">
        <v>45096.425081018519</v>
      </c>
      <c r="H1983">
        <v>0</v>
      </c>
      <c r="K1983">
        <v>15</v>
      </c>
    </row>
    <row r="1984" spans="1:12" x14ac:dyDescent="0.2">
      <c r="A1984">
        <v>5</v>
      </c>
      <c r="B1984" t="s">
        <v>1325</v>
      </c>
      <c r="C1984">
        <v>2023</v>
      </c>
      <c r="D1984" t="s">
        <v>1578</v>
      </c>
      <c r="E1984" t="str">
        <f>IFERROR(VLOOKUP([1]!Tabla_SERIEA_05_13[[#This Row],[IdEstablecimiento]],'[2]Establecimiento 2023'!$A$1:$E$183,5,FALSE),0)</f>
        <v>105100-Hospital La Serena</v>
      </c>
      <c r="F1984" t="s">
        <v>1357</v>
      </c>
      <c r="G1984" s="437">
        <v>45096.425081018519</v>
      </c>
      <c r="H1984">
        <v>0</v>
      </c>
      <c r="K1984">
        <v>3</v>
      </c>
    </row>
    <row r="1985" spans="1:12" x14ac:dyDescent="0.2">
      <c r="A1985">
        <v>5</v>
      </c>
      <c r="B1985" t="s">
        <v>1325</v>
      </c>
      <c r="C1985">
        <v>2023</v>
      </c>
      <c r="D1985" t="s">
        <v>1578</v>
      </c>
      <c r="E1985" t="str">
        <f>IFERROR(VLOOKUP([1]!Tabla_SERIEA_05_13[[#This Row],[IdEstablecimiento]],'[2]Establecimiento 2023'!$A$1:$E$183,5,FALSE),0)</f>
        <v>105100-Hospital La Serena</v>
      </c>
      <c r="F1985" t="s">
        <v>1358</v>
      </c>
      <c r="G1985" s="437">
        <v>45096.425081018519</v>
      </c>
      <c r="H1985">
        <v>0</v>
      </c>
      <c r="K1985">
        <v>13</v>
      </c>
    </row>
    <row r="1986" spans="1:12" x14ac:dyDescent="0.2">
      <c r="A1986">
        <v>5</v>
      </c>
      <c r="B1986" t="s">
        <v>1325</v>
      </c>
      <c r="C1986">
        <v>2023</v>
      </c>
      <c r="D1986" t="s">
        <v>1578</v>
      </c>
      <c r="E1986" t="str">
        <f>IFERROR(VLOOKUP([1]!Tabla_SERIEA_05_13[[#This Row],[IdEstablecimiento]],'[2]Establecimiento 2023'!$A$1:$E$183,5,FALSE),0)</f>
        <v>105100-Hospital La Serena</v>
      </c>
      <c r="F1986" t="s">
        <v>1361</v>
      </c>
      <c r="G1986" s="437">
        <v>45096.425081018519</v>
      </c>
      <c r="H1986">
        <v>0</v>
      </c>
      <c r="K1986">
        <v>6</v>
      </c>
    </row>
    <row r="1987" spans="1:12" x14ac:dyDescent="0.2">
      <c r="A1987">
        <v>5</v>
      </c>
      <c r="B1987" t="s">
        <v>1325</v>
      </c>
      <c r="C1987">
        <v>2023</v>
      </c>
      <c r="D1987" t="s">
        <v>1578</v>
      </c>
      <c r="E1987" t="str">
        <f>IFERROR(VLOOKUP([1]!Tabla_SERIEA_05_13[[#This Row],[IdEstablecimiento]],'[2]Establecimiento 2023'!$A$1:$E$183,5,FALSE),0)</f>
        <v>105100-Hospital La Serena</v>
      </c>
      <c r="F1987" t="s">
        <v>1426</v>
      </c>
      <c r="G1987" s="437">
        <v>45096.425081018519</v>
      </c>
      <c r="H1987">
        <v>0</v>
      </c>
      <c r="K1987">
        <v>5</v>
      </c>
    </row>
    <row r="1988" spans="1:12" x14ac:dyDescent="0.2">
      <c r="A1988">
        <v>5</v>
      </c>
      <c r="B1988" t="s">
        <v>1325</v>
      </c>
      <c r="C1988">
        <v>2023</v>
      </c>
      <c r="D1988" t="s">
        <v>1578</v>
      </c>
      <c r="E1988" t="str">
        <f>IFERROR(VLOOKUP([1]!Tabla_SERIEA_05_13[[#This Row],[IdEstablecimiento]],'[2]Establecimiento 2023'!$A$1:$E$183,5,FALSE),0)</f>
        <v>105100-Hospital La Serena</v>
      </c>
      <c r="F1988" t="s">
        <v>1368</v>
      </c>
      <c r="G1988" s="437">
        <v>45096.425081018519</v>
      </c>
      <c r="H1988">
        <v>0</v>
      </c>
      <c r="K1988">
        <v>7</v>
      </c>
    </row>
    <row r="1989" spans="1:12" x14ac:dyDescent="0.2">
      <c r="A1989">
        <v>5</v>
      </c>
      <c r="B1989" t="s">
        <v>1325</v>
      </c>
      <c r="C1989">
        <v>2023</v>
      </c>
      <c r="D1989" t="s">
        <v>1578</v>
      </c>
      <c r="E1989" t="str">
        <f>IFERROR(VLOOKUP([1]!Tabla_SERIEA_05_13[[#This Row],[IdEstablecimiento]],'[2]Establecimiento 2023'!$A$1:$E$183,5,FALSE),0)</f>
        <v>105100-Hospital La Serena</v>
      </c>
      <c r="F1989" t="s">
        <v>1371</v>
      </c>
      <c r="G1989" s="437">
        <v>45096.425081018519</v>
      </c>
      <c r="H1989">
        <v>0</v>
      </c>
      <c r="K1989">
        <v>6</v>
      </c>
    </row>
    <row r="1990" spans="1:12" x14ac:dyDescent="0.2">
      <c r="A1990">
        <v>5</v>
      </c>
      <c r="B1990" t="s">
        <v>1325</v>
      </c>
      <c r="C1990">
        <v>2023</v>
      </c>
      <c r="D1990" t="s">
        <v>1578</v>
      </c>
      <c r="E1990" t="str">
        <f>IFERROR(VLOOKUP([1]!Tabla_SERIEA_05_13[[#This Row],[IdEstablecimiento]],'[2]Establecimiento 2023'!$A$1:$E$183,5,FALSE),0)</f>
        <v>105100-Hospital La Serena</v>
      </c>
      <c r="F1990" t="s">
        <v>1502</v>
      </c>
      <c r="G1990" s="437">
        <v>45096.425081018519</v>
      </c>
      <c r="H1990">
        <v>0</v>
      </c>
      <c r="K1990">
        <v>6</v>
      </c>
    </row>
    <row r="1991" spans="1:12" x14ac:dyDescent="0.2">
      <c r="A1991">
        <v>5</v>
      </c>
      <c r="B1991" t="s">
        <v>1325</v>
      </c>
      <c r="C1991">
        <v>2023</v>
      </c>
      <c r="D1991" t="s">
        <v>1578</v>
      </c>
      <c r="E1991" t="str">
        <f>IFERROR(VLOOKUP([1]!Tabla_SERIEA_05_13[[#This Row],[IdEstablecimiento]],'[2]Establecimiento 2023'!$A$1:$E$183,5,FALSE),0)</f>
        <v>105100-Hospital La Serena</v>
      </c>
      <c r="F1991" t="s">
        <v>1572</v>
      </c>
      <c r="G1991" s="437">
        <v>45096.425081018519</v>
      </c>
      <c r="H1991">
        <v>0</v>
      </c>
      <c r="K1991">
        <v>6</v>
      </c>
    </row>
    <row r="1992" spans="1:12" x14ac:dyDescent="0.2">
      <c r="A1992">
        <v>5</v>
      </c>
      <c r="B1992" t="s">
        <v>1325</v>
      </c>
      <c r="C1992">
        <v>2023</v>
      </c>
      <c r="D1992" t="s">
        <v>1578</v>
      </c>
      <c r="E1992" t="str">
        <f>IFERROR(VLOOKUP([1]!Tabla_SERIEA_05_13[[#This Row],[IdEstablecimiento]],'[2]Establecimiento 2023'!$A$1:$E$183,5,FALSE),0)</f>
        <v>105100-Hospital La Serena</v>
      </c>
      <c r="F1992" t="s">
        <v>1450</v>
      </c>
      <c r="G1992" s="437">
        <v>45096.425081018519</v>
      </c>
      <c r="H1992">
        <v>0</v>
      </c>
      <c r="K1992">
        <v>1</v>
      </c>
    </row>
    <row r="1993" spans="1:12" x14ac:dyDescent="0.2">
      <c r="A1993">
        <v>5</v>
      </c>
      <c r="B1993" t="s">
        <v>1325</v>
      </c>
      <c r="C1993">
        <v>2023</v>
      </c>
      <c r="D1993" t="s">
        <v>1578</v>
      </c>
      <c r="E1993" t="str">
        <f>IFERROR(VLOOKUP([1]!Tabla_SERIEA_05_13[[#This Row],[IdEstablecimiento]],'[2]Establecimiento 2023'!$A$1:$E$183,5,FALSE),0)</f>
        <v>105100-Hospital La Serena</v>
      </c>
      <c r="F1993" t="s">
        <v>1335</v>
      </c>
      <c r="G1993" s="437">
        <v>45096.425081018519</v>
      </c>
      <c r="H1993">
        <v>12</v>
      </c>
      <c r="J1993">
        <v>12</v>
      </c>
      <c r="L1993">
        <v>12</v>
      </c>
    </row>
    <row r="1994" spans="1:12" x14ac:dyDescent="0.2">
      <c r="A1994">
        <v>5</v>
      </c>
      <c r="B1994" t="s">
        <v>1325</v>
      </c>
      <c r="C1994">
        <v>2023</v>
      </c>
      <c r="D1994" t="s">
        <v>1578</v>
      </c>
      <c r="E1994" t="str">
        <f>IFERROR(VLOOKUP([1]!Tabla_SERIEA_05_13[[#This Row],[IdEstablecimiento]],'[2]Establecimiento 2023'!$A$1:$E$183,5,FALSE),0)</f>
        <v>105100-Hospital La Serena</v>
      </c>
      <c r="F1994" t="s">
        <v>1477</v>
      </c>
      <c r="G1994" s="437">
        <v>45096.425081018519</v>
      </c>
      <c r="H1994">
        <v>9</v>
      </c>
      <c r="J1994">
        <v>9</v>
      </c>
      <c r="L1994">
        <v>9</v>
      </c>
    </row>
    <row r="1995" spans="1:12" x14ac:dyDescent="0.2">
      <c r="A1995">
        <v>5</v>
      </c>
      <c r="B1995" t="s">
        <v>1325</v>
      </c>
      <c r="C1995">
        <v>2023</v>
      </c>
      <c r="D1995" t="s">
        <v>1578</v>
      </c>
      <c r="E1995" t="str">
        <f>IFERROR(VLOOKUP([1]!Tabla_SERIEA_05_13[[#This Row],[IdEstablecimiento]],'[2]Establecimiento 2023'!$A$1:$E$183,5,FALSE),0)</f>
        <v>105100-Hospital La Serena</v>
      </c>
      <c r="F1995" t="s">
        <v>1327</v>
      </c>
      <c r="G1995" s="437">
        <v>45096.425081018519</v>
      </c>
      <c r="H1995">
        <v>5</v>
      </c>
      <c r="J1995">
        <v>5</v>
      </c>
      <c r="L1995">
        <v>5</v>
      </c>
    </row>
    <row r="1996" spans="1:12" x14ac:dyDescent="0.2">
      <c r="A1996">
        <v>5</v>
      </c>
      <c r="B1996" t="s">
        <v>1325</v>
      </c>
      <c r="C1996">
        <v>2023</v>
      </c>
      <c r="D1996" t="s">
        <v>1578</v>
      </c>
      <c r="E1996" t="str">
        <f>IFERROR(VLOOKUP([1]!Tabla_SERIEA_05_13[[#This Row],[IdEstablecimiento]],'[2]Establecimiento 2023'!$A$1:$E$183,5,FALSE),0)</f>
        <v>105100-Hospital La Serena</v>
      </c>
      <c r="F1996" t="s">
        <v>1329</v>
      </c>
      <c r="G1996" s="437">
        <v>45096.425081018519</v>
      </c>
      <c r="H1996">
        <v>1</v>
      </c>
      <c r="J1996">
        <v>1</v>
      </c>
      <c r="L1996">
        <v>1</v>
      </c>
    </row>
    <row r="1997" spans="1:12" x14ac:dyDescent="0.2">
      <c r="A1997">
        <v>5</v>
      </c>
      <c r="B1997" t="s">
        <v>1325</v>
      </c>
      <c r="C1997">
        <v>2023</v>
      </c>
      <c r="D1997" t="s">
        <v>1578</v>
      </c>
      <c r="E1997" t="str">
        <f>IFERROR(VLOOKUP([1]!Tabla_SERIEA_05_13[[#This Row],[IdEstablecimiento]],'[2]Establecimiento 2023'!$A$1:$E$183,5,FALSE),0)</f>
        <v>105100-Hospital La Serena</v>
      </c>
      <c r="F1997" t="s">
        <v>1384</v>
      </c>
      <c r="G1997" s="437">
        <v>45096.425081018519</v>
      </c>
      <c r="H1997">
        <v>54</v>
      </c>
      <c r="J1997">
        <v>54</v>
      </c>
      <c r="L1997">
        <v>54</v>
      </c>
    </row>
    <row r="1998" spans="1:12" x14ac:dyDescent="0.2">
      <c r="A1998">
        <v>5</v>
      </c>
      <c r="B1998" t="s">
        <v>1325</v>
      </c>
      <c r="C1998">
        <v>2023</v>
      </c>
      <c r="D1998" t="s">
        <v>1578</v>
      </c>
      <c r="E1998" t="str">
        <f>IFERROR(VLOOKUP([1]!Tabla_SERIEA_05_13[[#This Row],[IdEstablecimiento]],'[2]Establecimiento 2023'!$A$1:$E$183,5,FALSE),0)</f>
        <v>105100-Hospital La Serena</v>
      </c>
      <c r="F1998" t="s">
        <v>1331</v>
      </c>
      <c r="G1998" s="437">
        <v>45096.425081018519</v>
      </c>
      <c r="H1998">
        <v>6</v>
      </c>
      <c r="J1998">
        <v>6</v>
      </c>
      <c r="L1998">
        <v>6</v>
      </c>
    </row>
    <row r="1999" spans="1:12" x14ac:dyDescent="0.2">
      <c r="A1999">
        <v>5</v>
      </c>
      <c r="B1999" t="s">
        <v>1325</v>
      </c>
      <c r="C1999">
        <v>2023</v>
      </c>
      <c r="D1999" t="s">
        <v>1578</v>
      </c>
      <c r="E1999" t="str">
        <f>IFERROR(VLOOKUP([1]!Tabla_SERIEA_05_13[[#This Row],[IdEstablecimiento]],'[2]Establecimiento 2023'!$A$1:$E$183,5,FALSE),0)</f>
        <v>105100-Hospital La Serena</v>
      </c>
      <c r="F1999" t="s">
        <v>1385</v>
      </c>
      <c r="G1999" s="437">
        <v>45096.425081018519</v>
      </c>
      <c r="H1999">
        <v>38</v>
      </c>
      <c r="J1999">
        <v>38</v>
      </c>
      <c r="K1999">
        <v>38</v>
      </c>
    </row>
    <row r="2000" spans="1:12" x14ac:dyDescent="0.2">
      <c r="A2000">
        <v>5</v>
      </c>
      <c r="B2000" t="s">
        <v>1325</v>
      </c>
      <c r="C2000">
        <v>2023</v>
      </c>
      <c r="D2000" t="s">
        <v>1578</v>
      </c>
      <c r="E2000" t="str">
        <f>IFERROR(VLOOKUP([1]!Tabla_SERIEA_05_13[[#This Row],[IdEstablecimiento]],'[2]Establecimiento 2023'!$A$1:$E$183,5,FALSE),0)</f>
        <v>105100-Hospital La Serena</v>
      </c>
      <c r="F2000" t="s">
        <v>1404</v>
      </c>
      <c r="G2000" s="437">
        <v>45096.425081018519</v>
      </c>
      <c r="H2000">
        <v>1</v>
      </c>
      <c r="J2000">
        <v>1</v>
      </c>
      <c r="L2000">
        <v>1</v>
      </c>
    </row>
    <row r="2001" spans="1:11" x14ac:dyDescent="0.2">
      <c r="A2001">
        <v>5</v>
      </c>
      <c r="B2001" t="s">
        <v>1325</v>
      </c>
      <c r="C2001">
        <v>2023</v>
      </c>
      <c r="D2001" t="s">
        <v>1578</v>
      </c>
      <c r="E2001" t="str">
        <f>IFERROR(VLOOKUP([1]!Tabla_SERIEA_05_13[[#This Row],[IdEstablecimiento]],'[2]Establecimiento 2023'!$A$1:$E$183,5,FALSE),0)</f>
        <v>105100-Hospital La Serena</v>
      </c>
      <c r="F2001" t="s">
        <v>1244</v>
      </c>
      <c r="G2001" s="437">
        <v>45096.425081018519</v>
      </c>
      <c r="H2001">
        <v>21</v>
      </c>
      <c r="I2001">
        <v>0</v>
      </c>
      <c r="J2001">
        <v>21</v>
      </c>
    </row>
    <row r="2002" spans="1:11" x14ac:dyDescent="0.2">
      <c r="A2002">
        <v>5</v>
      </c>
      <c r="B2002" t="s">
        <v>1325</v>
      </c>
      <c r="C2002">
        <v>2023</v>
      </c>
      <c r="D2002" t="s">
        <v>1578</v>
      </c>
      <c r="E2002" t="str">
        <f>IFERROR(VLOOKUP([1]!Tabla_SERIEA_05_13[[#This Row],[IdEstablecimiento]],'[2]Establecimiento 2023'!$A$1:$E$183,5,FALSE),0)</f>
        <v>105100-Hospital La Serena</v>
      </c>
      <c r="F2002" t="s">
        <v>1252</v>
      </c>
      <c r="G2002" s="437">
        <v>45096.425081018519</v>
      </c>
      <c r="H2002">
        <v>6</v>
      </c>
      <c r="I2002">
        <v>0</v>
      </c>
      <c r="J2002">
        <v>6</v>
      </c>
    </row>
    <row r="2003" spans="1:11" x14ac:dyDescent="0.2">
      <c r="A2003">
        <v>5</v>
      </c>
      <c r="B2003" t="s">
        <v>1325</v>
      </c>
      <c r="C2003">
        <v>2023</v>
      </c>
      <c r="D2003" t="s">
        <v>1578</v>
      </c>
      <c r="E2003" t="str">
        <f>IFERROR(VLOOKUP([1]!Tabla_SERIEA_05_13[[#This Row],[IdEstablecimiento]],'[2]Establecimiento 2023'!$A$1:$E$183,5,FALSE),0)</f>
        <v>105100-Hospital La Serena</v>
      </c>
      <c r="F2003" t="s">
        <v>1253</v>
      </c>
      <c r="G2003" s="437">
        <v>45096.425081018519</v>
      </c>
      <c r="H2003">
        <v>5</v>
      </c>
      <c r="I2003">
        <v>0</v>
      </c>
      <c r="J2003">
        <v>5</v>
      </c>
    </row>
    <row r="2004" spans="1:11" x14ac:dyDescent="0.2">
      <c r="A2004">
        <v>5</v>
      </c>
      <c r="B2004" t="s">
        <v>1325</v>
      </c>
      <c r="C2004">
        <v>2023</v>
      </c>
      <c r="D2004" t="s">
        <v>1579</v>
      </c>
      <c r="E2004" t="str">
        <f>IFERROR(VLOOKUP([1]!Tabla_SERIEA_05_13[[#This Row],[IdEstablecimiento]],'[2]Establecimiento 2023'!$A$1:$E$183,5,FALSE),0)</f>
        <v>105100-Hospital La Serena</v>
      </c>
      <c r="F2004" t="s">
        <v>1343</v>
      </c>
      <c r="G2004" s="437">
        <v>45096.425115740742</v>
      </c>
      <c r="H2004">
        <v>0</v>
      </c>
      <c r="K2004">
        <v>2</v>
      </c>
    </row>
    <row r="2005" spans="1:11" x14ac:dyDescent="0.2">
      <c r="A2005">
        <v>5</v>
      </c>
      <c r="B2005" t="s">
        <v>1325</v>
      </c>
      <c r="C2005">
        <v>2023</v>
      </c>
      <c r="D2005" t="s">
        <v>1579</v>
      </c>
      <c r="E2005" t="str">
        <f>IFERROR(VLOOKUP([1]!Tabla_SERIEA_05_13[[#This Row],[IdEstablecimiento]],'[2]Establecimiento 2023'!$A$1:$E$183,5,FALSE),0)</f>
        <v>105100-Hospital La Serena</v>
      </c>
      <c r="F2005" t="s">
        <v>1344</v>
      </c>
      <c r="G2005" s="437">
        <v>45096.425115740742</v>
      </c>
      <c r="H2005">
        <v>0</v>
      </c>
      <c r="K2005">
        <v>4</v>
      </c>
    </row>
    <row r="2006" spans="1:11" x14ac:dyDescent="0.2">
      <c r="A2006">
        <v>5</v>
      </c>
      <c r="B2006" t="s">
        <v>1325</v>
      </c>
      <c r="C2006">
        <v>2023</v>
      </c>
      <c r="D2006" t="s">
        <v>1579</v>
      </c>
      <c r="E2006" t="str">
        <f>IFERROR(VLOOKUP([1]!Tabla_SERIEA_05_13[[#This Row],[IdEstablecimiento]],'[2]Establecimiento 2023'!$A$1:$E$183,5,FALSE),0)</f>
        <v>105100-Hospital La Serena</v>
      </c>
      <c r="F2006" t="s">
        <v>1345</v>
      </c>
      <c r="G2006" s="437">
        <v>45096.425115740742</v>
      </c>
      <c r="H2006">
        <v>0</v>
      </c>
      <c r="K2006">
        <v>1</v>
      </c>
    </row>
    <row r="2007" spans="1:11" x14ac:dyDescent="0.2">
      <c r="A2007">
        <v>5</v>
      </c>
      <c r="B2007" t="s">
        <v>1325</v>
      </c>
      <c r="C2007">
        <v>2023</v>
      </c>
      <c r="D2007" t="s">
        <v>1579</v>
      </c>
      <c r="E2007" t="str">
        <f>IFERROR(VLOOKUP([1]!Tabla_SERIEA_05_13[[#This Row],[IdEstablecimiento]],'[2]Establecimiento 2023'!$A$1:$E$183,5,FALSE),0)</f>
        <v>105100-Hospital La Serena</v>
      </c>
      <c r="F2007" t="s">
        <v>1454</v>
      </c>
      <c r="G2007" s="437">
        <v>45096.425115740742</v>
      </c>
      <c r="H2007">
        <v>0</v>
      </c>
      <c r="K2007">
        <v>1</v>
      </c>
    </row>
    <row r="2008" spans="1:11" x14ac:dyDescent="0.2">
      <c r="A2008">
        <v>5</v>
      </c>
      <c r="B2008" t="s">
        <v>1325</v>
      </c>
      <c r="C2008">
        <v>2023</v>
      </c>
      <c r="D2008" t="s">
        <v>1579</v>
      </c>
      <c r="E2008" t="str">
        <f>IFERROR(VLOOKUP([1]!Tabla_SERIEA_05_13[[#This Row],[IdEstablecimiento]],'[2]Establecimiento 2023'!$A$1:$E$183,5,FALSE),0)</f>
        <v>105100-Hospital La Serena</v>
      </c>
      <c r="F2008" t="s">
        <v>1349</v>
      </c>
      <c r="G2008" s="437">
        <v>45096.425115740742</v>
      </c>
      <c r="H2008">
        <v>0</v>
      </c>
      <c r="K2008">
        <v>3</v>
      </c>
    </row>
    <row r="2009" spans="1:11" x14ac:dyDescent="0.2">
      <c r="A2009">
        <v>5</v>
      </c>
      <c r="B2009" t="s">
        <v>1325</v>
      </c>
      <c r="C2009">
        <v>2023</v>
      </c>
      <c r="D2009" t="s">
        <v>1579</v>
      </c>
      <c r="E2009" t="str">
        <f>IFERROR(VLOOKUP([1]!Tabla_SERIEA_05_13[[#This Row],[IdEstablecimiento]],'[2]Establecimiento 2023'!$A$1:$E$183,5,FALSE),0)</f>
        <v>105100-Hospital La Serena</v>
      </c>
      <c r="F2009" t="s">
        <v>1353</v>
      </c>
      <c r="G2009" s="437">
        <v>45096.425115740742</v>
      </c>
      <c r="H2009">
        <v>0</v>
      </c>
      <c r="K2009">
        <v>3</v>
      </c>
    </row>
    <row r="2010" spans="1:11" x14ac:dyDescent="0.2">
      <c r="A2010">
        <v>5</v>
      </c>
      <c r="B2010" t="s">
        <v>1325</v>
      </c>
      <c r="C2010">
        <v>2023</v>
      </c>
      <c r="D2010" t="s">
        <v>1579</v>
      </c>
      <c r="E2010" t="str">
        <f>IFERROR(VLOOKUP([1]!Tabla_SERIEA_05_13[[#This Row],[IdEstablecimiento]],'[2]Establecimiento 2023'!$A$1:$E$183,5,FALSE),0)</f>
        <v>105100-Hospital La Serena</v>
      </c>
      <c r="F2010" t="s">
        <v>1354</v>
      </c>
      <c r="G2010" s="437">
        <v>45096.425115740742</v>
      </c>
      <c r="H2010">
        <v>0</v>
      </c>
      <c r="K2010">
        <v>3</v>
      </c>
    </row>
    <row r="2011" spans="1:11" x14ac:dyDescent="0.2">
      <c r="A2011">
        <v>5</v>
      </c>
      <c r="B2011" t="s">
        <v>1325</v>
      </c>
      <c r="C2011">
        <v>2023</v>
      </c>
      <c r="D2011" t="s">
        <v>1579</v>
      </c>
      <c r="E2011" t="str">
        <f>IFERROR(VLOOKUP([1]!Tabla_SERIEA_05_13[[#This Row],[IdEstablecimiento]],'[2]Establecimiento 2023'!$A$1:$E$183,5,FALSE),0)</f>
        <v>105100-Hospital La Serena</v>
      </c>
      <c r="F2011" t="s">
        <v>1410</v>
      </c>
      <c r="G2011" s="437">
        <v>45096.425115740742</v>
      </c>
      <c r="H2011">
        <v>0</v>
      </c>
      <c r="K2011">
        <v>5</v>
      </c>
    </row>
    <row r="2012" spans="1:11" x14ac:dyDescent="0.2">
      <c r="A2012">
        <v>5</v>
      </c>
      <c r="B2012" t="s">
        <v>1325</v>
      </c>
      <c r="C2012">
        <v>2023</v>
      </c>
      <c r="D2012" t="s">
        <v>1579</v>
      </c>
      <c r="E2012" t="str">
        <f>IFERROR(VLOOKUP([1]!Tabla_SERIEA_05_13[[#This Row],[IdEstablecimiento]],'[2]Establecimiento 2023'!$A$1:$E$183,5,FALSE),0)</f>
        <v>105100-Hospital La Serena</v>
      </c>
      <c r="F2012" t="s">
        <v>1356</v>
      </c>
      <c r="G2012" s="437">
        <v>45096.425115740742</v>
      </c>
      <c r="H2012">
        <v>0</v>
      </c>
      <c r="K2012">
        <v>5</v>
      </c>
    </row>
    <row r="2013" spans="1:11" x14ac:dyDescent="0.2">
      <c r="A2013">
        <v>5</v>
      </c>
      <c r="B2013" t="s">
        <v>1325</v>
      </c>
      <c r="C2013">
        <v>2023</v>
      </c>
      <c r="D2013" t="s">
        <v>1579</v>
      </c>
      <c r="E2013" t="str">
        <f>IFERROR(VLOOKUP([1]!Tabla_SERIEA_05_13[[#This Row],[IdEstablecimiento]],'[2]Establecimiento 2023'!$A$1:$E$183,5,FALSE),0)</f>
        <v>105100-Hospital La Serena</v>
      </c>
      <c r="F2013" t="s">
        <v>1358</v>
      </c>
      <c r="G2013" s="437">
        <v>45096.425115740742</v>
      </c>
      <c r="H2013">
        <v>0</v>
      </c>
      <c r="K2013">
        <v>3</v>
      </c>
    </row>
    <row r="2014" spans="1:11" x14ac:dyDescent="0.2">
      <c r="A2014">
        <v>5</v>
      </c>
      <c r="B2014" t="s">
        <v>1325</v>
      </c>
      <c r="C2014">
        <v>2023</v>
      </c>
      <c r="D2014" t="s">
        <v>1579</v>
      </c>
      <c r="E2014" t="str">
        <f>IFERROR(VLOOKUP([1]!Tabla_SERIEA_05_13[[#This Row],[IdEstablecimiento]],'[2]Establecimiento 2023'!$A$1:$E$183,5,FALSE),0)</f>
        <v>04101-La Serena</v>
      </c>
      <c r="F2014" t="s">
        <v>1444</v>
      </c>
      <c r="G2014" s="437">
        <v>45096.425115740742</v>
      </c>
      <c r="H2014">
        <v>0</v>
      </c>
      <c r="K2014">
        <v>2</v>
      </c>
    </row>
    <row r="2015" spans="1:11" x14ac:dyDescent="0.2">
      <c r="A2015">
        <v>5</v>
      </c>
      <c r="B2015" t="s">
        <v>1325</v>
      </c>
      <c r="C2015">
        <v>2023</v>
      </c>
      <c r="D2015" t="s">
        <v>1579</v>
      </c>
      <c r="E2015" t="str">
        <f>IFERROR(VLOOKUP([1]!Tabla_SERIEA_05_13[[#This Row],[IdEstablecimiento]],'[2]Establecimiento 2023'!$A$1:$E$183,5,FALSE),0)</f>
        <v>04101-La Serena</v>
      </c>
      <c r="F2015" t="s">
        <v>1361</v>
      </c>
      <c r="G2015" s="437">
        <v>45096.425115740742</v>
      </c>
      <c r="H2015">
        <v>0</v>
      </c>
      <c r="K2015">
        <v>2</v>
      </c>
    </row>
    <row r="2016" spans="1:11" x14ac:dyDescent="0.2">
      <c r="A2016">
        <v>5</v>
      </c>
      <c r="B2016" t="s">
        <v>1325</v>
      </c>
      <c r="C2016">
        <v>2023</v>
      </c>
      <c r="D2016" t="s">
        <v>1579</v>
      </c>
      <c r="E2016" t="str">
        <f>IFERROR(VLOOKUP([1]!Tabla_SERIEA_05_13[[#This Row],[IdEstablecimiento]],'[2]Establecimiento 2023'!$A$1:$E$183,5,FALSE),0)</f>
        <v>04101-La Serena</v>
      </c>
      <c r="F2016" t="s">
        <v>1502</v>
      </c>
      <c r="G2016" s="437">
        <v>45096.425115740742</v>
      </c>
      <c r="H2016">
        <v>0</v>
      </c>
      <c r="K2016">
        <v>2</v>
      </c>
    </row>
    <row r="2017" spans="1:12" x14ac:dyDescent="0.2">
      <c r="A2017">
        <v>5</v>
      </c>
      <c r="B2017" t="s">
        <v>1325</v>
      </c>
      <c r="C2017">
        <v>2023</v>
      </c>
      <c r="D2017" t="s">
        <v>1579</v>
      </c>
      <c r="E2017" t="str">
        <f>IFERROR(VLOOKUP([1]!Tabla_SERIEA_05_13[[#This Row],[IdEstablecimiento]],'[2]Establecimiento 2023'!$A$1:$E$183,5,FALSE),0)</f>
        <v>04101-La Serena</v>
      </c>
      <c r="F2017" t="s">
        <v>1572</v>
      </c>
      <c r="G2017" s="437">
        <v>45096.425115740742</v>
      </c>
      <c r="H2017">
        <v>0</v>
      </c>
      <c r="K2017">
        <v>2</v>
      </c>
    </row>
    <row r="2018" spans="1:12" x14ac:dyDescent="0.2">
      <c r="A2018">
        <v>5</v>
      </c>
      <c r="B2018" t="s">
        <v>1325</v>
      </c>
      <c r="C2018">
        <v>2023</v>
      </c>
      <c r="D2018" t="s">
        <v>1579</v>
      </c>
      <c r="E2018" t="str">
        <f>IFERROR(VLOOKUP([1]!Tabla_SERIEA_05_13[[#This Row],[IdEstablecimiento]],'[2]Establecimiento 2023'!$A$1:$E$183,5,FALSE),0)</f>
        <v>04101-La Serena</v>
      </c>
      <c r="F2018" t="s">
        <v>1335</v>
      </c>
      <c r="G2018" s="437">
        <v>45096.425115740742</v>
      </c>
      <c r="H2018">
        <v>2</v>
      </c>
      <c r="J2018">
        <v>2</v>
      </c>
      <c r="L2018">
        <v>2</v>
      </c>
    </row>
    <row r="2019" spans="1:12" x14ac:dyDescent="0.2">
      <c r="A2019">
        <v>5</v>
      </c>
      <c r="B2019" t="s">
        <v>1325</v>
      </c>
      <c r="C2019">
        <v>2023</v>
      </c>
      <c r="D2019" t="s">
        <v>1579</v>
      </c>
      <c r="E2019" t="str">
        <f>IFERROR(VLOOKUP([1]!Tabla_SERIEA_05_13[[#This Row],[IdEstablecimiento]],'[2]Establecimiento 2023'!$A$1:$E$183,5,FALSE),0)</f>
        <v>04101-La Serena</v>
      </c>
      <c r="F2019" t="s">
        <v>1327</v>
      </c>
      <c r="G2019" s="437">
        <v>45096.425115740742</v>
      </c>
      <c r="H2019">
        <v>4</v>
      </c>
      <c r="J2019">
        <v>4</v>
      </c>
      <c r="L2019">
        <v>4</v>
      </c>
    </row>
    <row r="2020" spans="1:12" x14ac:dyDescent="0.2">
      <c r="A2020">
        <v>5</v>
      </c>
      <c r="B2020" t="s">
        <v>1325</v>
      </c>
      <c r="C2020">
        <v>2023</v>
      </c>
      <c r="D2020" t="s">
        <v>1579</v>
      </c>
      <c r="E2020" t="str">
        <f>IFERROR(VLOOKUP([1]!Tabla_SERIEA_05_13[[#This Row],[IdEstablecimiento]],'[2]Establecimiento 2023'!$A$1:$E$183,5,FALSE),0)</f>
        <v>04101-La Serena</v>
      </c>
      <c r="F2020" t="s">
        <v>1384</v>
      </c>
      <c r="G2020" s="437">
        <v>45096.425115740742</v>
      </c>
      <c r="H2020">
        <v>18</v>
      </c>
      <c r="J2020">
        <v>18</v>
      </c>
      <c r="L2020">
        <v>18</v>
      </c>
    </row>
    <row r="2021" spans="1:12" x14ac:dyDescent="0.2">
      <c r="A2021">
        <v>5</v>
      </c>
      <c r="B2021" t="s">
        <v>1325</v>
      </c>
      <c r="C2021">
        <v>2023</v>
      </c>
      <c r="D2021" t="s">
        <v>1579</v>
      </c>
      <c r="E2021" t="str">
        <f>IFERROR(VLOOKUP([1]!Tabla_SERIEA_05_13[[#This Row],[IdEstablecimiento]],'[2]Establecimiento 2023'!$A$1:$E$183,5,FALSE),0)</f>
        <v>04101-La Serena</v>
      </c>
      <c r="F2021" t="s">
        <v>1385</v>
      </c>
      <c r="G2021" s="437">
        <v>45096.425115740742</v>
      </c>
      <c r="H2021">
        <v>7</v>
      </c>
      <c r="J2021">
        <v>7</v>
      </c>
      <c r="K2021">
        <v>7</v>
      </c>
    </row>
    <row r="2022" spans="1:12" x14ac:dyDescent="0.2">
      <c r="A2022">
        <v>5</v>
      </c>
      <c r="B2022" t="s">
        <v>1325</v>
      </c>
      <c r="C2022">
        <v>2023</v>
      </c>
      <c r="D2022" t="s">
        <v>1579</v>
      </c>
      <c r="E2022" t="str">
        <f>IFERROR(VLOOKUP([1]!Tabla_SERIEA_05_13[[#This Row],[IdEstablecimiento]],'[2]Establecimiento 2023'!$A$1:$E$183,5,FALSE),0)</f>
        <v>04101-La Serena</v>
      </c>
      <c r="F2022" t="s">
        <v>1244</v>
      </c>
      <c r="G2022" s="437">
        <v>45096.425115740742</v>
      </c>
      <c r="H2022">
        <v>2</v>
      </c>
      <c r="I2022">
        <v>0</v>
      </c>
      <c r="J2022">
        <v>2</v>
      </c>
    </row>
    <row r="2023" spans="1:12" x14ac:dyDescent="0.2">
      <c r="A2023">
        <v>5</v>
      </c>
      <c r="B2023" t="s">
        <v>1325</v>
      </c>
      <c r="C2023">
        <v>2023</v>
      </c>
      <c r="D2023" t="s">
        <v>1579</v>
      </c>
      <c r="E2023" t="str">
        <f>IFERROR(VLOOKUP([1]!Tabla_SERIEA_05_13[[#This Row],[IdEstablecimiento]],'[2]Establecimiento 2023'!$A$1:$E$183,5,FALSE),0)</f>
        <v>04101-La Serena</v>
      </c>
      <c r="F2023" t="s">
        <v>1253</v>
      </c>
      <c r="G2023" s="437">
        <v>45096.425115740742</v>
      </c>
      <c r="H2023">
        <v>4</v>
      </c>
      <c r="I2023">
        <v>0</v>
      </c>
      <c r="J2023">
        <v>4</v>
      </c>
    </row>
    <row r="2024" spans="1:12" x14ac:dyDescent="0.2">
      <c r="A2024">
        <v>5</v>
      </c>
      <c r="B2024" t="s">
        <v>1325</v>
      </c>
      <c r="C2024">
        <v>2023</v>
      </c>
      <c r="D2024" t="s">
        <v>1580</v>
      </c>
      <c r="E2024" t="str">
        <f>IFERROR(VLOOKUP([1]!Tabla_SERIEA_05_13[[#This Row],[IdEstablecimiento]],'[2]Establecimiento 2023'!$A$1:$E$183,5,FALSE),0)</f>
        <v>04101-La Serena</v>
      </c>
      <c r="F2024" t="s">
        <v>1400</v>
      </c>
      <c r="G2024" s="437">
        <v>45096.425868055558</v>
      </c>
      <c r="H2024">
        <v>40</v>
      </c>
      <c r="J2024">
        <v>40</v>
      </c>
      <c r="L2024">
        <v>40</v>
      </c>
    </row>
    <row r="2025" spans="1:12" x14ac:dyDescent="0.2">
      <c r="A2025">
        <v>5</v>
      </c>
      <c r="B2025" t="s">
        <v>1325</v>
      </c>
      <c r="C2025">
        <v>2023</v>
      </c>
      <c r="D2025" t="s">
        <v>1580</v>
      </c>
      <c r="E2025" t="str">
        <f>IFERROR(VLOOKUP([1]!Tabla_SERIEA_05_13[[#This Row],[IdEstablecimiento]],'[2]Establecimiento 2023'!$A$1:$E$183,5,FALSE),0)</f>
        <v>04101-La Serena</v>
      </c>
      <c r="F2025" t="s">
        <v>1333</v>
      </c>
      <c r="G2025" s="437">
        <v>45096.425868055558</v>
      </c>
      <c r="H2025">
        <v>2</v>
      </c>
      <c r="J2025">
        <v>2</v>
      </c>
      <c r="L2025">
        <v>2</v>
      </c>
    </row>
    <row r="2026" spans="1:12" x14ac:dyDescent="0.2">
      <c r="A2026">
        <v>5</v>
      </c>
      <c r="B2026" t="s">
        <v>1325</v>
      </c>
      <c r="C2026">
        <v>2023</v>
      </c>
      <c r="D2026" t="s">
        <v>1580</v>
      </c>
      <c r="E2026" t="str">
        <f>IFERROR(VLOOKUP([1]!Tabla_SERIEA_05_13[[#This Row],[IdEstablecimiento]],'[2]Establecimiento 2023'!$A$1:$E$183,5,FALSE),0)</f>
        <v>04101-La Serena</v>
      </c>
      <c r="F2026" t="s">
        <v>1327</v>
      </c>
      <c r="G2026" s="437">
        <v>45096.425868055558</v>
      </c>
      <c r="H2026">
        <v>17</v>
      </c>
      <c r="J2026">
        <v>17</v>
      </c>
      <c r="L2026">
        <v>17</v>
      </c>
    </row>
    <row r="2027" spans="1:12" x14ac:dyDescent="0.2">
      <c r="A2027">
        <v>5</v>
      </c>
      <c r="B2027" t="s">
        <v>1325</v>
      </c>
      <c r="C2027">
        <v>2023</v>
      </c>
      <c r="D2027" t="s">
        <v>1580</v>
      </c>
      <c r="E2027" t="str">
        <f>IFERROR(VLOOKUP([1]!Tabla_SERIEA_05_13[[#This Row],[IdEstablecimiento]],'[2]Establecimiento 2023'!$A$1:$E$183,5,FALSE),0)</f>
        <v>04101-La Serena</v>
      </c>
      <c r="F2027" t="s">
        <v>1413</v>
      </c>
      <c r="G2027" s="437">
        <v>45096.425868055558</v>
      </c>
      <c r="H2027">
        <v>23</v>
      </c>
      <c r="J2027">
        <v>23</v>
      </c>
      <c r="L2027">
        <v>23</v>
      </c>
    </row>
    <row r="2028" spans="1:12" x14ac:dyDescent="0.2">
      <c r="A2028">
        <v>5</v>
      </c>
      <c r="B2028" t="s">
        <v>1325</v>
      </c>
      <c r="C2028">
        <v>2023</v>
      </c>
      <c r="D2028" t="s">
        <v>1580</v>
      </c>
      <c r="E2028" t="str">
        <f>IFERROR(VLOOKUP([1]!Tabla_SERIEA_05_13[[#This Row],[IdEstablecimiento]],'[2]Establecimiento 2023'!$A$1:$E$183,5,FALSE),0)</f>
        <v>04101-La Serena</v>
      </c>
      <c r="F2028" t="s">
        <v>1543</v>
      </c>
      <c r="G2028" s="437">
        <v>45096.425868055558</v>
      </c>
      <c r="H2028">
        <v>1</v>
      </c>
      <c r="J2028">
        <v>1</v>
      </c>
      <c r="L2028">
        <v>1</v>
      </c>
    </row>
    <row r="2029" spans="1:12" x14ac:dyDescent="0.2">
      <c r="A2029">
        <v>5</v>
      </c>
      <c r="B2029" t="s">
        <v>1325</v>
      </c>
      <c r="C2029">
        <v>2023</v>
      </c>
      <c r="D2029" t="s">
        <v>1580</v>
      </c>
      <c r="E2029" t="str">
        <f>IFERROR(VLOOKUP([1]!Tabla_SERIEA_05_13[[#This Row],[IdEstablecimiento]],'[2]Establecimiento 2023'!$A$1:$E$183,5,FALSE),0)</f>
        <v>04101-La Serena</v>
      </c>
      <c r="F2029" t="s">
        <v>1383</v>
      </c>
      <c r="G2029" s="437">
        <v>45096.425868055558</v>
      </c>
      <c r="H2029">
        <v>9</v>
      </c>
      <c r="J2029">
        <v>9</v>
      </c>
      <c r="L2029">
        <v>9</v>
      </c>
    </row>
    <row r="2030" spans="1:12" x14ac:dyDescent="0.2">
      <c r="A2030">
        <v>5</v>
      </c>
      <c r="B2030" t="s">
        <v>1325</v>
      </c>
      <c r="C2030">
        <v>2023</v>
      </c>
      <c r="D2030" t="s">
        <v>1580</v>
      </c>
      <c r="E2030" t="str">
        <f>IFERROR(VLOOKUP([1]!Tabla_SERIEA_05_13[[#This Row],[IdEstablecimiento]],'[2]Establecimiento 2023'!$A$1:$E$183,5,FALSE),0)</f>
        <v>04101-La Serena</v>
      </c>
      <c r="F2030" t="s">
        <v>1435</v>
      </c>
      <c r="G2030" s="437">
        <v>45096.425868055558</v>
      </c>
      <c r="H2030">
        <v>3</v>
      </c>
      <c r="J2030">
        <v>3</v>
      </c>
      <c r="L2030">
        <v>3</v>
      </c>
    </row>
    <row r="2031" spans="1:12" x14ac:dyDescent="0.2">
      <c r="A2031">
        <v>5</v>
      </c>
      <c r="B2031" t="s">
        <v>1325</v>
      </c>
      <c r="C2031">
        <v>2023</v>
      </c>
      <c r="D2031" t="s">
        <v>1580</v>
      </c>
      <c r="E2031" t="str">
        <f>IFERROR(VLOOKUP([1]!Tabla_SERIEA_05_13[[#This Row],[IdEstablecimiento]],'[2]Establecimiento 2023'!$A$1:$E$183,5,FALSE),0)</f>
        <v>04304-Punitaqui</v>
      </c>
      <c r="F2031" t="s">
        <v>1384</v>
      </c>
      <c r="G2031" s="437">
        <v>45096.425868055558</v>
      </c>
      <c r="H2031">
        <v>144</v>
      </c>
      <c r="J2031">
        <v>144</v>
      </c>
      <c r="L2031">
        <v>144</v>
      </c>
    </row>
    <row r="2032" spans="1:12" x14ac:dyDescent="0.2">
      <c r="A2032">
        <v>5</v>
      </c>
      <c r="B2032" t="s">
        <v>1325</v>
      </c>
      <c r="C2032">
        <v>2023</v>
      </c>
      <c r="D2032" t="s">
        <v>1580</v>
      </c>
      <c r="E2032" t="str">
        <f>IFERROR(VLOOKUP([1]!Tabla_SERIEA_05_13[[#This Row],[IdEstablecimiento]],'[2]Establecimiento 2023'!$A$1:$E$183,5,FALSE),0)</f>
        <v>04304-Punitaqui</v>
      </c>
      <c r="F2032" t="s">
        <v>1338</v>
      </c>
      <c r="G2032" s="437">
        <v>45096.425868055558</v>
      </c>
      <c r="H2032">
        <v>5</v>
      </c>
      <c r="J2032">
        <v>5</v>
      </c>
      <c r="L2032">
        <v>5</v>
      </c>
    </row>
    <row r="2033" spans="1:12" x14ac:dyDescent="0.2">
      <c r="A2033">
        <v>5</v>
      </c>
      <c r="B2033" t="s">
        <v>1325</v>
      </c>
      <c r="C2033">
        <v>2023</v>
      </c>
      <c r="D2033" t="s">
        <v>1580</v>
      </c>
      <c r="E2033" t="str">
        <f>IFERROR(VLOOKUP([1]!Tabla_SERIEA_05_13[[#This Row],[IdEstablecimiento]],'[2]Establecimiento 2023'!$A$1:$E$183,5,FALSE),0)</f>
        <v>04304-Punitaqui</v>
      </c>
      <c r="F2033" t="s">
        <v>1436</v>
      </c>
      <c r="G2033" s="437">
        <v>45096.425868055558</v>
      </c>
      <c r="H2033">
        <v>4</v>
      </c>
      <c r="J2033">
        <v>4</v>
      </c>
      <c r="L2033">
        <v>4</v>
      </c>
    </row>
    <row r="2034" spans="1:12" x14ac:dyDescent="0.2">
      <c r="A2034">
        <v>5</v>
      </c>
      <c r="B2034" t="s">
        <v>1325</v>
      </c>
      <c r="C2034">
        <v>2023</v>
      </c>
      <c r="D2034" t="s">
        <v>1580</v>
      </c>
      <c r="E2034" t="str">
        <f>IFERROR(VLOOKUP([1]!Tabla_SERIEA_05_13[[#This Row],[IdEstablecimiento]],'[2]Establecimiento 2023'!$A$1:$E$183,5,FALSE),0)</f>
        <v>04304-Punitaqui</v>
      </c>
      <c r="F2034" t="s">
        <v>1332</v>
      </c>
      <c r="G2034" s="437">
        <v>45096.425868055558</v>
      </c>
      <c r="H2034">
        <v>35</v>
      </c>
      <c r="J2034">
        <v>35</v>
      </c>
      <c r="L2034">
        <v>35</v>
      </c>
    </row>
    <row r="2035" spans="1:12" x14ac:dyDescent="0.2">
      <c r="A2035">
        <v>5</v>
      </c>
      <c r="B2035" t="s">
        <v>1325</v>
      </c>
      <c r="C2035">
        <v>2023</v>
      </c>
      <c r="D2035" t="s">
        <v>1580</v>
      </c>
      <c r="E2035" t="str">
        <f>IFERROR(VLOOKUP([1]!Tabla_SERIEA_05_13[[#This Row],[IdEstablecimiento]],'[2]Establecimiento 2023'!$A$1:$E$183,5,FALSE),0)</f>
        <v>04304-Punitaqui</v>
      </c>
      <c r="F2035" t="s">
        <v>1244</v>
      </c>
      <c r="G2035" s="437">
        <v>45096.425868055558</v>
      </c>
      <c r="H2035">
        <v>40</v>
      </c>
      <c r="I2035">
        <v>0</v>
      </c>
      <c r="J2035">
        <v>40</v>
      </c>
    </row>
    <row r="2036" spans="1:12" x14ac:dyDescent="0.2">
      <c r="A2036">
        <v>5</v>
      </c>
      <c r="B2036" t="s">
        <v>1325</v>
      </c>
      <c r="C2036">
        <v>2023</v>
      </c>
      <c r="D2036" t="s">
        <v>1580</v>
      </c>
      <c r="E2036" t="str">
        <f>IFERROR(VLOOKUP([1]!Tabla_SERIEA_05_13[[#This Row],[IdEstablecimiento]],'[2]Establecimiento 2023'!$A$1:$E$183,5,FALSE),0)</f>
        <v>04304-Punitaqui</v>
      </c>
      <c r="F2036" t="s">
        <v>1249</v>
      </c>
      <c r="G2036" s="437">
        <v>45096.425868055558</v>
      </c>
      <c r="H2036">
        <v>2</v>
      </c>
      <c r="I2036">
        <v>0</v>
      </c>
      <c r="J2036">
        <v>2</v>
      </c>
    </row>
    <row r="2037" spans="1:12" x14ac:dyDescent="0.2">
      <c r="A2037">
        <v>5</v>
      </c>
      <c r="B2037" t="s">
        <v>1325</v>
      </c>
      <c r="C2037">
        <v>2023</v>
      </c>
      <c r="D2037" t="s">
        <v>1580</v>
      </c>
      <c r="E2037" t="str">
        <f>IFERROR(VLOOKUP([1]!Tabla_SERIEA_05_13[[#This Row],[IdEstablecimiento]],'[2]Establecimiento 2023'!$A$1:$E$183,5,FALSE),0)</f>
        <v>04304-Punitaqui</v>
      </c>
      <c r="F2037" t="s">
        <v>1251</v>
      </c>
      <c r="G2037" s="437">
        <v>45096.425868055558</v>
      </c>
      <c r="H2037">
        <v>2</v>
      </c>
      <c r="J2037">
        <v>2</v>
      </c>
    </row>
    <row r="2038" spans="1:12" x14ac:dyDescent="0.2">
      <c r="A2038">
        <v>5</v>
      </c>
      <c r="B2038" t="s">
        <v>1325</v>
      </c>
      <c r="C2038">
        <v>2023</v>
      </c>
      <c r="D2038" t="s">
        <v>1580</v>
      </c>
      <c r="E2038" t="str">
        <f>IFERROR(VLOOKUP([1]!Tabla_SERIEA_05_13[[#This Row],[IdEstablecimiento]],'[2]Establecimiento 2023'!$A$1:$E$183,5,FALSE),0)</f>
        <v>04304-Punitaqui</v>
      </c>
      <c r="F2038" t="s">
        <v>1253</v>
      </c>
      <c r="G2038" s="437">
        <v>45096.425868055558</v>
      </c>
      <c r="H2038">
        <v>17</v>
      </c>
      <c r="I2038">
        <v>0</v>
      </c>
      <c r="J2038">
        <v>17</v>
      </c>
    </row>
    <row r="2039" spans="1:12" x14ac:dyDescent="0.2">
      <c r="A2039">
        <v>5</v>
      </c>
      <c r="B2039" t="s">
        <v>1325</v>
      </c>
      <c r="C2039">
        <v>2023</v>
      </c>
      <c r="D2039" t="s">
        <v>1580</v>
      </c>
      <c r="E2039" t="str">
        <f>IFERROR(VLOOKUP([1]!Tabla_SERIEA_05_13[[#This Row],[IdEstablecimiento]],'[2]Establecimiento 2023'!$A$1:$E$183,5,FALSE),0)</f>
        <v>04304-Punitaqui</v>
      </c>
      <c r="F2039" t="s">
        <v>1390</v>
      </c>
      <c r="G2039" s="437">
        <v>45096.425868055558</v>
      </c>
      <c r="H2039">
        <v>9</v>
      </c>
      <c r="I2039">
        <v>0</v>
      </c>
      <c r="J2039">
        <v>9</v>
      </c>
    </row>
    <row r="2040" spans="1:12" x14ac:dyDescent="0.2">
      <c r="A2040">
        <v>5</v>
      </c>
      <c r="B2040" t="s">
        <v>1325</v>
      </c>
      <c r="C2040">
        <v>2023</v>
      </c>
      <c r="D2040" t="s">
        <v>1580</v>
      </c>
      <c r="E2040" t="str">
        <f>IFERROR(VLOOKUP([1]!Tabla_SERIEA_05_13[[#This Row],[IdEstablecimiento]],'[2]Establecimiento 2023'!$A$1:$E$183,5,FALSE),0)</f>
        <v>04304-Punitaqui</v>
      </c>
      <c r="F2040" t="s">
        <v>1254</v>
      </c>
      <c r="G2040" s="437">
        <v>45096.425868055558</v>
      </c>
      <c r="H2040">
        <v>23</v>
      </c>
      <c r="I2040">
        <v>0</v>
      </c>
      <c r="J2040">
        <v>23</v>
      </c>
    </row>
    <row r="2041" spans="1:12" x14ac:dyDescent="0.2">
      <c r="A2041">
        <v>5</v>
      </c>
      <c r="B2041" t="s">
        <v>1325</v>
      </c>
      <c r="C2041">
        <v>2023</v>
      </c>
      <c r="D2041" t="s">
        <v>1580</v>
      </c>
      <c r="E2041" t="str">
        <f>IFERROR(VLOOKUP([1]!Tabla_SERIEA_05_13[[#This Row],[IdEstablecimiento]],'[2]Establecimiento 2023'!$A$1:$E$183,5,FALSE),0)</f>
        <v>04304-Punitaqui</v>
      </c>
      <c r="F2041" t="s">
        <v>1255</v>
      </c>
      <c r="G2041" s="437">
        <v>45096.425868055558</v>
      </c>
      <c r="H2041">
        <v>1</v>
      </c>
      <c r="I2041">
        <v>0</v>
      </c>
      <c r="J2041">
        <v>1</v>
      </c>
    </row>
    <row r="2042" spans="1:12" x14ac:dyDescent="0.2">
      <c r="A2042">
        <v>5</v>
      </c>
      <c r="B2042" t="s">
        <v>1325</v>
      </c>
      <c r="C2042">
        <v>2023</v>
      </c>
      <c r="D2042" t="s">
        <v>1581</v>
      </c>
      <c r="E2042" t="str">
        <f>IFERROR(VLOOKUP([1]!Tabla_SERIEA_05_13[[#This Row],[IdEstablecimiento]],'[2]Establecimiento 2023'!$A$1:$E$183,5,FALSE),0)</f>
        <v>04304-Punitaqui</v>
      </c>
      <c r="F2042" t="s">
        <v>1477</v>
      </c>
      <c r="G2042" s="437">
        <v>45096.42597222222</v>
      </c>
      <c r="H2042">
        <v>32</v>
      </c>
      <c r="J2042">
        <v>32</v>
      </c>
      <c r="L2042">
        <v>32</v>
      </c>
    </row>
    <row r="2043" spans="1:12" x14ac:dyDescent="0.2">
      <c r="A2043">
        <v>5</v>
      </c>
      <c r="B2043" t="s">
        <v>1325</v>
      </c>
      <c r="C2043">
        <v>2023</v>
      </c>
      <c r="D2043" t="s">
        <v>1581</v>
      </c>
      <c r="E2043" t="str">
        <f>IFERROR(VLOOKUP([1]!Tabla_SERIEA_05_13[[#This Row],[IdEstablecimiento]],'[2]Establecimiento 2023'!$A$1:$E$183,5,FALSE),0)</f>
        <v>04304-Punitaqui</v>
      </c>
      <c r="F2043" t="s">
        <v>1327</v>
      </c>
      <c r="G2043" s="437">
        <v>45096.42597222222</v>
      </c>
      <c r="H2043">
        <v>5</v>
      </c>
      <c r="J2043">
        <v>5</v>
      </c>
      <c r="L2043">
        <v>5</v>
      </c>
    </row>
    <row r="2044" spans="1:12" x14ac:dyDescent="0.2">
      <c r="A2044">
        <v>5</v>
      </c>
      <c r="B2044" t="s">
        <v>1325</v>
      </c>
      <c r="C2044">
        <v>2023</v>
      </c>
      <c r="D2044" t="s">
        <v>1581</v>
      </c>
      <c r="E2044" t="str">
        <f>IFERROR(VLOOKUP([1]!Tabla_SERIEA_05_13[[#This Row],[IdEstablecimiento]],'[2]Establecimiento 2023'!$A$1:$E$183,5,FALSE),0)</f>
        <v>04304-Punitaqui</v>
      </c>
      <c r="F2044" t="s">
        <v>1413</v>
      </c>
      <c r="G2044" s="437">
        <v>45096.42597222222</v>
      </c>
      <c r="H2044">
        <v>1</v>
      </c>
      <c r="J2044">
        <v>1</v>
      </c>
      <c r="L2044">
        <v>1</v>
      </c>
    </row>
    <row r="2045" spans="1:12" x14ac:dyDescent="0.2">
      <c r="A2045">
        <v>5</v>
      </c>
      <c r="B2045" t="s">
        <v>1325</v>
      </c>
      <c r="C2045">
        <v>2023</v>
      </c>
      <c r="D2045" t="s">
        <v>1581</v>
      </c>
      <c r="E2045" t="str">
        <f>IFERROR(VLOOKUP([1]!Tabla_SERIEA_05_13[[#This Row],[IdEstablecimiento]],'[2]Establecimiento 2023'!$A$1:$E$183,5,FALSE),0)</f>
        <v>04304-Punitaqui</v>
      </c>
      <c r="F2045" t="s">
        <v>1328</v>
      </c>
      <c r="G2045" s="437">
        <v>45096.42597222222</v>
      </c>
      <c r="H2045">
        <v>1</v>
      </c>
      <c r="J2045">
        <v>1</v>
      </c>
      <c r="L2045">
        <v>1</v>
      </c>
    </row>
    <row r="2046" spans="1:12" x14ac:dyDescent="0.2">
      <c r="A2046">
        <v>5</v>
      </c>
      <c r="B2046" t="s">
        <v>1325</v>
      </c>
      <c r="C2046">
        <v>2023</v>
      </c>
      <c r="D2046" t="s">
        <v>1581</v>
      </c>
      <c r="E2046" t="str">
        <f>IFERROR(VLOOKUP([1]!Tabla_SERIEA_05_13[[#This Row],[IdEstablecimiento]],'[2]Establecimiento 2023'!$A$1:$E$183,5,FALSE),0)</f>
        <v>04304-Punitaqui</v>
      </c>
      <c r="F2046" t="s">
        <v>1384</v>
      </c>
      <c r="G2046" s="437">
        <v>45096.42597222222</v>
      </c>
      <c r="H2046">
        <v>38</v>
      </c>
      <c r="J2046">
        <v>38</v>
      </c>
      <c r="L2046">
        <v>38</v>
      </c>
    </row>
    <row r="2047" spans="1:12" x14ac:dyDescent="0.2">
      <c r="A2047">
        <v>5</v>
      </c>
      <c r="B2047" t="s">
        <v>1325</v>
      </c>
      <c r="C2047">
        <v>2023</v>
      </c>
      <c r="D2047" t="s">
        <v>1581</v>
      </c>
      <c r="E2047" t="str">
        <f>IFERROR(VLOOKUP([1]!Tabla_SERIEA_05_13[[#This Row],[IdEstablecimiento]],'[2]Establecimiento 2023'!$A$1:$E$183,5,FALSE),0)</f>
        <v>04304-Punitaqui</v>
      </c>
      <c r="F2047" t="s">
        <v>1338</v>
      </c>
      <c r="G2047" s="437">
        <v>45096.42597222222</v>
      </c>
      <c r="H2047">
        <v>1</v>
      </c>
      <c r="J2047">
        <v>1</v>
      </c>
      <c r="L2047">
        <v>1</v>
      </c>
    </row>
    <row r="2048" spans="1:12" x14ac:dyDescent="0.2">
      <c r="A2048">
        <v>5</v>
      </c>
      <c r="B2048" t="s">
        <v>1325</v>
      </c>
      <c r="C2048">
        <v>2023</v>
      </c>
      <c r="D2048" t="s">
        <v>1581</v>
      </c>
      <c r="E2048" t="str">
        <f>IFERROR(VLOOKUP([1]!Tabla_SERIEA_05_13[[#This Row],[IdEstablecimiento]],'[2]Establecimiento 2023'!$A$1:$E$183,5,FALSE),0)</f>
        <v>105104-Hospital Salamanca</v>
      </c>
      <c r="F2048" t="s">
        <v>1332</v>
      </c>
      <c r="G2048" s="437">
        <v>45096.42597222222</v>
      </c>
      <c r="H2048">
        <v>6</v>
      </c>
      <c r="J2048">
        <v>6</v>
      </c>
      <c r="L2048">
        <v>6</v>
      </c>
    </row>
    <row r="2049" spans="1:10" x14ac:dyDescent="0.2">
      <c r="A2049">
        <v>5</v>
      </c>
      <c r="B2049" t="s">
        <v>1325</v>
      </c>
      <c r="C2049">
        <v>2023</v>
      </c>
      <c r="D2049" t="s">
        <v>1581</v>
      </c>
      <c r="E2049" t="str">
        <f>IFERROR(VLOOKUP([1]!Tabla_SERIEA_05_13[[#This Row],[IdEstablecimiento]],'[2]Establecimiento 2023'!$A$1:$E$183,5,FALSE),0)</f>
        <v>105104-Hospital Salamanca</v>
      </c>
      <c r="F2049" t="s">
        <v>1244</v>
      </c>
      <c r="G2049" s="437">
        <v>45096.42597222222</v>
      </c>
      <c r="H2049">
        <v>32</v>
      </c>
      <c r="I2049">
        <v>0</v>
      </c>
      <c r="J2049">
        <v>32</v>
      </c>
    </row>
    <row r="2050" spans="1:10" x14ac:dyDescent="0.2">
      <c r="A2050">
        <v>5</v>
      </c>
      <c r="B2050" t="s">
        <v>1325</v>
      </c>
      <c r="C2050">
        <v>2023</v>
      </c>
      <c r="D2050" t="s">
        <v>1581</v>
      </c>
      <c r="E2050" t="str">
        <f>IFERROR(VLOOKUP([1]!Tabla_SERIEA_05_13[[#This Row],[IdEstablecimiento]],'[2]Establecimiento 2023'!$A$1:$E$183,5,FALSE),0)</f>
        <v>105104-Hospital Salamanca</v>
      </c>
      <c r="F2050" t="s">
        <v>1253</v>
      </c>
      <c r="G2050" s="437">
        <v>45096.42597222222</v>
      </c>
      <c r="H2050">
        <v>5</v>
      </c>
      <c r="I2050">
        <v>0</v>
      </c>
      <c r="J2050">
        <v>5</v>
      </c>
    </row>
    <row r="2051" spans="1:10" x14ac:dyDescent="0.2">
      <c r="A2051">
        <v>5</v>
      </c>
      <c r="B2051" t="s">
        <v>1325</v>
      </c>
      <c r="C2051">
        <v>2023</v>
      </c>
      <c r="D2051" t="s">
        <v>1581</v>
      </c>
      <c r="E2051" t="str">
        <f>IFERROR(VLOOKUP([1]!Tabla_SERIEA_05_13[[#This Row],[IdEstablecimiento]],'[2]Establecimiento 2023'!$A$1:$E$183,5,FALSE),0)</f>
        <v>105104-Hospital Salamanca</v>
      </c>
      <c r="F2051" t="s">
        <v>1254</v>
      </c>
      <c r="G2051" s="437">
        <v>45096.42597222222</v>
      </c>
      <c r="H2051">
        <v>1</v>
      </c>
      <c r="I2051">
        <v>0</v>
      </c>
      <c r="J2051">
        <v>1</v>
      </c>
    </row>
    <row r="2052" spans="1:10" x14ac:dyDescent="0.2">
      <c r="A2052">
        <v>5</v>
      </c>
      <c r="B2052" t="s">
        <v>1325</v>
      </c>
      <c r="C2052">
        <v>2023</v>
      </c>
      <c r="D2052" t="s">
        <v>1326</v>
      </c>
      <c r="E2052" t="str">
        <f>IFERROR(VLOOKUP([1]!Tabla_SERIEA_05_13[[#This Row],[IdEstablecimiento]],'[2]Establecimiento 2023'!$A$1:$E$183,5,FALSE),0)</f>
        <v>105104-Hospital Salamanca</v>
      </c>
      <c r="F2052" t="s">
        <v>1335</v>
      </c>
      <c r="G2052" s="437">
        <v>45096.426770833335</v>
      </c>
      <c r="H2052">
        <v>5</v>
      </c>
      <c r="J2052">
        <v>5</v>
      </c>
    </row>
    <row r="2053" spans="1:10" x14ac:dyDescent="0.2">
      <c r="A2053">
        <v>5</v>
      </c>
      <c r="B2053" t="s">
        <v>1325</v>
      </c>
      <c r="C2053">
        <v>2023</v>
      </c>
      <c r="D2053" t="s">
        <v>1326</v>
      </c>
      <c r="E2053" t="str">
        <f>IFERROR(VLOOKUP([1]!Tabla_SERIEA_05_13[[#This Row],[IdEstablecimiento]],'[2]Establecimiento 2023'!$A$1:$E$183,5,FALSE),0)</f>
        <v>105104-Hospital Salamanca</v>
      </c>
      <c r="F2053" t="s">
        <v>1333</v>
      </c>
      <c r="G2053" s="437">
        <v>45096.426770833335</v>
      </c>
      <c r="H2053">
        <v>2</v>
      </c>
      <c r="J2053">
        <v>2</v>
      </c>
    </row>
    <row r="2054" spans="1:10" x14ac:dyDescent="0.2">
      <c r="A2054">
        <v>5</v>
      </c>
      <c r="B2054" t="s">
        <v>1325</v>
      </c>
      <c r="C2054">
        <v>2023</v>
      </c>
      <c r="D2054" t="s">
        <v>1326</v>
      </c>
      <c r="E2054" t="str">
        <f>IFERROR(VLOOKUP([1]!Tabla_SERIEA_05_13[[#This Row],[IdEstablecimiento]],'[2]Establecimiento 2023'!$A$1:$E$183,5,FALSE),0)</f>
        <v>105104-Hospital Salamanca</v>
      </c>
      <c r="F2054" t="s">
        <v>1327</v>
      </c>
      <c r="G2054" s="437">
        <v>45096.426770833335</v>
      </c>
      <c r="H2054">
        <v>35</v>
      </c>
      <c r="J2054">
        <v>35</v>
      </c>
    </row>
    <row r="2055" spans="1:10" x14ac:dyDescent="0.2">
      <c r="A2055">
        <v>5</v>
      </c>
      <c r="B2055" t="s">
        <v>1325</v>
      </c>
      <c r="C2055">
        <v>2023</v>
      </c>
      <c r="D2055" t="s">
        <v>1326</v>
      </c>
      <c r="E2055" t="str">
        <f>IFERROR(VLOOKUP([1]!Tabla_SERIEA_05_13[[#This Row],[IdEstablecimiento]],'[2]Establecimiento 2023'!$A$1:$E$183,5,FALSE),0)</f>
        <v>105104-Hospital Salamanca</v>
      </c>
      <c r="F2055" t="s">
        <v>1329</v>
      </c>
      <c r="G2055" s="437">
        <v>45096.426770833335</v>
      </c>
      <c r="H2055">
        <v>4</v>
      </c>
      <c r="J2055">
        <v>4</v>
      </c>
    </row>
    <row r="2056" spans="1:10" x14ac:dyDescent="0.2">
      <c r="A2056">
        <v>5</v>
      </c>
      <c r="B2056" t="s">
        <v>1325</v>
      </c>
      <c r="C2056">
        <v>2023</v>
      </c>
      <c r="D2056" t="s">
        <v>1326</v>
      </c>
      <c r="E2056" t="str">
        <f>IFERROR(VLOOKUP([1]!Tabla_SERIEA_05_13[[#This Row],[IdEstablecimiento]],'[2]Establecimiento 2023'!$A$1:$E$183,5,FALSE),0)</f>
        <v>105104-Hospital Salamanca</v>
      </c>
      <c r="F2056" t="s">
        <v>1330</v>
      </c>
      <c r="G2056" s="437">
        <v>45096.426770833335</v>
      </c>
      <c r="H2056">
        <v>3</v>
      </c>
      <c r="J2056">
        <v>3</v>
      </c>
    </row>
    <row r="2057" spans="1:10" x14ac:dyDescent="0.2">
      <c r="A2057">
        <v>5</v>
      </c>
      <c r="B2057" t="s">
        <v>1325</v>
      </c>
      <c r="C2057">
        <v>2023</v>
      </c>
      <c r="D2057" t="s">
        <v>1326</v>
      </c>
      <c r="E2057" t="str">
        <f>IFERROR(VLOOKUP([1]!Tabla_SERIEA_05_13[[#This Row],[IdEstablecimiento]],'[2]Establecimiento 2023'!$A$1:$E$183,5,FALSE),0)</f>
        <v>105104-Hospital Salamanca</v>
      </c>
      <c r="F2057" t="s">
        <v>1331</v>
      </c>
      <c r="G2057" s="437">
        <v>45096.426770833335</v>
      </c>
      <c r="H2057">
        <v>6</v>
      </c>
      <c r="J2057">
        <v>6</v>
      </c>
    </row>
    <row r="2058" spans="1:10" x14ac:dyDescent="0.2">
      <c r="A2058">
        <v>5</v>
      </c>
      <c r="B2058" t="s">
        <v>1325</v>
      </c>
      <c r="C2058">
        <v>2023</v>
      </c>
      <c r="D2058" t="s">
        <v>1326</v>
      </c>
      <c r="E2058" t="str">
        <f>IFERROR(VLOOKUP([1]!Tabla_SERIEA_05_13[[#This Row],[IdEstablecimiento]],'[2]Establecimiento 2023'!$A$1:$E$183,5,FALSE),0)</f>
        <v>105104-Hospital Salamanca</v>
      </c>
      <c r="F2058" t="s">
        <v>1332</v>
      </c>
      <c r="G2058" s="437">
        <v>45096.426770833335</v>
      </c>
      <c r="H2058">
        <v>83</v>
      </c>
      <c r="J2058">
        <v>83</v>
      </c>
    </row>
    <row r="2059" spans="1:10" x14ac:dyDescent="0.2">
      <c r="A2059">
        <v>5</v>
      </c>
      <c r="B2059" t="s">
        <v>1325</v>
      </c>
      <c r="C2059">
        <v>2023</v>
      </c>
      <c r="D2059" t="s">
        <v>1326</v>
      </c>
      <c r="E2059" t="str">
        <f>IFERROR(VLOOKUP([1]!Tabla_SERIEA_05_13[[#This Row],[IdEstablecimiento]],'[2]Establecimiento 2023'!$A$1:$E$183,5,FALSE),0)</f>
        <v>105104-Hospital Salamanca</v>
      </c>
      <c r="F2059" t="s">
        <v>1244</v>
      </c>
      <c r="G2059" s="437">
        <v>45096.426770833335</v>
      </c>
      <c r="H2059">
        <v>5</v>
      </c>
      <c r="I2059">
        <v>0</v>
      </c>
      <c r="J2059">
        <v>5</v>
      </c>
    </row>
    <row r="2060" spans="1:10" x14ac:dyDescent="0.2">
      <c r="A2060">
        <v>5</v>
      </c>
      <c r="B2060" t="s">
        <v>1325</v>
      </c>
      <c r="C2060">
        <v>2023</v>
      </c>
      <c r="D2060" t="s">
        <v>1326</v>
      </c>
      <c r="E2060" t="str">
        <f>IFERROR(VLOOKUP([1]!Tabla_SERIEA_05_13[[#This Row],[IdEstablecimiento]],'[2]Establecimiento 2023'!$A$1:$E$183,5,FALSE),0)</f>
        <v>105104-Hospital Salamanca</v>
      </c>
      <c r="F2060" t="s">
        <v>1249</v>
      </c>
      <c r="G2060" s="437">
        <v>45096.426770833335</v>
      </c>
      <c r="H2060">
        <v>2</v>
      </c>
      <c r="I2060">
        <v>0</v>
      </c>
      <c r="J2060">
        <v>2</v>
      </c>
    </row>
    <row r="2061" spans="1:10" x14ac:dyDescent="0.2">
      <c r="A2061">
        <v>5</v>
      </c>
      <c r="B2061" t="s">
        <v>1325</v>
      </c>
      <c r="C2061">
        <v>2023</v>
      </c>
      <c r="D2061" t="s">
        <v>1326</v>
      </c>
      <c r="E2061" t="str">
        <f>IFERROR(VLOOKUP([1]!Tabla_SERIEA_05_13[[#This Row],[IdEstablecimiento]],'[2]Establecimiento 2023'!$A$1:$E$183,5,FALSE),0)</f>
        <v>105104-Hospital Salamanca</v>
      </c>
      <c r="F2061" t="s">
        <v>1251</v>
      </c>
      <c r="G2061" s="437">
        <v>45096.426770833335</v>
      </c>
      <c r="H2061">
        <v>2</v>
      </c>
      <c r="J2061">
        <v>2</v>
      </c>
    </row>
    <row r="2062" spans="1:10" x14ac:dyDescent="0.2">
      <c r="A2062">
        <v>5</v>
      </c>
      <c r="B2062" t="s">
        <v>1325</v>
      </c>
      <c r="C2062">
        <v>2023</v>
      </c>
      <c r="D2062" t="s">
        <v>1326</v>
      </c>
      <c r="E2062" t="str">
        <f>IFERROR(VLOOKUP([1]!Tabla_SERIEA_05_13[[#This Row],[IdEstablecimiento]],'[2]Establecimiento 2023'!$A$1:$E$183,5,FALSE),0)</f>
        <v>105104-Hospital Salamanca</v>
      </c>
      <c r="F2062" t="s">
        <v>1252</v>
      </c>
      <c r="G2062" s="437">
        <v>45096.426770833335</v>
      </c>
      <c r="H2062">
        <v>6</v>
      </c>
      <c r="I2062">
        <v>0</v>
      </c>
      <c r="J2062">
        <v>6</v>
      </c>
    </row>
    <row r="2063" spans="1:10" x14ac:dyDescent="0.2">
      <c r="A2063">
        <v>5</v>
      </c>
      <c r="B2063" t="s">
        <v>1325</v>
      </c>
      <c r="C2063">
        <v>2023</v>
      </c>
      <c r="D2063" t="s">
        <v>1326</v>
      </c>
      <c r="E2063" t="str">
        <f>IFERROR(VLOOKUP([1]!Tabla_SERIEA_05_13[[#This Row],[IdEstablecimiento]],'[2]Establecimiento 2023'!$A$1:$E$183,5,FALSE),0)</f>
        <v>105104-Hospital Salamanca</v>
      </c>
      <c r="F2063" t="s">
        <v>1253</v>
      </c>
      <c r="G2063" s="437">
        <v>45096.426770833335</v>
      </c>
      <c r="H2063">
        <v>35</v>
      </c>
      <c r="I2063">
        <v>0</v>
      </c>
      <c r="J2063">
        <v>35</v>
      </c>
    </row>
    <row r="2064" spans="1:10" x14ac:dyDescent="0.2">
      <c r="A2064">
        <v>5</v>
      </c>
      <c r="B2064" t="s">
        <v>1325</v>
      </c>
      <c r="C2064">
        <v>2023</v>
      </c>
      <c r="D2064" t="s">
        <v>1326</v>
      </c>
      <c r="E2064" t="str">
        <f>IFERROR(VLOOKUP([1]!Tabla_SERIEA_05_13[[#This Row],[IdEstablecimiento]],'[2]Establecimiento 2023'!$A$1:$E$183,5,FALSE),0)</f>
        <v>105104-Hospital Salamanca</v>
      </c>
      <c r="F2064" t="s">
        <v>1259</v>
      </c>
      <c r="G2064" s="437">
        <v>45096.426770833335</v>
      </c>
      <c r="H2064">
        <v>5</v>
      </c>
      <c r="I2064">
        <v>1</v>
      </c>
      <c r="J2064">
        <v>4</v>
      </c>
    </row>
    <row r="2065" spans="1:10" x14ac:dyDescent="0.2">
      <c r="A2065">
        <v>5</v>
      </c>
      <c r="B2065" t="s">
        <v>1325</v>
      </c>
      <c r="C2065">
        <v>2023</v>
      </c>
      <c r="D2065" t="s">
        <v>1337</v>
      </c>
      <c r="E2065" t="str">
        <f>IFERROR(VLOOKUP([1]!Tabla_SERIEA_05_13[[#This Row],[IdEstablecimiento]],'[2]Establecimiento 2023'!$A$1:$E$183,5,FALSE),0)</f>
        <v>105100-Hospital La Serena</v>
      </c>
      <c r="F2065" t="s">
        <v>1327</v>
      </c>
      <c r="G2065" s="437">
        <v>45096.427002314813</v>
      </c>
      <c r="H2065">
        <v>47</v>
      </c>
      <c r="J2065">
        <v>47</v>
      </c>
    </row>
    <row r="2066" spans="1:10" x14ac:dyDescent="0.2">
      <c r="A2066">
        <v>5</v>
      </c>
      <c r="B2066" t="s">
        <v>1325</v>
      </c>
      <c r="C2066">
        <v>2023</v>
      </c>
      <c r="D2066" t="s">
        <v>1337</v>
      </c>
      <c r="E2066" t="str">
        <f>IFERROR(VLOOKUP([1]!Tabla_SERIEA_05_13[[#This Row],[IdEstablecimiento]],'[2]Establecimiento 2023'!$A$1:$E$183,5,FALSE),0)</f>
        <v>105100-Hospital La Serena</v>
      </c>
      <c r="F2066" t="s">
        <v>1506</v>
      </c>
      <c r="G2066" s="437">
        <v>45096.427002314813</v>
      </c>
      <c r="H2066">
        <v>2</v>
      </c>
      <c r="J2066">
        <v>2</v>
      </c>
    </row>
    <row r="2067" spans="1:10" x14ac:dyDescent="0.2">
      <c r="A2067">
        <v>5</v>
      </c>
      <c r="B2067" t="s">
        <v>1325</v>
      </c>
      <c r="C2067">
        <v>2023</v>
      </c>
      <c r="D2067" t="s">
        <v>1337</v>
      </c>
      <c r="E2067" t="str">
        <f>IFERROR(VLOOKUP([1]!Tabla_SERIEA_05_13[[#This Row],[IdEstablecimiento]],'[2]Establecimiento 2023'!$A$1:$E$183,5,FALSE),0)</f>
        <v>105100-Hospital La Serena</v>
      </c>
      <c r="F2067" t="s">
        <v>1328</v>
      </c>
      <c r="G2067" s="437">
        <v>45096.427002314813</v>
      </c>
      <c r="H2067">
        <v>3</v>
      </c>
      <c r="J2067">
        <v>3</v>
      </c>
    </row>
    <row r="2068" spans="1:10" x14ac:dyDescent="0.2">
      <c r="A2068">
        <v>5</v>
      </c>
      <c r="B2068" t="s">
        <v>1325</v>
      </c>
      <c r="C2068">
        <v>2023</v>
      </c>
      <c r="D2068" t="s">
        <v>1337</v>
      </c>
      <c r="E2068" t="str">
        <f>IFERROR(VLOOKUP([1]!Tabla_SERIEA_05_13[[#This Row],[IdEstablecimiento]],'[2]Establecimiento 2023'!$A$1:$E$183,5,FALSE),0)</f>
        <v>105100-Hospital La Serena</v>
      </c>
      <c r="F2068" t="s">
        <v>1329</v>
      </c>
      <c r="G2068" s="437">
        <v>45096.427002314813</v>
      </c>
      <c r="H2068">
        <v>3</v>
      </c>
      <c r="J2068">
        <v>3</v>
      </c>
    </row>
    <row r="2069" spans="1:10" x14ac:dyDescent="0.2">
      <c r="A2069">
        <v>5</v>
      </c>
      <c r="B2069" t="s">
        <v>1325</v>
      </c>
      <c r="C2069">
        <v>2023</v>
      </c>
      <c r="D2069" t="s">
        <v>1337</v>
      </c>
      <c r="E2069" t="str">
        <f>IFERROR(VLOOKUP([1]!Tabla_SERIEA_05_13[[#This Row],[IdEstablecimiento]],'[2]Establecimiento 2023'!$A$1:$E$183,5,FALSE),0)</f>
        <v>105100-Hospital La Serena</v>
      </c>
      <c r="F2069" t="s">
        <v>1338</v>
      </c>
      <c r="G2069" s="437">
        <v>45096.427002314813</v>
      </c>
      <c r="H2069">
        <v>3</v>
      </c>
      <c r="J2069">
        <v>3</v>
      </c>
    </row>
    <row r="2070" spans="1:10" x14ac:dyDescent="0.2">
      <c r="A2070">
        <v>5</v>
      </c>
      <c r="B2070" t="s">
        <v>1325</v>
      </c>
      <c r="C2070">
        <v>2023</v>
      </c>
      <c r="D2070" t="s">
        <v>1337</v>
      </c>
      <c r="E2070" t="str">
        <f>IFERROR(VLOOKUP([1]!Tabla_SERIEA_05_13[[#This Row],[IdEstablecimiento]],'[2]Establecimiento 2023'!$A$1:$E$183,5,FALSE),0)</f>
        <v>105100-Hospital La Serena</v>
      </c>
      <c r="F2070" t="s">
        <v>1331</v>
      </c>
      <c r="G2070" s="437">
        <v>45096.427002314813</v>
      </c>
      <c r="H2070">
        <v>29</v>
      </c>
      <c r="J2070">
        <v>29</v>
      </c>
    </row>
    <row r="2071" spans="1:10" x14ac:dyDescent="0.2">
      <c r="A2071">
        <v>5</v>
      </c>
      <c r="B2071" t="s">
        <v>1325</v>
      </c>
      <c r="C2071">
        <v>2023</v>
      </c>
      <c r="D2071" t="s">
        <v>1337</v>
      </c>
      <c r="E2071" t="str">
        <f>IFERROR(VLOOKUP([1]!Tabla_SERIEA_05_13[[#This Row],[IdEstablecimiento]],'[2]Establecimiento 2023'!$A$1:$E$183,5,FALSE),0)</f>
        <v>105100-Hospital La Serena</v>
      </c>
      <c r="F2071" t="s">
        <v>1332</v>
      </c>
      <c r="G2071" s="437">
        <v>45096.427002314813</v>
      </c>
      <c r="H2071">
        <v>23</v>
      </c>
      <c r="J2071">
        <v>23</v>
      </c>
    </row>
    <row r="2072" spans="1:10" x14ac:dyDescent="0.2">
      <c r="A2072">
        <v>5</v>
      </c>
      <c r="B2072" t="s">
        <v>1325</v>
      </c>
      <c r="C2072">
        <v>2023</v>
      </c>
      <c r="D2072" t="s">
        <v>1337</v>
      </c>
      <c r="E2072" t="str">
        <f>IFERROR(VLOOKUP([1]!Tabla_SERIEA_05_13[[#This Row],[IdEstablecimiento]],'[2]Establecimiento 2023'!$A$1:$E$183,5,FALSE),0)</f>
        <v>105100-Hospital La Serena</v>
      </c>
      <c r="F2072" t="s">
        <v>1252</v>
      </c>
      <c r="G2072" s="437">
        <v>45096.427002314813</v>
      </c>
      <c r="H2072">
        <v>29</v>
      </c>
      <c r="I2072">
        <v>0</v>
      </c>
      <c r="J2072">
        <v>29</v>
      </c>
    </row>
    <row r="2073" spans="1:10" x14ac:dyDescent="0.2">
      <c r="A2073">
        <v>5</v>
      </c>
      <c r="B2073" t="s">
        <v>1325</v>
      </c>
      <c r="C2073">
        <v>2023</v>
      </c>
      <c r="D2073" t="s">
        <v>1337</v>
      </c>
      <c r="E2073" t="str">
        <f>IFERROR(VLOOKUP([1]!Tabla_SERIEA_05_13[[#This Row],[IdEstablecimiento]],'[2]Establecimiento 2023'!$A$1:$E$183,5,FALSE),0)</f>
        <v>105100-Hospital La Serena</v>
      </c>
      <c r="F2073" t="s">
        <v>1253</v>
      </c>
      <c r="G2073" s="437">
        <v>45096.427002314813</v>
      </c>
      <c r="H2073">
        <v>47</v>
      </c>
      <c r="I2073">
        <v>0</v>
      </c>
      <c r="J2073">
        <v>47</v>
      </c>
    </row>
    <row r="2074" spans="1:10" x14ac:dyDescent="0.2">
      <c r="A2074">
        <v>5</v>
      </c>
      <c r="B2074" t="s">
        <v>1325</v>
      </c>
      <c r="C2074">
        <v>2023</v>
      </c>
      <c r="D2074" t="s">
        <v>1337</v>
      </c>
      <c r="E2074" t="str">
        <f>IFERROR(VLOOKUP([1]!Tabla_SERIEA_05_13[[#This Row],[IdEstablecimiento]],'[2]Establecimiento 2023'!$A$1:$E$183,5,FALSE),0)</f>
        <v>105100-Hospital La Serena</v>
      </c>
      <c r="F2074" t="s">
        <v>1259</v>
      </c>
      <c r="G2074" s="437">
        <v>45096.427002314813</v>
      </c>
      <c r="H2074">
        <v>20</v>
      </c>
      <c r="I2074">
        <v>5</v>
      </c>
      <c r="J2074">
        <v>15</v>
      </c>
    </row>
    <row r="2075" spans="1:10" x14ac:dyDescent="0.2">
      <c r="A2075">
        <v>5</v>
      </c>
      <c r="B2075" t="s">
        <v>1325</v>
      </c>
      <c r="C2075">
        <v>2023</v>
      </c>
      <c r="D2075" t="s">
        <v>1582</v>
      </c>
      <c r="E2075" t="str">
        <f>IFERROR(VLOOKUP([1]!Tabla_SERIEA_05_13[[#This Row],[IdEstablecimiento]],'[2]Establecimiento 2023'!$A$1:$E$183,5,FALSE),0)</f>
        <v>105100-Hospital La Serena</v>
      </c>
      <c r="F2075" t="s">
        <v>1335</v>
      </c>
      <c r="G2075" s="437">
        <v>45096.428472222222</v>
      </c>
      <c r="H2075">
        <v>2</v>
      </c>
      <c r="J2075">
        <v>2</v>
      </c>
    </row>
    <row r="2076" spans="1:10" x14ac:dyDescent="0.2">
      <c r="A2076">
        <v>5</v>
      </c>
      <c r="B2076" t="s">
        <v>1325</v>
      </c>
      <c r="C2076">
        <v>2023</v>
      </c>
      <c r="D2076" t="s">
        <v>1582</v>
      </c>
      <c r="E2076" t="str">
        <f>IFERROR(VLOOKUP([1]!Tabla_SERIEA_05_13[[#This Row],[IdEstablecimiento]],'[2]Establecimiento 2023'!$A$1:$E$183,5,FALSE),0)</f>
        <v>105100-Hospital La Serena</v>
      </c>
      <c r="F2076" t="s">
        <v>1327</v>
      </c>
      <c r="G2076" s="437">
        <v>45096.428472222222</v>
      </c>
      <c r="H2076">
        <v>3</v>
      </c>
      <c r="J2076">
        <v>3</v>
      </c>
    </row>
    <row r="2077" spans="1:10" x14ac:dyDescent="0.2">
      <c r="A2077">
        <v>5</v>
      </c>
      <c r="B2077" t="s">
        <v>1325</v>
      </c>
      <c r="C2077">
        <v>2023</v>
      </c>
      <c r="D2077" t="s">
        <v>1582</v>
      </c>
      <c r="E2077" t="str">
        <f>IFERROR(VLOOKUP([1]!Tabla_SERIEA_05_13[[#This Row],[IdEstablecimiento]],'[2]Establecimiento 2023'!$A$1:$E$183,5,FALSE),0)</f>
        <v>105100-Hospital La Serena</v>
      </c>
      <c r="F2077" t="s">
        <v>1330</v>
      </c>
      <c r="G2077" s="437">
        <v>45096.428472222222</v>
      </c>
      <c r="H2077">
        <v>2</v>
      </c>
      <c r="J2077">
        <v>2</v>
      </c>
    </row>
    <row r="2078" spans="1:10" x14ac:dyDescent="0.2">
      <c r="A2078">
        <v>5</v>
      </c>
      <c r="B2078" t="s">
        <v>1325</v>
      </c>
      <c r="C2078">
        <v>2023</v>
      </c>
      <c r="D2078" t="s">
        <v>1582</v>
      </c>
      <c r="E2078" t="str">
        <f>IFERROR(VLOOKUP([1]!Tabla_SERIEA_05_13[[#This Row],[IdEstablecimiento]],'[2]Establecimiento 2023'!$A$1:$E$183,5,FALSE),0)</f>
        <v>105100-Hospital La Serena</v>
      </c>
      <c r="F2078" t="s">
        <v>1331</v>
      </c>
      <c r="G2078" s="437">
        <v>45096.428472222222</v>
      </c>
      <c r="H2078">
        <v>9</v>
      </c>
      <c r="J2078">
        <v>9</v>
      </c>
    </row>
    <row r="2079" spans="1:10" x14ac:dyDescent="0.2">
      <c r="A2079">
        <v>5</v>
      </c>
      <c r="B2079" t="s">
        <v>1325</v>
      </c>
      <c r="C2079">
        <v>2023</v>
      </c>
      <c r="D2079" t="s">
        <v>1582</v>
      </c>
      <c r="E2079" t="str">
        <f>IFERROR(VLOOKUP([1]!Tabla_SERIEA_05_13[[#This Row],[IdEstablecimiento]],'[2]Establecimiento 2023'!$A$1:$E$183,5,FALSE),0)</f>
        <v>105100-Hospital La Serena</v>
      </c>
      <c r="F2079" t="s">
        <v>1332</v>
      </c>
      <c r="G2079" s="437">
        <v>45096.428472222222</v>
      </c>
      <c r="H2079">
        <v>4</v>
      </c>
      <c r="J2079">
        <v>4</v>
      </c>
    </row>
    <row r="2080" spans="1:10" x14ac:dyDescent="0.2">
      <c r="A2080">
        <v>5</v>
      </c>
      <c r="B2080" t="s">
        <v>1325</v>
      </c>
      <c r="C2080">
        <v>2023</v>
      </c>
      <c r="D2080" t="s">
        <v>1582</v>
      </c>
      <c r="E2080" t="str">
        <f>IFERROR(VLOOKUP([1]!Tabla_SERIEA_05_13[[#This Row],[IdEstablecimiento]],'[2]Establecimiento 2023'!$A$1:$E$183,5,FALSE),0)</f>
        <v>105100-Hospital La Serena</v>
      </c>
      <c r="F2080" t="s">
        <v>1244</v>
      </c>
      <c r="G2080" s="437">
        <v>45096.428472222222</v>
      </c>
      <c r="H2080">
        <v>2</v>
      </c>
      <c r="I2080">
        <v>0</v>
      </c>
      <c r="J2080">
        <v>2</v>
      </c>
    </row>
    <row r="2081" spans="1:10" x14ac:dyDescent="0.2">
      <c r="A2081">
        <v>5</v>
      </c>
      <c r="B2081" t="s">
        <v>1325</v>
      </c>
      <c r="C2081">
        <v>2023</v>
      </c>
      <c r="D2081" t="s">
        <v>1582</v>
      </c>
      <c r="E2081" t="str">
        <f>IFERROR(VLOOKUP([1]!Tabla_SERIEA_05_13[[#This Row],[IdEstablecimiento]],'[2]Establecimiento 2023'!$A$1:$E$183,5,FALSE),0)</f>
        <v>105100-Hospital La Serena</v>
      </c>
      <c r="F2081" t="s">
        <v>1252</v>
      </c>
      <c r="G2081" s="437">
        <v>45096.428472222222</v>
      </c>
      <c r="H2081">
        <v>9</v>
      </c>
      <c r="I2081">
        <v>0</v>
      </c>
      <c r="J2081">
        <v>9</v>
      </c>
    </row>
    <row r="2082" spans="1:10" x14ac:dyDescent="0.2">
      <c r="A2082">
        <v>5</v>
      </c>
      <c r="B2082" t="s">
        <v>1325</v>
      </c>
      <c r="C2082">
        <v>2023</v>
      </c>
      <c r="D2082" t="s">
        <v>1582</v>
      </c>
      <c r="E2082" t="str">
        <f>IFERROR(VLOOKUP([1]!Tabla_SERIEA_05_13[[#This Row],[IdEstablecimiento]],'[2]Establecimiento 2023'!$A$1:$E$183,5,FALSE),0)</f>
        <v>105100-Hospital La Serena</v>
      </c>
      <c r="F2082" t="s">
        <v>1253</v>
      </c>
      <c r="G2082" s="437">
        <v>45096.428472222222</v>
      </c>
      <c r="H2082">
        <v>3</v>
      </c>
      <c r="I2082">
        <v>0</v>
      </c>
      <c r="J2082">
        <v>3</v>
      </c>
    </row>
    <row r="2083" spans="1:10" x14ac:dyDescent="0.2">
      <c r="A2083">
        <v>5</v>
      </c>
      <c r="B2083" t="s">
        <v>1325</v>
      </c>
      <c r="C2083">
        <v>2023</v>
      </c>
      <c r="D2083" t="s">
        <v>1583</v>
      </c>
      <c r="E2083" t="str">
        <f>IFERROR(VLOOKUP([1]!Tabla_SERIEA_05_13[[#This Row],[IdEstablecimiento]],'[2]Establecimiento 2023'!$A$1:$E$183,5,FALSE),0)</f>
        <v>105100-Hospital La Serena</v>
      </c>
      <c r="F2083" t="s">
        <v>1340</v>
      </c>
      <c r="G2083" s="437">
        <v>45096.428553240738</v>
      </c>
      <c r="H2083">
        <v>3</v>
      </c>
      <c r="J2083">
        <v>3</v>
      </c>
    </row>
    <row r="2084" spans="1:10" x14ac:dyDescent="0.2">
      <c r="A2084">
        <v>5</v>
      </c>
      <c r="B2084" t="s">
        <v>1325</v>
      </c>
      <c r="C2084">
        <v>2023</v>
      </c>
      <c r="D2084" t="s">
        <v>1583</v>
      </c>
      <c r="E2084" t="str">
        <f>IFERROR(VLOOKUP([1]!Tabla_SERIEA_05_13[[#This Row],[IdEstablecimiento]],'[2]Establecimiento 2023'!$A$1:$E$183,5,FALSE),0)</f>
        <v>105101-Hospital Coquimbo</v>
      </c>
      <c r="F2084" t="s">
        <v>1341</v>
      </c>
      <c r="G2084" s="437">
        <v>45096.428553240738</v>
      </c>
      <c r="H2084">
        <v>9</v>
      </c>
      <c r="J2084">
        <v>9</v>
      </c>
    </row>
    <row r="2085" spans="1:10" x14ac:dyDescent="0.2">
      <c r="A2085">
        <v>5</v>
      </c>
      <c r="B2085" t="s">
        <v>1325</v>
      </c>
      <c r="C2085">
        <v>2023</v>
      </c>
      <c r="D2085" t="s">
        <v>1583</v>
      </c>
      <c r="E2085" t="str">
        <f>IFERROR(VLOOKUP([1]!Tabla_SERIEA_05_13[[#This Row],[IdEstablecimiento]],'[2]Establecimiento 2023'!$A$1:$E$183,5,FALSE),0)</f>
        <v>105101-Hospital Coquimbo</v>
      </c>
      <c r="F2085" t="s">
        <v>1342</v>
      </c>
      <c r="G2085" s="437">
        <v>45096.428553240738</v>
      </c>
      <c r="H2085">
        <v>30</v>
      </c>
      <c r="J2085">
        <v>30</v>
      </c>
    </row>
    <row r="2086" spans="1:10" x14ac:dyDescent="0.2">
      <c r="A2086">
        <v>5</v>
      </c>
      <c r="B2086" t="s">
        <v>1325</v>
      </c>
      <c r="C2086">
        <v>2023</v>
      </c>
      <c r="D2086" t="s">
        <v>1583</v>
      </c>
      <c r="E2086" t="str">
        <f>IFERROR(VLOOKUP([1]!Tabla_SERIEA_05_13[[#This Row],[IdEstablecimiento]],'[2]Establecimiento 2023'!$A$1:$E$183,5,FALSE),0)</f>
        <v>105101-Hospital Coquimbo</v>
      </c>
      <c r="F2086" t="s">
        <v>1343</v>
      </c>
      <c r="G2086" s="437">
        <v>45096.428553240738</v>
      </c>
      <c r="H2086">
        <v>47</v>
      </c>
      <c r="J2086">
        <v>47</v>
      </c>
    </row>
    <row r="2087" spans="1:10" x14ac:dyDescent="0.2">
      <c r="A2087">
        <v>5</v>
      </c>
      <c r="B2087" t="s">
        <v>1325</v>
      </c>
      <c r="C2087">
        <v>2023</v>
      </c>
      <c r="D2087" t="s">
        <v>1583</v>
      </c>
      <c r="E2087" t="str">
        <f>IFERROR(VLOOKUP([1]!Tabla_SERIEA_05_13[[#This Row],[IdEstablecimiento]],'[2]Establecimiento 2023'!$A$1:$E$183,5,FALSE),0)</f>
        <v>105101-Hospital Coquimbo</v>
      </c>
      <c r="F2087" t="s">
        <v>1344</v>
      </c>
      <c r="G2087" s="437">
        <v>45096.428553240738</v>
      </c>
      <c r="H2087">
        <v>52</v>
      </c>
      <c r="J2087">
        <v>52</v>
      </c>
    </row>
    <row r="2088" spans="1:10" x14ac:dyDescent="0.2">
      <c r="A2088">
        <v>5</v>
      </c>
      <c r="B2088" t="s">
        <v>1325</v>
      </c>
      <c r="C2088">
        <v>2023</v>
      </c>
      <c r="D2088" t="s">
        <v>1583</v>
      </c>
      <c r="E2088" t="str">
        <f>IFERROR(VLOOKUP([1]!Tabla_SERIEA_05_13[[#This Row],[IdEstablecimiento]],'[2]Establecimiento 2023'!$A$1:$E$183,5,FALSE),0)</f>
        <v>105101-Hospital Coquimbo</v>
      </c>
      <c r="F2088" t="s">
        <v>1392</v>
      </c>
      <c r="G2088" s="437">
        <v>45096.428553240738</v>
      </c>
      <c r="H2088">
        <v>5</v>
      </c>
      <c r="J2088">
        <v>5</v>
      </c>
    </row>
    <row r="2089" spans="1:10" x14ac:dyDescent="0.2">
      <c r="A2089">
        <v>5</v>
      </c>
      <c r="B2089" t="s">
        <v>1325</v>
      </c>
      <c r="C2089">
        <v>2023</v>
      </c>
      <c r="D2089" t="s">
        <v>1583</v>
      </c>
      <c r="E2089" t="str">
        <f>IFERROR(VLOOKUP([1]!Tabla_SERIEA_05_13[[#This Row],[IdEstablecimiento]],'[2]Establecimiento 2023'!$A$1:$E$183,5,FALSE),0)</f>
        <v>105101-Hospital Coquimbo</v>
      </c>
      <c r="F2089" t="s">
        <v>1517</v>
      </c>
      <c r="G2089" s="437">
        <v>45096.428553240738</v>
      </c>
      <c r="H2089">
        <v>4</v>
      </c>
      <c r="J2089">
        <v>4</v>
      </c>
    </row>
    <row r="2090" spans="1:10" x14ac:dyDescent="0.2">
      <c r="A2090">
        <v>5</v>
      </c>
      <c r="B2090" t="s">
        <v>1325</v>
      </c>
      <c r="C2090">
        <v>2023</v>
      </c>
      <c r="D2090" t="s">
        <v>1583</v>
      </c>
      <c r="E2090" t="str">
        <f>IFERROR(VLOOKUP([1]!Tabla_SERIEA_05_13[[#This Row],[IdEstablecimiento]],'[2]Establecimiento 2023'!$A$1:$E$183,5,FALSE),0)</f>
        <v>105101-Hospital Coquimbo</v>
      </c>
      <c r="F2090" t="s">
        <v>1438</v>
      </c>
      <c r="G2090" s="437">
        <v>45096.428553240738</v>
      </c>
      <c r="H2090">
        <v>3</v>
      </c>
      <c r="J2090">
        <v>3</v>
      </c>
    </row>
    <row r="2091" spans="1:10" x14ac:dyDescent="0.2">
      <c r="A2091">
        <v>5</v>
      </c>
      <c r="B2091" t="s">
        <v>1325</v>
      </c>
      <c r="C2091">
        <v>2023</v>
      </c>
      <c r="D2091" t="s">
        <v>1583</v>
      </c>
      <c r="E2091" t="str">
        <f>IFERROR(VLOOKUP([1]!Tabla_SERIEA_05_13[[#This Row],[IdEstablecimiento]],'[2]Establecimiento 2023'!$A$1:$E$183,5,FALSE),0)</f>
        <v>105101-Hospital Coquimbo</v>
      </c>
      <c r="F2091" t="s">
        <v>1345</v>
      </c>
      <c r="G2091" s="437">
        <v>45096.428553240738</v>
      </c>
      <c r="H2091">
        <v>23</v>
      </c>
      <c r="J2091">
        <v>23</v>
      </c>
    </row>
    <row r="2092" spans="1:10" x14ac:dyDescent="0.2">
      <c r="A2092">
        <v>5</v>
      </c>
      <c r="B2092" t="s">
        <v>1325</v>
      </c>
      <c r="C2092">
        <v>2023</v>
      </c>
      <c r="D2092" t="s">
        <v>1583</v>
      </c>
      <c r="E2092" t="str">
        <f>IFERROR(VLOOKUP([1]!Tabla_SERIEA_05_13[[#This Row],[IdEstablecimiento]],'[2]Establecimiento 2023'!$A$1:$E$183,5,FALSE),0)</f>
        <v>105101-Hospital Coquimbo</v>
      </c>
      <c r="F2092" t="s">
        <v>1346</v>
      </c>
      <c r="G2092" s="437">
        <v>45096.428553240738</v>
      </c>
      <c r="H2092">
        <v>27</v>
      </c>
      <c r="J2092">
        <v>27</v>
      </c>
    </row>
    <row r="2093" spans="1:10" x14ac:dyDescent="0.2">
      <c r="A2093">
        <v>5</v>
      </c>
      <c r="B2093" t="s">
        <v>1325</v>
      </c>
      <c r="C2093">
        <v>2023</v>
      </c>
      <c r="D2093" t="s">
        <v>1583</v>
      </c>
      <c r="E2093" t="str">
        <f>IFERROR(VLOOKUP([1]!Tabla_SERIEA_05_13[[#This Row],[IdEstablecimiento]],'[2]Establecimiento 2023'!$A$1:$E$183,5,FALSE),0)</f>
        <v>105101-Hospital Coquimbo</v>
      </c>
      <c r="F2093" t="s">
        <v>1347</v>
      </c>
      <c r="G2093" s="437">
        <v>45096.428553240738</v>
      </c>
      <c r="H2093">
        <v>72</v>
      </c>
      <c r="J2093">
        <v>72</v>
      </c>
    </row>
    <row r="2094" spans="1:10" x14ac:dyDescent="0.2">
      <c r="A2094">
        <v>5</v>
      </c>
      <c r="B2094" t="s">
        <v>1325</v>
      </c>
      <c r="C2094">
        <v>2023</v>
      </c>
      <c r="D2094" t="s">
        <v>1583</v>
      </c>
      <c r="E2094" t="str">
        <f>IFERROR(VLOOKUP([1]!Tabla_SERIEA_05_13[[#This Row],[IdEstablecimiento]],'[2]Establecimiento 2023'!$A$1:$E$183,5,FALSE),0)</f>
        <v>105101-Hospital Coquimbo</v>
      </c>
      <c r="F2094" t="s">
        <v>1422</v>
      </c>
      <c r="G2094" s="437">
        <v>45096.428553240738</v>
      </c>
      <c r="H2094">
        <v>6</v>
      </c>
      <c r="J2094">
        <v>6</v>
      </c>
    </row>
    <row r="2095" spans="1:10" x14ac:dyDescent="0.2">
      <c r="A2095">
        <v>5</v>
      </c>
      <c r="B2095" t="s">
        <v>1325</v>
      </c>
      <c r="C2095">
        <v>2023</v>
      </c>
      <c r="D2095" t="s">
        <v>1583</v>
      </c>
      <c r="E2095" t="str">
        <f>IFERROR(VLOOKUP([1]!Tabla_SERIEA_05_13[[#This Row],[IdEstablecimiento]],'[2]Establecimiento 2023'!$A$1:$E$183,5,FALSE),0)</f>
        <v>105101-Hospital Coquimbo</v>
      </c>
      <c r="F2095" t="s">
        <v>1349</v>
      </c>
      <c r="G2095" s="437">
        <v>45096.428553240738</v>
      </c>
      <c r="H2095">
        <v>12</v>
      </c>
      <c r="J2095">
        <v>12</v>
      </c>
    </row>
    <row r="2096" spans="1:10" x14ac:dyDescent="0.2">
      <c r="A2096">
        <v>5</v>
      </c>
      <c r="B2096" t="s">
        <v>1325</v>
      </c>
      <c r="C2096">
        <v>2023</v>
      </c>
      <c r="D2096" t="s">
        <v>1583</v>
      </c>
      <c r="E2096" t="str">
        <f>IFERROR(VLOOKUP([1]!Tabla_SERIEA_05_13[[#This Row],[IdEstablecimiento]],'[2]Establecimiento 2023'!$A$1:$E$183,5,FALSE),0)</f>
        <v>105101-Hospital Coquimbo</v>
      </c>
      <c r="F2096" t="s">
        <v>1351</v>
      </c>
      <c r="G2096" s="437">
        <v>45096.428553240738</v>
      </c>
      <c r="H2096">
        <v>36</v>
      </c>
      <c r="J2096">
        <v>36</v>
      </c>
    </row>
    <row r="2097" spans="1:10" x14ac:dyDescent="0.2">
      <c r="A2097">
        <v>5</v>
      </c>
      <c r="B2097" t="s">
        <v>1325</v>
      </c>
      <c r="C2097">
        <v>2023</v>
      </c>
      <c r="D2097" t="s">
        <v>1583</v>
      </c>
      <c r="E2097" t="str">
        <f>IFERROR(VLOOKUP([1]!Tabla_SERIEA_05_13[[#This Row],[IdEstablecimiento]],'[2]Establecimiento 2023'!$A$1:$E$183,5,FALSE),0)</f>
        <v>105101-Hospital Coquimbo</v>
      </c>
      <c r="F2097" t="s">
        <v>1353</v>
      </c>
      <c r="G2097" s="437">
        <v>45096.428553240738</v>
      </c>
      <c r="H2097">
        <v>55</v>
      </c>
      <c r="J2097">
        <v>55</v>
      </c>
    </row>
    <row r="2098" spans="1:10" x14ac:dyDescent="0.2">
      <c r="A2098">
        <v>5</v>
      </c>
      <c r="B2098" t="s">
        <v>1325</v>
      </c>
      <c r="C2098">
        <v>2023</v>
      </c>
      <c r="D2098" t="s">
        <v>1583</v>
      </c>
      <c r="E2098" t="str">
        <f>IFERROR(VLOOKUP([1]!Tabla_SERIEA_05_13[[#This Row],[IdEstablecimiento]],'[2]Establecimiento 2023'!$A$1:$E$183,5,FALSE),0)</f>
        <v>105101-Hospital Coquimbo</v>
      </c>
      <c r="F2098" t="s">
        <v>1354</v>
      </c>
      <c r="G2098" s="437">
        <v>45096.428553240738</v>
      </c>
      <c r="H2098">
        <v>34</v>
      </c>
      <c r="J2098">
        <v>34</v>
      </c>
    </row>
    <row r="2099" spans="1:10" x14ac:dyDescent="0.2">
      <c r="A2099">
        <v>5</v>
      </c>
      <c r="B2099" t="s">
        <v>1325</v>
      </c>
      <c r="C2099">
        <v>2023</v>
      </c>
      <c r="D2099" t="s">
        <v>1583</v>
      </c>
      <c r="E2099" t="str">
        <f>IFERROR(VLOOKUP([1]!Tabla_SERIEA_05_13[[#This Row],[IdEstablecimiento]],'[2]Establecimiento 2023'!$A$1:$E$183,5,FALSE),0)</f>
        <v>105107-Hospital Vicuña</v>
      </c>
      <c r="F2099" t="s">
        <v>1410</v>
      </c>
      <c r="G2099" s="437">
        <v>45096.428553240738</v>
      </c>
      <c r="H2099">
        <v>65</v>
      </c>
      <c r="J2099">
        <v>65</v>
      </c>
    </row>
    <row r="2100" spans="1:10" x14ac:dyDescent="0.2">
      <c r="A2100">
        <v>5</v>
      </c>
      <c r="B2100" t="s">
        <v>1325</v>
      </c>
      <c r="C2100">
        <v>2023</v>
      </c>
      <c r="D2100" t="s">
        <v>1583</v>
      </c>
      <c r="E2100" t="str">
        <f>IFERROR(VLOOKUP([1]!Tabla_SERIEA_05_13[[#This Row],[IdEstablecimiento]],'[2]Establecimiento 2023'!$A$1:$E$183,5,FALSE),0)</f>
        <v>105107-Hospital Vicuña</v>
      </c>
      <c r="F2100" t="s">
        <v>1356</v>
      </c>
      <c r="G2100" s="437">
        <v>45096.428553240738</v>
      </c>
      <c r="H2100">
        <v>91</v>
      </c>
      <c r="J2100">
        <v>91</v>
      </c>
    </row>
    <row r="2101" spans="1:10" x14ac:dyDescent="0.2">
      <c r="A2101">
        <v>5</v>
      </c>
      <c r="B2101" t="s">
        <v>1325</v>
      </c>
      <c r="C2101">
        <v>2023</v>
      </c>
      <c r="D2101" t="s">
        <v>1583</v>
      </c>
      <c r="E2101" t="str">
        <f>IFERROR(VLOOKUP([1]!Tabla_SERIEA_05_13[[#This Row],[IdEstablecimiento]],'[2]Establecimiento 2023'!$A$1:$E$183,5,FALSE),0)</f>
        <v>105107-Hospital Vicuña</v>
      </c>
      <c r="F2101" t="s">
        <v>1357</v>
      </c>
      <c r="G2101" s="437">
        <v>45096.428553240738</v>
      </c>
      <c r="H2101">
        <v>16</v>
      </c>
      <c r="J2101">
        <v>16</v>
      </c>
    </row>
    <row r="2102" spans="1:10" x14ac:dyDescent="0.2">
      <c r="A2102">
        <v>5</v>
      </c>
      <c r="B2102" t="s">
        <v>1325</v>
      </c>
      <c r="C2102">
        <v>2023</v>
      </c>
      <c r="D2102" t="s">
        <v>1583</v>
      </c>
      <c r="E2102" t="str">
        <f>IFERROR(VLOOKUP([1]!Tabla_SERIEA_05_13[[#This Row],[IdEstablecimiento]],'[2]Establecimiento 2023'!$A$1:$E$183,5,FALSE),0)</f>
        <v>105107-Hospital Vicuña</v>
      </c>
      <c r="F2102" t="s">
        <v>1358</v>
      </c>
      <c r="G2102" s="437">
        <v>45096.428553240738</v>
      </c>
      <c r="H2102">
        <v>9</v>
      </c>
      <c r="J2102">
        <v>9</v>
      </c>
    </row>
    <row r="2103" spans="1:10" x14ac:dyDescent="0.2">
      <c r="A2103">
        <v>5</v>
      </c>
      <c r="B2103" t="s">
        <v>1325</v>
      </c>
      <c r="C2103">
        <v>2023</v>
      </c>
      <c r="D2103" t="s">
        <v>1583</v>
      </c>
      <c r="E2103" t="str">
        <f>IFERROR(VLOOKUP([1]!Tabla_SERIEA_05_13[[#This Row],[IdEstablecimiento]],'[2]Establecimiento 2023'!$A$1:$E$183,5,FALSE),0)</f>
        <v>105107-Hospital Vicuña</v>
      </c>
      <c r="F2103" t="s">
        <v>1359</v>
      </c>
      <c r="G2103" s="437">
        <v>45096.428553240738</v>
      </c>
      <c r="H2103">
        <v>4</v>
      </c>
      <c r="J2103">
        <v>4</v>
      </c>
    </row>
    <row r="2104" spans="1:10" x14ac:dyDescent="0.2">
      <c r="A2104">
        <v>5</v>
      </c>
      <c r="B2104" t="s">
        <v>1325</v>
      </c>
      <c r="C2104">
        <v>2023</v>
      </c>
      <c r="D2104" t="s">
        <v>1583</v>
      </c>
      <c r="E2104" t="str">
        <f>IFERROR(VLOOKUP([1]!Tabla_SERIEA_05_13[[#This Row],[IdEstablecimiento]],'[2]Establecimiento 2023'!$A$1:$E$183,5,FALSE),0)</f>
        <v>105107-Hospital Vicuña</v>
      </c>
      <c r="F2104" t="s">
        <v>1395</v>
      </c>
      <c r="G2104" s="437">
        <v>45096.428553240738</v>
      </c>
      <c r="H2104">
        <v>3</v>
      </c>
      <c r="J2104">
        <v>3</v>
      </c>
    </row>
    <row r="2105" spans="1:10" x14ac:dyDescent="0.2">
      <c r="A2105">
        <v>5</v>
      </c>
      <c r="B2105" t="s">
        <v>1325</v>
      </c>
      <c r="C2105">
        <v>2023</v>
      </c>
      <c r="D2105" t="s">
        <v>1583</v>
      </c>
      <c r="E2105" t="str">
        <f>IFERROR(VLOOKUP([1]!Tabla_SERIEA_05_13[[#This Row],[IdEstablecimiento]],'[2]Establecimiento 2023'!$A$1:$E$183,5,FALSE),0)</f>
        <v>105107-Hospital Vicuña</v>
      </c>
      <c r="F2105" t="s">
        <v>1444</v>
      </c>
      <c r="G2105" s="437">
        <v>45096.428553240738</v>
      </c>
      <c r="H2105">
        <v>12</v>
      </c>
      <c r="J2105">
        <v>12</v>
      </c>
    </row>
    <row r="2106" spans="1:10" x14ac:dyDescent="0.2">
      <c r="A2106">
        <v>5</v>
      </c>
      <c r="B2106" t="s">
        <v>1325</v>
      </c>
      <c r="C2106">
        <v>2023</v>
      </c>
      <c r="D2106" t="s">
        <v>1583</v>
      </c>
      <c r="E2106" t="str">
        <f>IFERROR(VLOOKUP([1]!Tabla_SERIEA_05_13[[#This Row],[IdEstablecimiento]],'[2]Establecimiento 2023'!$A$1:$E$183,5,FALSE),0)</f>
        <v>105107-Hospital Vicuña</v>
      </c>
      <c r="F2106" t="s">
        <v>1493</v>
      </c>
      <c r="G2106" s="437">
        <v>45096.428553240738</v>
      </c>
      <c r="H2106">
        <v>2</v>
      </c>
      <c r="J2106">
        <v>2</v>
      </c>
    </row>
    <row r="2107" spans="1:10" x14ac:dyDescent="0.2">
      <c r="A2107">
        <v>5</v>
      </c>
      <c r="B2107" t="s">
        <v>1325</v>
      </c>
      <c r="C2107">
        <v>2023</v>
      </c>
      <c r="D2107" t="s">
        <v>1583</v>
      </c>
      <c r="E2107" t="str">
        <f>IFERROR(VLOOKUP([1]!Tabla_SERIEA_05_13[[#This Row],[IdEstablecimiento]],'[2]Establecimiento 2023'!$A$1:$E$183,5,FALSE),0)</f>
        <v>105107-Hospital Vicuña</v>
      </c>
      <c r="F2107" t="s">
        <v>1361</v>
      </c>
      <c r="G2107" s="437">
        <v>45096.428553240738</v>
      </c>
      <c r="H2107">
        <v>55</v>
      </c>
      <c r="J2107">
        <v>55</v>
      </c>
    </row>
    <row r="2108" spans="1:10" x14ac:dyDescent="0.2">
      <c r="A2108">
        <v>5</v>
      </c>
      <c r="B2108" t="s">
        <v>1325</v>
      </c>
      <c r="C2108">
        <v>2023</v>
      </c>
      <c r="D2108" t="s">
        <v>1583</v>
      </c>
      <c r="E2108" t="str">
        <f>IFERROR(VLOOKUP([1]!Tabla_SERIEA_05_13[[#This Row],[IdEstablecimiento]],'[2]Establecimiento 2023'!$A$1:$E$183,5,FALSE),0)</f>
        <v>105107-Hospital Vicuña</v>
      </c>
      <c r="F2108" t="s">
        <v>1362</v>
      </c>
      <c r="G2108" s="437">
        <v>45096.428553240738</v>
      </c>
      <c r="H2108">
        <v>24</v>
      </c>
      <c r="J2108">
        <v>24</v>
      </c>
    </row>
    <row r="2109" spans="1:10" x14ac:dyDescent="0.2">
      <c r="A2109">
        <v>5</v>
      </c>
      <c r="B2109" t="s">
        <v>1325</v>
      </c>
      <c r="C2109">
        <v>2023</v>
      </c>
      <c r="D2109" t="s">
        <v>1583</v>
      </c>
      <c r="E2109" t="str">
        <f>IFERROR(VLOOKUP([1]!Tabla_SERIEA_05_13[[#This Row],[IdEstablecimiento]],'[2]Establecimiento 2023'!$A$1:$E$183,5,FALSE),0)</f>
        <v>105107-Hospital Vicuña</v>
      </c>
      <c r="F2109" t="s">
        <v>1426</v>
      </c>
      <c r="G2109" s="437">
        <v>45096.428553240738</v>
      </c>
      <c r="H2109">
        <v>12</v>
      </c>
      <c r="J2109">
        <v>12</v>
      </c>
    </row>
    <row r="2110" spans="1:10" x14ac:dyDescent="0.2">
      <c r="A2110">
        <v>5</v>
      </c>
      <c r="B2110" t="s">
        <v>1325</v>
      </c>
      <c r="C2110">
        <v>2023</v>
      </c>
      <c r="D2110" t="s">
        <v>1583</v>
      </c>
      <c r="E2110" t="str">
        <f>IFERROR(VLOOKUP([1]!Tabla_SERIEA_05_13[[#This Row],[IdEstablecimiento]],'[2]Establecimiento 2023'!$A$1:$E$183,5,FALSE),0)</f>
        <v>105107-Hospital Vicuña</v>
      </c>
      <c r="F2110" t="s">
        <v>1363</v>
      </c>
      <c r="G2110" s="437">
        <v>45096.428553240738</v>
      </c>
      <c r="H2110">
        <v>3</v>
      </c>
      <c r="J2110">
        <v>3</v>
      </c>
    </row>
    <row r="2111" spans="1:10" x14ac:dyDescent="0.2">
      <c r="A2111">
        <v>5</v>
      </c>
      <c r="B2111" t="s">
        <v>1325</v>
      </c>
      <c r="C2111">
        <v>2023</v>
      </c>
      <c r="D2111" t="s">
        <v>1583</v>
      </c>
      <c r="E2111" t="str">
        <f>IFERROR(VLOOKUP([1]!Tabla_SERIEA_05_13[[#This Row],[IdEstablecimiento]],'[2]Establecimiento 2023'!$A$1:$E$183,5,FALSE),0)</f>
        <v>105107-Hospital Vicuña</v>
      </c>
      <c r="F2111" t="s">
        <v>1459</v>
      </c>
      <c r="G2111" s="437">
        <v>45096.428553240738</v>
      </c>
      <c r="H2111">
        <v>1</v>
      </c>
      <c r="J2111">
        <v>1</v>
      </c>
    </row>
    <row r="2112" spans="1:10" x14ac:dyDescent="0.2">
      <c r="A2112">
        <v>5</v>
      </c>
      <c r="B2112" t="s">
        <v>1325</v>
      </c>
      <c r="C2112">
        <v>2023</v>
      </c>
      <c r="D2112" t="s">
        <v>1583</v>
      </c>
      <c r="E2112" t="str">
        <f>IFERROR(VLOOKUP([1]!Tabla_SERIEA_05_13[[#This Row],[IdEstablecimiento]],'[2]Establecimiento 2023'!$A$1:$E$183,5,FALSE),0)</f>
        <v>105107-Hospital Vicuña</v>
      </c>
      <c r="F2112" t="s">
        <v>1367</v>
      </c>
      <c r="G2112" s="437">
        <v>45096.428553240738</v>
      </c>
      <c r="H2112">
        <v>27</v>
      </c>
      <c r="J2112">
        <v>27</v>
      </c>
    </row>
    <row r="2113" spans="1:12" x14ac:dyDescent="0.2">
      <c r="A2113">
        <v>5</v>
      </c>
      <c r="B2113" t="s">
        <v>1325</v>
      </c>
      <c r="C2113">
        <v>2023</v>
      </c>
      <c r="D2113" t="s">
        <v>1583</v>
      </c>
      <c r="E2113" t="str">
        <f>IFERROR(VLOOKUP([1]!Tabla_SERIEA_05_13[[#This Row],[IdEstablecimiento]],'[2]Establecimiento 2023'!$A$1:$E$183,5,FALSE),0)</f>
        <v>105107-Hospital Vicuña</v>
      </c>
      <c r="F2113" t="s">
        <v>1368</v>
      </c>
      <c r="G2113" s="437">
        <v>45096.428553240738</v>
      </c>
      <c r="H2113">
        <v>11</v>
      </c>
      <c r="J2113">
        <v>11</v>
      </c>
    </row>
    <row r="2114" spans="1:12" x14ac:dyDescent="0.2">
      <c r="A2114">
        <v>5</v>
      </c>
      <c r="B2114" t="s">
        <v>1325</v>
      </c>
      <c r="C2114">
        <v>2023</v>
      </c>
      <c r="D2114" t="s">
        <v>1583</v>
      </c>
      <c r="E2114" t="str">
        <f>IFERROR(VLOOKUP([1]!Tabla_SERIEA_05_13[[#This Row],[IdEstablecimiento]],'[2]Establecimiento 2023'!$A$1:$E$183,5,FALSE),0)</f>
        <v>105107-Hospital Vicuña</v>
      </c>
      <c r="F2114" t="s">
        <v>1486</v>
      </c>
      <c r="G2114" s="437">
        <v>45096.428553240738</v>
      </c>
      <c r="H2114">
        <v>1</v>
      </c>
      <c r="J2114">
        <v>1</v>
      </c>
    </row>
    <row r="2115" spans="1:12" x14ac:dyDescent="0.2">
      <c r="A2115">
        <v>5</v>
      </c>
      <c r="B2115" t="s">
        <v>1325</v>
      </c>
      <c r="C2115">
        <v>2023</v>
      </c>
      <c r="D2115" t="s">
        <v>1583</v>
      </c>
      <c r="E2115" t="str">
        <f>IFERROR(VLOOKUP([1]!Tabla_SERIEA_05_13[[#This Row],[IdEstablecimiento]],'[2]Establecimiento 2023'!$A$1:$E$183,5,FALSE),0)</f>
        <v>105107-Hospital Vicuña</v>
      </c>
      <c r="F2115" t="s">
        <v>1584</v>
      </c>
      <c r="G2115" s="437">
        <v>45096.428553240738</v>
      </c>
      <c r="H2115">
        <v>1</v>
      </c>
      <c r="J2115">
        <v>1</v>
      </c>
    </row>
    <row r="2116" spans="1:12" x14ac:dyDescent="0.2">
      <c r="A2116">
        <v>5</v>
      </c>
      <c r="B2116" t="s">
        <v>1325</v>
      </c>
      <c r="C2116">
        <v>2023</v>
      </c>
      <c r="D2116" t="s">
        <v>1583</v>
      </c>
      <c r="E2116" t="str">
        <f>IFERROR(VLOOKUP([1]!Tabla_SERIEA_05_13[[#This Row],[IdEstablecimiento]],'[2]Establecimiento 2023'!$A$1:$E$183,5,FALSE),0)</f>
        <v>105102-Hospital Ovalle</v>
      </c>
      <c r="F2116" t="s">
        <v>1374</v>
      </c>
      <c r="G2116" s="437">
        <v>45096.428553240738</v>
      </c>
      <c r="H2116">
        <v>1</v>
      </c>
      <c r="J2116">
        <v>1</v>
      </c>
    </row>
    <row r="2117" spans="1:12" x14ac:dyDescent="0.2">
      <c r="A2117">
        <v>5</v>
      </c>
      <c r="B2117" t="s">
        <v>1325</v>
      </c>
      <c r="C2117">
        <v>2023</v>
      </c>
      <c r="D2117" t="s">
        <v>1583</v>
      </c>
      <c r="E2117" t="str">
        <f>IFERROR(VLOOKUP([1]!Tabla_SERIEA_05_13[[#This Row],[IdEstablecimiento]],'[2]Establecimiento 2023'!$A$1:$E$183,5,FALSE),0)</f>
        <v>105102-Hospital Ovalle</v>
      </c>
      <c r="F2117" t="s">
        <v>1502</v>
      </c>
      <c r="G2117" s="437">
        <v>45096.428553240738</v>
      </c>
      <c r="H2117">
        <v>8</v>
      </c>
      <c r="J2117">
        <v>8</v>
      </c>
    </row>
    <row r="2118" spans="1:12" x14ac:dyDescent="0.2">
      <c r="A2118">
        <v>5</v>
      </c>
      <c r="B2118" t="s">
        <v>1325</v>
      </c>
      <c r="C2118">
        <v>2023</v>
      </c>
      <c r="D2118" t="s">
        <v>1583</v>
      </c>
      <c r="E2118" t="str">
        <f>IFERROR(VLOOKUP([1]!Tabla_SERIEA_05_13[[#This Row],[IdEstablecimiento]],'[2]Establecimiento 2023'!$A$1:$E$183,5,FALSE),0)</f>
        <v>105102-Hospital Ovalle</v>
      </c>
      <c r="F2118" t="s">
        <v>1476</v>
      </c>
      <c r="G2118" s="437">
        <v>45096.428553240738</v>
      </c>
      <c r="H2118">
        <v>10</v>
      </c>
      <c r="J2118">
        <v>10</v>
      </c>
    </row>
    <row r="2119" spans="1:12" x14ac:dyDescent="0.2">
      <c r="A2119">
        <v>5</v>
      </c>
      <c r="B2119" t="s">
        <v>1325</v>
      </c>
      <c r="C2119">
        <v>2023</v>
      </c>
      <c r="D2119" t="s">
        <v>1583</v>
      </c>
      <c r="E2119" t="str">
        <f>IFERROR(VLOOKUP([1]!Tabla_SERIEA_05_13[[#This Row],[IdEstablecimiento]],'[2]Establecimiento 2023'!$A$1:$E$183,5,FALSE),0)</f>
        <v>105102-Hospital Ovalle</v>
      </c>
      <c r="F2119" t="s">
        <v>1378</v>
      </c>
      <c r="G2119" s="437">
        <v>45096.428553240738</v>
      </c>
      <c r="H2119">
        <v>2</v>
      </c>
      <c r="J2119">
        <v>2</v>
      </c>
    </row>
    <row r="2120" spans="1:12" x14ac:dyDescent="0.2">
      <c r="A2120">
        <v>5</v>
      </c>
      <c r="B2120" t="s">
        <v>1325</v>
      </c>
      <c r="C2120">
        <v>2023</v>
      </c>
      <c r="D2120" t="s">
        <v>1583</v>
      </c>
      <c r="E2120" t="str">
        <f>IFERROR(VLOOKUP([1]!Tabla_SERIEA_05_13[[#This Row],[IdEstablecimiento]],'[2]Establecimiento 2023'!$A$1:$E$183,5,FALSE),0)</f>
        <v>105102-Hospital Ovalle</v>
      </c>
      <c r="F2120" t="s">
        <v>1379</v>
      </c>
      <c r="G2120" s="437">
        <v>45096.428553240738</v>
      </c>
      <c r="H2120">
        <v>3</v>
      </c>
      <c r="J2120">
        <v>3</v>
      </c>
      <c r="L2120">
        <v>3</v>
      </c>
    </row>
    <row r="2121" spans="1:12" x14ac:dyDescent="0.2">
      <c r="A2121">
        <v>5</v>
      </c>
      <c r="B2121" t="s">
        <v>1325</v>
      </c>
      <c r="C2121">
        <v>2023</v>
      </c>
      <c r="D2121" t="s">
        <v>1583</v>
      </c>
      <c r="E2121" t="str">
        <f>IFERROR(VLOOKUP([1]!Tabla_SERIEA_05_13[[#This Row],[IdEstablecimiento]],'[2]Establecimiento 2023'!$A$1:$E$183,5,FALSE),0)</f>
        <v>105102-Hospital Ovalle</v>
      </c>
      <c r="F2121" t="s">
        <v>1335</v>
      </c>
      <c r="G2121" s="437">
        <v>45096.428553240738</v>
      </c>
      <c r="H2121">
        <v>40</v>
      </c>
      <c r="J2121">
        <v>40</v>
      </c>
    </row>
    <row r="2122" spans="1:12" x14ac:dyDescent="0.2">
      <c r="A2122">
        <v>5</v>
      </c>
      <c r="B2122" t="s">
        <v>1325</v>
      </c>
      <c r="C2122">
        <v>2023</v>
      </c>
      <c r="D2122" t="s">
        <v>1583</v>
      </c>
      <c r="E2122" t="str">
        <f>IFERROR(VLOOKUP([1]!Tabla_SERIEA_05_13[[#This Row],[IdEstablecimiento]],'[2]Establecimiento 2023'!$A$1:$E$183,5,FALSE),0)</f>
        <v>105102-Hospital Ovalle</v>
      </c>
      <c r="F2122" t="s">
        <v>1477</v>
      </c>
      <c r="G2122" s="437">
        <v>45096.428553240738</v>
      </c>
      <c r="H2122">
        <v>6</v>
      </c>
      <c r="J2122">
        <v>6</v>
      </c>
    </row>
    <row r="2123" spans="1:12" x14ac:dyDescent="0.2">
      <c r="A2123">
        <v>5</v>
      </c>
      <c r="B2123" t="s">
        <v>1325</v>
      </c>
      <c r="C2123">
        <v>2023</v>
      </c>
      <c r="D2123" t="s">
        <v>1583</v>
      </c>
      <c r="E2123" t="str">
        <f>IFERROR(VLOOKUP([1]!Tabla_SERIEA_05_13[[#This Row],[IdEstablecimiento]],'[2]Establecimiento 2023'!$A$1:$E$183,5,FALSE),0)</f>
        <v>105102-Hospital Ovalle</v>
      </c>
      <c r="F2123" t="s">
        <v>1327</v>
      </c>
      <c r="G2123" s="437">
        <v>45096.428553240738</v>
      </c>
      <c r="H2123">
        <v>52</v>
      </c>
      <c r="J2123">
        <v>52</v>
      </c>
    </row>
    <row r="2124" spans="1:12" x14ac:dyDescent="0.2">
      <c r="A2124">
        <v>5</v>
      </c>
      <c r="B2124" t="s">
        <v>1325</v>
      </c>
      <c r="C2124">
        <v>2023</v>
      </c>
      <c r="D2124" t="s">
        <v>1583</v>
      </c>
      <c r="E2124" t="str">
        <f>IFERROR(VLOOKUP([1]!Tabla_SERIEA_05_13[[#This Row],[IdEstablecimiento]],'[2]Establecimiento 2023'!$A$1:$E$183,5,FALSE),0)</f>
        <v>105102-Hospital Ovalle</v>
      </c>
      <c r="F2124" t="s">
        <v>1414</v>
      </c>
      <c r="G2124" s="437">
        <v>45096.428553240738</v>
      </c>
      <c r="H2124">
        <v>55</v>
      </c>
      <c r="J2124">
        <v>55</v>
      </c>
    </row>
    <row r="2125" spans="1:12" x14ac:dyDescent="0.2">
      <c r="A2125">
        <v>5</v>
      </c>
      <c r="B2125" t="s">
        <v>1325</v>
      </c>
      <c r="C2125">
        <v>2023</v>
      </c>
      <c r="D2125" t="s">
        <v>1583</v>
      </c>
      <c r="E2125" t="str">
        <f>IFERROR(VLOOKUP([1]!Tabla_SERIEA_05_13[[#This Row],[IdEstablecimiento]],'[2]Establecimiento 2023'!$A$1:$E$183,5,FALSE),0)</f>
        <v>105102-Hospital Ovalle</v>
      </c>
      <c r="F2125" t="s">
        <v>1383</v>
      </c>
      <c r="G2125" s="437">
        <v>45096.428553240738</v>
      </c>
      <c r="H2125">
        <v>1</v>
      </c>
      <c r="J2125">
        <v>1</v>
      </c>
    </row>
    <row r="2126" spans="1:12" x14ac:dyDescent="0.2">
      <c r="A2126">
        <v>5</v>
      </c>
      <c r="B2126" t="s">
        <v>1325</v>
      </c>
      <c r="C2126">
        <v>2023</v>
      </c>
      <c r="D2126" t="s">
        <v>1583</v>
      </c>
      <c r="E2126" t="str">
        <f>IFERROR(VLOOKUP([1]!Tabla_SERIEA_05_13[[#This Row],[IdEstablecimiento]],'[2]Establecimiento 2023'!$A$1:$E$183,5,FALSE),0)</f>
        <v>105102-Hospital Ovalle</v>
      </c>
      <c r="F2126" t="s">
        <v>1329</v>
      </c>
      <c r="G2126" s="437">
        <v>45096.428553240738</v>
      </c>
      <c r="H2126">
        <v>1</v>
      </c>
      <c r="J2126">
        <v>1</v>
      </c>
    </row>
    <row r="2127" spans="1:12" x14ac:dyDescent="0.2">
      <c r="A2127">
        <v>5</v>
      </c>
      <c r="B2127" t="s">
        <v>1325</v>
      </c>
      <c r="C2127">
        <v>2023</v>
      </c>
      <c r="D2127" t="s">
        <v>1583</v>
      </c>
      <c r="E2127" t="str">
        <f>IFERROR(VLOOKUP([1]!Tabla_SERIEA_05_13[[#This Row],[IdEstablecimiento]],'[2]Establecimiento 2023'!$A$1:$E$183,5,FALSE),0)</f>
        <v>105102-Hospital Ovalle</v>
      </c>
      <c r="F2127" t="s">
        <v>1384</v>
      </c>
      <c r="G2127" s="437">
        <v>45096.428553240738</v>
      </c>
      <c r="H2127">
        <v>25</v>
      </c>
      <c r="J2127">
        <v>25</v>
      </c>
    </row>
    <row r="2128" spans="1:12" x14ac:dyDescent="0.2">
      <c r="A2128">
        <v>5</v>
      </c>
      <c r="B2128" t="s">
        <v>1325</v>
      </c>
      <c r="C2128">
        <v>2023</v>
      </c>
      <c r="D2128" t="s">
        <v>1583</v>
      </c>
      <c r="E2128" t="str">
        <f>IFERROR(VLOOKUP([1]!Tabla_SERIEA_05_13[[#This Row],[IdEstablecimiento]],'[2]Establecimiento 2023'!$A$1:$E$183,5,FALSE),0)</f>
        <v>105102-Hospital Ovalle</v>
      </c>
      <c r="F2128" t="s">
        <v>1330</v>
      </c>
      <c r="G2128" s="437">
        <v>45096.428553240738</v>
      </c>
      <c r="H2128">
        <v>2</v>
      </c>
      <c r="J2128">
        <v>2</v>
      </c>
    </row>
    <row r="2129" spans="1:10" x14ac:dyDescent="0.2">
      <c r="A2129">
        <v>5</v>
      </c>
      <c r="B2129" t="s">
        <v>1325</v>
      </c>
      <c r="C2129">
        <v>2023</v>
      </c>
      <c r="D2129" t="s">
        <v>1583</v>
      </c>
      <c r="E2129" t="str">
        <f>IFERROR(VLOOKUP([1]!Tabla_SERIEA_05_13[[#This Row],[IdEstablecimiento]],'[2]Establecimiento 2023'!$A$1:$E$183,5,FALSE),0)</f>
        <v>105102-Hospital Ovalle</v>
      </c>
      <c r="F2129" t="s">
        <v>1331</v>
      </c>
      <c r="G2129" s="437">
        <v>45096.428553240738</v>
      </c>
      <c r="H2129">
        <v>59</v>
      </c>
      <c r="J2129">
        <v>59</v>
      </c>
    </row>
    <row r="2130" spans="1:10" x14ac:dyDescent="0.2">
      <c r="A2130">
        <v>5</v>
      </c>
      <c r="B2130" t="s">
        <v>1325</v>
      </c>
      <c r="C2130">
        <v>2023</v>
      </c>
      <c r="D2130" t="s">
        <v>1583</v>
      </c>
      <c r="E2130" t="str">
        <f>IFERROR(VLOOKUP([1]!Tabla_SERIEA_05_13[[#This Row],[IdEstablecimiento]],'[2]Establecimiento 2023'!$A$1:$E$183,5,FALSE),0)</f>
        <v>105102-Hospital Ovalle</v>
      </c>
      <c r="F2130" t="s">
        <v>1403</v>
      </c>
      <c r="G2130" s="437">
        <v>45096.428553240738</v>
      </c>
      <c r="H2130">
        <v>1</v>
      </c>
      <c r="J2130">
        <v>1</v>
      </c>
    </row>
    <row r="2131" spans="1:10" x14ac:dyDescent="0.2">
      <c r="A2131">
        <v>5</v>
      </c>
      <c r="B2131" t="s">
        <v>1325</v>
      </c>
      <c r="C2131">
        <v>2023</v>
      </c>
      <c r="D2131" t="s">
        <v>1583</v>
      </c>
      <c r="E2131" t="str">
        <f>IFERROR(VLOOKUP([1]!Tabla_SERIEA_05_13[[#This Row],[IdEstablecimiento]],'[2]Establecimiento 2023'!$A$1:$E$183,5,FALSE),0)</f>
        <v>105102-Hospital Ovalle</v>
      </c>
      <c r="F2131" t="s">
        <v>1332</v>
      </c>
      <c r="G2131" s="437">
        <v>45096.428553240738</v>
      </c>
      <c r="H2131">
        <v>6</v>
      </c>
      <c r="J2131">
        <v>6</v>
      </c>
    </row>
    <row r="2132" spans="1:10" x14ac:dyDescent="0.2">
      <c r="A2132">
        <v>5</v>
      </c>
      <c r="B2132" t="s">
        <v>1325</v>
      </c>
      <c r="C2132">
        <v>2023</v>
      </c>
      <c r="D2132" t="s">
        <v>1583</v>
      </c>
      <c r="E2132" t="str">
        <f>IFERROR(VLOOKUP([1]!Tabla_SERIEA_05_13[[#This Row],[IdEstablecimiento]],'[2]Establecimiento 2023'!$A$1:$E$183,5,FALSE),0)</f>
        <v>105102-Hospital Ovalle</v>
      </c>
      <c r="F2132" t="s">
        <v>1415</v>
      </c>
      <c r="G2132" s="437">
        <v>45096.428553240738</v>
      </c>
      <c r="H2132">
        <v>159</v>
      </c>
      <c r="I2132">
        <v>0</v>
      </c>
      <c r="J2132">
        <v>159</v>
      </c>
    </row>
    <row r="2133" spans="1:10" x14ac:dyDescent="0.2">
      <c r="A2133">
        <v>5</v>
      </c>
      <c r="B2133" t="s">
        <v>1325</v>
      </c>
      <c r="C2133">
        <v>2023</v>
      </c>
      <c r="D2133" t="s">
        <v>1583</v>
      </c>
      <c r="E2133" t="str">
        <f>IFERROR(VLOOKUP([1]!Tabla_SERIEA_05_13[[#This Row],[IdEstablecimiento]],'[2]Establecimiento 2023'!$A$1:$E$183,5,FALSE),0)</f>
        <v>04303-Monte Patria</v>
      </c>
      <c r="F2133" t="s">
        <v>1416</v>
      </c>
      <c r="G2133" s="437">
        <v>45096.428553240738</v>
      </c>
      <c r="H2133">
        <v>337</v>
      </c>
      <c r="I2133">
        <v>0</v>
      </c>
      <c r="J2133">
        <v>337</v>
      </c>
    </row>
    <row r="2134" spans="1:10" x14ac:dyDescent="0.2">
      <c r="A2134">
        <v>5</v>
      </c>
      <c r="B2134" t="s">
        <v>1325</v>
      </c>
      <c r="C2134">
        <v>2023</v>
      </c>
      <c r="D2134" t="s">
        <v>1583</v>
      </c>
      <c r="E2134" t="str">
        <f>IFERROR(VLOOKUP([1]!Tabla_SERIEA_05_13[[#This Row],[IdEstablecimiento]],'[2]Establecimiento 2023'!$A$1:$E$183,5,FALSE),0)</f>
        <v>04303-Monte Patria</v>
      </c>
      <c r="F2134" t="s">
        <v>1417</v>
      </c>
      <c r="G2134" s="437">
        <v>45096.428553240738</v>
      </c>
      <c r="H2134">
        <v>81</v>
      </c>
      <c r="I2134">
        <v>0</v>
      </c>
      <c r="J2134">
        <v>81</v>
      </c>
    </row>
    <row r="2135" spans="1:10" x14ac:dyDescent="0.2">
      <c r="A2135">
        <v>5</v>
      </c>
      <c r="B2135" t="s">
        <v>1325</v>
      </c>
      <c r="C2135">
        <v>2023</v>
      </c>
      <c r="D2135" t="s">
        <v>1583</v>
      </c>
      <c r="E2135" t="str">
        <f>IFERROR(VLOOKUP([1]!Tabla_SERIEA_05_13[[#This Row],[IdEstablecimiento]],'[2]Establecimiento 2023'!$A$1:$E$183,5,FALSE),0)</f>
        <v>04303-Monte Patria</v>
      </c>
      <c r="F2135" t="s">
        <v>1418</v>
      </c>
      <c r="G2135" s="437">
        <v>45096.428553240738</v>
      </c>
      <c r="H2135">
        <v>16</v>
      </c>
      <c r="I2135">
        <v>0</v>
      </c>
      <c r="J2135">
        <v>16</v>
      </c>
    </row>
    <row r="2136" spans="1:10" x14ac:dyDescent="0.2">
      <c r="A2136">
        <v>5</v>
      </c>
      <c r="B2136" t="s">
        <v>1325</v>
      </c>
      <c r="C2136">
        <v>2023</v>
      </c>
      <c r="D2136" t="s">
        <v>1583</v>
      </c>
      <c r="E2136" t="str">
        <f>IFERROR(VLOOKUP([1]!Tabla_SERIEA_05_13[[#This Row],[IdEstablecimiento]],'[2]Establecimiento 2023'!$A$1:$E$183,5,FALSE),0)</f>
        <v>04303-Monte Patria</v>
      </c>
      <c r="F2136" t="s">
        <v>1405</v>
      </c>
      <c r="G2136" s="437">
        <v>45096.428553240738</v>
      </c>
      <c r="H2136">
        <v>40</v>
      </c>
      <c r="I2136">
        <v>0</v>
      </c>
      <c r="J2136">
        <v>40</v>
      </c>
    </row>
    <row r="2137" spans="1:10" x14ac:dyDescent="0.2">
      <c r="A2137">
        <v>5</v>
      </c>
      <c r="B2137" t="s">
        <v>1325</v>
      </c>
      <c r="C2137">
        <v>2023</v>
      </c>
      <c r="D2137" t="s">
        <v>1583</v>
      </c>
      <c r="E2137" t="str">
        <f>IFERROR(VLOOKUP([1]!Tabla_SERIEA_05_13[[#This Row],[IdEstablecimiento]],'[2]Establecimiento 2023'!$A$1:$E$183,5,FALSE),0)</f>
        <v>04303-Monte Patria</v>
      </c>
      <c r="F2137" t="s">
        <v>1406</v>
      </c>
      <c r="G2137" s="437">
        <v>45096.428553240738</v>
      </c>
      <c r="H2137">
        <v>1</v>
      </c>
      <c r="I2137">
        <v>0</v>
      </c>
      <c r="J2137">
        <v>1</v>
      </c>
    </row>
    <row r="2138" spans="1:10" x14ac:dyDescent="0.2">
      <c r="A2138">
        <v>5</v>
      </c>
      <c r="B2138" t="s">
        <v>1325</v>
      </c>
      <c r="C2138">
        <v>2023</v>
      </c>
      <c r="D2138" t="s">
        <v>1583</v>
      </c>
      <c r="E2138" t="str">
        <f>IFERROR(VLOOKUP([1]!Tabla_SERIEA_05_13[[#This Row],[IdEstablecimiento]],'[2]Establecimiento 2023'!$A$1:$E$183,5,FALSE),0)</f>
        <v>04303-Monte Patria</v>
      </c>
      <c r="F2138" t="s">
        <v>1407</v>
      </c>
      <c r="G2138" s="437">
        <v>45096.428553240738</v>
      </c>
      <c r="H2138">
        <v>122</v>
      </c>
      <c r="I2138">
        <v>0</v>
      </c>
      <c r="J2138">
        <v>122</v>
      </c>
    </row>
    <row r="2139" spans="1:10" x14ac:dyDescent="0.2">
      <c r="A2139">
        <v>5</v>
      </c>
      <c r="B2139" t="s">
        <v>1325</v>
      </c>
      <c r="C2139">
        <v>2023</v>
      </c>
      <c r="D2139" t="s">
        <v>1583</v>
      </c>
      <c r="E2139" t="str">
        <f>IFERROR(VLOOKUP([1]!Tabla_SERIEA_05_13[[#This Row],[IdEstablecimiento]],'[2]Establecimiento 2023'!$A$1:$E$183,5,FALSE),0)</f>
        <v>04303-Monte Patria</v>
      </c>
      <c r="F2139" t="s">
        <v>1479</v>
      </c>
      <c r="G2139" s="437">
        <v>45096.428553240738</v>
      </c>
      <c r="H2139">
        <v>8</v>
      </c>
      <c r="I2139">
        <v>0</v>
      </c>
      <c r="J2139">
        <v>8</v>
      </c>
    </row>
    <row r="2140" spans="1:10" x14ac:dyDescent="0.2">
      <c r="A2140">
        <v>5</v>
      </c>
      <c r="B2140" t="s">
        <v>1325</v>
      </c>
      <c r="C2140">
        <v>2023</v>
      </c>
      <c r="D2140" t="s">
        <v>1583</v>
      </c>
      <c r="E2140" t="str">
        <f>IFERROR(VLOOKUP([1]!Tabla_SERIEA_05_13[[#This Row],[IdEstablecimiento]],'[2]Establecimiento 2023'!$A$1:$E$183,5,FALSE),0)</f>
        <v>04303-Monte Patria</v>
      </c>
      <c r="F2140" t="s">
        <v>1480</v>
      </c>
      <c r="G2140" s="437">
        <v>45096.428553240738</v>
      </c>
      <c r="H2140">
        <v>12</v>
      </c>
      <c r="I2140">
        <v>0</v>
      </c>
      <c r="J2140">
        <v>12</v>
      </c>
    </row>
    <row r="2141" spans="1:10" x14ac:dyDescent="0.2">
      <c r="A2141">
        <v>5</v>
      </c>
      <c r="B2141" t="s">
        <v>1325</v>
      </c>
      <c r="C2141">
        <v>2023</v>
      </c>
      <c r="D2141" t="s">
        <v>1583</v>
      </c>
      <c r="E2141" t="str">
        <f>IFERROR(VLOOKUP([1]!Tabla_SERIEA_05_13[[#This Row],[IdEstablecimiento]],'[2]Establecimiento 2023'!$A$1:$E$183,5,FALSE),0)</f>
        <v>04303-Monte Patria</v>
      </c>
      <c r="F2141" t="s">
        <v>1481</v>
      </c>
      <c r="G2141" s="437">
        <v>45096.428553240738</v>
      </c>
      <c r="H2141">
        <v>1</v>
      </c>
      <c r="J2141">
        <v>1</v>
      </c>
    </row>
    <row r="2142" spans="1:10" x14ac:dyDescent="0.2">
      <c r="A2142">
        <v>5</v>
      </c>
      <c r="B2142" t="s">
        <v>1325</v>
      </c>
      <c r="C2142">
        <v>2023</v>
      </c>
      <c r="D2142" t="s">
        <v>1583</v>
      </c>
      <c r="E2142" t="str">
        <f>IFERROR(VLOOKUP([1]!Tabla_SERIEA_05_13[[#This Row],[IdEstablecimiento]],'[2]Establecimiento 2023'!$A$1:$E$183,5,FALSE),0)</f>
        <v>04303-Monte Patria</v>
      </c>
      <c r="F2142" t="s">
        <v>1482</v>
      </c>
      <c r="G2142" s="437">
        <v>45096.428553240738</v>
      </c>
      <c r="H2142">
        <v>2</v>
      </c>
      <c r="J2142">
        <v>2</v>
      </c>
    </row>
    <row r="2143" spans="1:10" x14ac:dyDescent="0.2">
      <c r="A2143">
        <v>5</v>
      </c>
      <c r="B2143" t="s">
        <v>1325</v>
      </c>
      <c r="C2143">
        <v>2023</v>
      </c>
      <c r="D2143" t="s">
        <v>1583</v>
      </c>
      <c r="E2143" t="str">
        <f>IFERROR(VLOOKUP([1]!Tabla_SERIEA_05_13[[#This Row],[IdEstablecimiento]],'[2]Establecimiento 2023'!$A$1:$E$183,5,FALSE),0)</f>
        <v>04303-Monte Patria</v>
      </c>
      <c r="F2143" t="s">
        <v>1243</v>
      </c>
      <c r="G2143" s="437">
        <v>45096.428553240738</v>
      </c>
      <c r="H2143">
        <v>3</v>
      </c>
      <c r="I2143">
        <v>0</v>
      </c>
      <c r="J2143">
        <v>3</v>
      </c>
    </row>
    <row r="2144" spans="1:10" x14ac:dyDescent="0.2">
      <c r="A2144">
        <v>5</v>
      </c>
      <c r="B2144" t="s">
        <v>1325</v>
      </c>
      <c r="C2144">
        <v>2023</v>
      </c>
      <c r="D2144" t="s">
        <v>1583</v>
      </c>
      <c r="E2144" t="str">
        <f>IFERROR(VLOOKUP([1]!Tabla_SERIEA_05_13[[#This Row],[IdEstablecimiento]],'[2]Establecimiento 2023'!$A$1:$E$183,5,FALSE),0)</f>
        <v>04303-Monte Patria</v>
      </c>
      <c r="F2144" t="s">
        <v>1244</v>
      </c>
      <c r="G2144" s="437">
        <v>45096.428553240738</v>
      </c>
      <c r="H2144">
        <v>46</v>
      </c>
      <c r="I2144">
        <v>0</v>
      </c>
      <c r="J2144">
        <v>46</v>
      </c>
    </row>
    <row r="2145" spans="1:10" x14ac:dyDescent="0.2">
      <c r="A2145">
        <v>5</v>
      </c>
      <c r="B2145" t="s">
        <v>1325</v>
      </c>
      <c r="C2145">
        <v>2023</v>
      </c>
      <c r="D2145" t="s">
        <v>1583</v>
      </c>
      <c r="E2145" t="str">
        <f>IFERROR(VLOOKUP([1]!Tabla_SERIEA_05_13[[#This Row],[IdEstablecimiento]],'[2]Establecimiento 2023'!$A$1:$E$183,5,FALSE),0)</f>
        <v>04303-Monte Patria</v>
      </c>
      <c r="F2145" t="s">
        <v>1252</v>
      </c>
      <c r="G2145" s="437">
        <v>45096.428553240738</v>
      </c>
      <c r="H2145">
        <v>59</v>
      </c>
      <c r="I2145">
        <v>0</v>
      </c>
      <c r="J2145">
        <v>59</v>
      </c>
    </row>
    <row r="2146" spans="1:10" x14ac:dyDescent="0.2">
      <c r="A2146">
        <v>5</v>
      </c>
      <c r="B2146" t="s">
        <v>1325</v>
      </c>
      <c r="C2146">
        <v>2023</v>
      </c>
      <c r="D2146" t="s">
        <v>1583</v>
      </c>
      <c r="E2146" t="str">
        <f>IFERROR(VLOOKUP([1]!Tabla_SERIEA_05_13[[#This Row],[IdEstablecimiento]],'[2]Establecimiento 2023'!$A$1:$E$183,5,FALSE),0)</f>
        <v>04101-La Serena</v>
      </c>
      <c r="F2146" t="s">
        <v>1253</v>
      </c>
      <c r="G2146" s="437">
        <v>45096.428553240738</v>
      </c>
      <c r="H2146">
        <v>52</v>
      </c>
      <c r="I2146">
        <v>0</v>
      </c>
      <c r="J2146">
        <v>52</v>
      </c>
    </row>
    <row r="2147" spans="1:10" x14ac:dyDescent="0.2">
      <c r="A2147">
        <v>5</v>
      </c>
      <c r="B2147" t="s">
        <v>1325</v>
      </c>
      <c r="C2147">
        <v>2023</v>
      </c>
      <c r="D2147" t="s">
        <v>1583</v>
      </c>
      <c r="E2147" t="str">
        <f>IFERROR(VLOOKUP([1]!Tabla_SERIEA_05_13[[#This Row],[IdEstablecimiento]],'[2]Establecimiento 2023'!$A$1:$E$183,5,FALSE),0)</f>
        <v>04101-La Serena</v>
      </c>
      <c r="F2147" t="s">
        <v>1419</v>
      </c>
      <c r="G2147" s="437">
        <v>45096.428553240738</v>
      </c>
      <c r="H2147">
        <v>55</v>
      </c>
      <c r="I2147">
        <v>0</v>
      </c>
      <c r="J2147">
        <v>55</v>
      </c>
    </row>
    <row r="2148" spans="1:10" x14ac:dyDescent="0.2">
      <c r="A2148">
        <v>5</v>
      </c>
      <c r="B2148" t="s">
        <v>1325</v>
      </c>
      <c r="C2148">
        <v>2023</v>
      </c>
      <c r="D2148" t="s">
        <v>1583</v>
      </c>
      <c r="E2148" t="str">
        <f>IFERROR(VLOOKUP([1]!Tabla_SERIEA_05_13[[#This Row],[IdEstablecimiento]],'[2]Establecimiento 2023'!$A$1:$E$183,5,FALSE),0)</f>
        <v>04101-La Serena</v>
      </c>
      <c r="F2148" t="s">
        <v>1390</v>
      </c>
      <c r="G2148" s="437">
        <v>45096.428553240738</v>
      </c>
      <c r="H2148">
        <v>1</v>
      </c>
      <c r="I2148">
        <v>0</v>
      </c>
      <c r="J2148">
        <v>1</v>
      </c>
    </row>
    <row r="2149" spans="1:10" x14ac:dyDescent="0.2">
      <c r="A2149">
        <v>5</v>
      </c>
      <c r="B2149" t="s">
        <v>1325</v>
      </c>
      <c r="C2149">
        <v>2023</v>
      </c>
      <c r="D2149" t="s">
        <v>1583</v>
      </c>
      <c r="E2149" t="str">
        <f>IFERROR(VLOOKUP([1]!Tabla_SERIEA_05_13[[#This Row],[IdEstablecimiento]],'[2]Establecimiento 2023'!$A$1:$E$183,5,FALSE),0)</f>
        <v>04101-La Serena</v>
      </c>
      <c r="F2149" t="s">
        <v>1259</v>
      </c>
      <c r="G2149" s="437">
        <v>45096.428553240738</v>
      </c>
      <c r="H2149">
        <v>76</v>
      </c>
      <c r="I2149">
        <v>8</v>
      </c>
      <c r="J2149">
        <v>68</v>
      </c>
    </row>
    <row r="2150" spans="1:10" x14ac:dyDescent="0.2">
      <c r="A2150">
        <v>5</v>
      </c>
      <c r="B2150" t="s">
        <v>1325</v>
      </c>
      <c r="C2150">
        <v>2023</v>
      </c>
      <c r="D2150" t="s">
        <v>1585</v>
      </c>
      <c r="E2150" t="str">
        <f>IFERROR(VLOOKUP([1]!Tabla_SERIEA_05_13[[#This Row],[IdEstablecimiento]],'[2]Establecimiento 2023'!$A$1:$E$183,5,FALSE),0)</f>
        <v>04303-Monte Patria</v>
      </c>
      <c r="F2150" t="s">
        <v>1335</v>
      </c>
      <c r="G2150" s="437">
        <v>45096.429513888892</v>
      </c>
      <c r="H2150">
        <v>5</v>
      </c>
      <c r="J2150">
        <v>5</v>
      </c>
    </row>
    <row r="2151" spans="1:10" x14ac:dyDescent="0.2">
      <c r="A2151">
        <v>5</v>
      </c>
      <c r="B2151" t="s">
        <v>1325</v>
      </c>
      <c r="C2151">
        <v>2023</v>
      </c>
      <c r="D2151" t="s">
        <v>1585</v>
      </c>
      <c r="E2151" t="str">
        <f>IFERROR(VLOOKUP([1]!Tabla_SERIEA_05_13[[#This Row],[IdEstablecimiento]],'[2]Establecimiento 2023'!$A$1:$E$183,5,FALSE),0)</f>
        <v>04303-Monte Patria</v>
      </c>
      <c r="F2151" t="s">
        <v>1327</v>
      </c>
      <c r="G2151" s="437">
        <v>45096.429513888892</v>
      </c>
      <c r="H2151">
        <v>19</v>
      </c>
      <c r="J2151">
        <v>19</v>
      </c>
    </row>
    <row r="2152" spans="1:10" x14ac:dyDescent="0.2">
      <c r="A2152">
        <v>5</v>
      </c>
      <c r="B2152" t="s">
        <v>1325</v>
      </c>
      <c r="C2152">
        <v>2023</v>
      </c>
      <c r="D2152" t="s">
        <v>1585</v>
      </c>
      <c r="E2152" t="str">
        <f>IFERROR(VLOOKUP([1]!Tabla_SERIEA_05_13[[#This Row],[IdEstablecimiento]],'[2]Establecimiento 2023'!$A$1:$E$183,5,FALSE),0)</f>
        <v>04303-Monte Patria</v>
      </c>
      <c r="F2152" t="s">
        <v>1329</v>
      </c>
      <c r="G2152" s="437">
        <v>45096.429513888892</v>
      </c>
      <c r="H2152">
        <v>2</v>
      </c>
      <c r="J2152">
        <v>2</v>
      </c>
    </row>
    <row r="2153" spans="1:10" x14ac:dyDescent="0.2">
      <c r="A2153">
        <v>5</v>
      </c>
      <c r="B2153" t="s">
        <v>1325</v>
      </c>
      <c r="C2153">
        <v>2023</v>
      </c>
      <c r="D2153" t="s">
        <v>1585</v>
      </c>
      <c r="E2153" t="str">
        <f>IFERROR(VLOOKUP([1]!Tabla_SERIEA_05_13[[#This Row],[IdEstablecimiento]],'[2]Establecimiento 2023'!$A$1:$E$183,5,FALSE),0)</f>
        <v>04303-Monte Patria</v>
      </c>
      <c r="F2153" t="s">
        <v>1338</v>
      </c>
      <c r="G2153" s="437">
        <v>45096.429513888892</v>
      </c>
      <c r="H2153">
        <v>1</v>
      </c>
      <c r="J2153">
        <v>1</v>
      </c>
    </row>
    <row r="2154" spans="1:10" x14ac:dyDescent="0.2">
      <c r="A2154">
        <v>5</v>
      </c>
      <c r="B2154" t="s">
        <v>1325</v>
      </c>
      <c r="C2154">
        <v>2023</v>
      </c>
      <c r="D2154" t="s">
        <v>1585</v>
      </c>
      <c r="E2154" t="str">
        <f>IFERROR(VLOOKUP([1]!Tabla_SERIEA_05_13[[#This Row],[IdEstablecimiento]],'[2]Establecimiento 2023'!$A$1:$E$183,5,FALSE),0)</f>
        <v>04101-La Serena</v>
      </c>
      <c r="F2154" t="s">
        <v>1331</v>
      </c>
      <c r="G2154" s="437">
        <v>45096.429513888892</v>
      </c>
      <c r="H2154">
        <v>8</v>
      </c>
      <c r="J2154">
        <v>8</v>
      </c>
    </row>
    <row r="2155" spans="1:10" x14ac:dyDescent="0.2">
      <c r="A2155">
        <v>5</v>
      </c>
      <c r="B2155" t="s">
        <v>1325</v>
      </c>
      <c r="C2155">
        <v>2023</v>
      </c>
      <c r="D2155" t="s">
        <v>1585</v>
      </c>
      <c r="E2155" t="str">
        <f>IFERROR(VLOOKUP([1]!Tabla_SERIEA_05_13[[#This Row],[IdEstablecimiento]],'[2]Establecimiento 2023'!$A$1:$E$183,5,FALSE),0)</f>
        <v>04101-La Serena</v>
      </c>
      <c r="F2155" t="s">
        <v>1332</v>
      </c>
      <c r="G2155" s="437">
        <v>45096.429513888892</v>
      </c>
      <c r="H2155">
        <v>13</v>
      </c>
      <c r="J2155">
        <v>13</v>
      </c>
    </row>
    <row r="2156" spans="1:10" x14ac:dyDescent="0.2">
      <c r="A2156">
        <v>5</v>
      </c>
      <c r="B2156" t="s">
        <v>1325</v>
      </c>
      <c r="C2156">
        <v>2023</v>
      </c>
      <c r="D2156" t="s">
        <v>1585</v>
      </c>
      <c r="E2156" t="str">
        <f>IFERROR(VLOOKUP([1]!Tabla_SERIEA_05_13[[#This Row],[IdEstablecimiento]],'[2]Establecimiento 2023'!$A$1:$E$183,5,FALSE),0)</f>
        <v>04101-La Serena</v>
      </c>
      <c r="F2156" t="s">
        <v>1244</v>
      </c>
      <c r="G2156" s="437">
        <v>45096.429513888892</v>
      </c>
      <c r="H2156">
        <v>5</v>
      </c>
      <c r="I2156">
        <v>0</v>
      </c>
      <c r="J2156">
        <v>5</v>
      </c>
    </row>
    <row r="2157" spans="1:10" x14ac:dyDescent="0.2">
      <c r="A2157">
        <v>5</v>
      </c>
      <c r="B2157" t="s">
        <v>1325</v>
      </c>
      <c r="C2157">
        <v>2023</v>
      </c>
      <c r="D2157" t="s">
        <v>1585</v>
      </c>
      <c r="E2157" t="str">
        <f>IFERROR(VLOOKUP([1]!Tabla_SERIEA_05_13[[#This Row],[IdEstablecimiento]],'[2]Establecimiento 2023'!$A$1:$E$183,5,FALSE),0)</f>
        <v>04101-La Serena</v>
      </c>
      <c r="F2157" t="s">
        <v>1252</v>
      </c>
      <c r="G2157" s="437">
        <v>45096.429513888892</v>
      </c>
      <c r="H2157">
        <v>8</v>
      </c>
      <c r="I2157">
        <v>0</v>
      </c>
      <c r="J2157">
        <v>8</v>
      </c>
    </row>
    <row r="2158" spans="1:10" x14ac:dyDescent="0.2">
      <c r="A2158">
        <v>5</v>
      </c>
      <c r="B2158" t="s">
        <v>1325</v>
      </c>
      <c r="C2158">
        <v>2023</v>
      </c>
      <c r="D2158" t="s">
        <v>1585</v>
      </c>
      <c r="E2158" t="str">
        <f>IFERROR(VLOOKUP([1]!Tabla_SERIEA_05_13[[#This Row],[IdEstablecimiento]],'[2]Establecimiento 2023'!$A$1:$E$183,5,FALSE),0)</f>
        <v>04101-La Serena</v>
      </c>
      <c r="F2158" t="s">
        <v>1253</v>
      </c>
      <c r="G2158" s="437">
        <v>45096.429513888892</v>
      </c>
      <c r="H2158">
        <v>19</v>
      </c>
      <c r="I2158">
        <v>0</v>
      </c>
      <c r="J2158">
        <v>19</v>
      </c>
    </row>
    <row r="2159" spans="1:10" x14ac:dyDescent="0.2">
      <c r="A2159">
        <v>5</v>
      </c>
      <c r="B2159" t="s">
        <v>1325</v>
      </c>
      <c r="C2159">
        <v>2023</v>
      </c>
      <c r="D2159" t="s">
        <v>1585</v>
      </c>
      <c r="E2159" t="str">
        <f>IFERROR(VLOOKUP([1]!Tabla_SERIEA_05_13[[#This Row],[IdEstablecimiento]],'[2]Establecimiento 2023'!$A$1:$E$183,5,FALSE),0)</f>
        <v>04101-La Serena</v>
      </c>
      <c r="F2159" t="s">
        <v>1259</v>
      </c>
      <c r="G2159" s="437">
        <v>45096.429513888892</v>
      </c>
      <c r="H2159">
        <v>7</v>
      </c>
      <c r="I2159">
        <v>1</v>
      </c>
      <c r="J2159">
        <v>6</v>
      </c>
    </row>
    <row r="2160" spans="1:10" x14ac:dyDescent="0.2">
      <c r="A2160">
        <v>5</v>
      </c>
      <c r="B2160" t="s">
        <v>1325</v>
      </c>
      <c r="C2160">
        <v>2023</v>
      </c>
      <c r="D2160" t="s">
        <v>1586</v>
      </c>
      <c r="E2160" t="str">
        <f>IFERROR(VLOOKUP([1]!Tabla_SERIEA_05_13[[#This Row],[IdEstablecimiento]],'[2]Establecimiento 2023'!$A$1:$E$183,5,FALSE),0)</f>
        <v>04101-La Serena</v>
      </c>
      <c r="F2160" t="s">
        <v>1335</v>
      </c>
      <c r="G2160" s="437">
        <v>45096.429606481484</v>
      </c>
      <c r="H2160">
        <v>7</v>
      </c>
      <c r="J2160">
        <v>7</v>
      </c>
    </row>
    <row r="2161" spans="1:10" x14ac:dyDescent="0.2">
      <c r="A2161">
        <v>5</v>
      </c>
      <c r="B2161" t="s">
        <v>1325</v>
      </c>
      <c r="C2161">
        <v>2023</v>
      </c>
      <c r="D2161" t="s">
        <v>1586</v>
      </c>
      <c r="E2161" t="str">
        <f>IFERROR(VLOOKUP([1]!Tabla_SERIEA_05_13[[#This Row],[IdEstablecimiento]],'[2]Establecimiento 2023'!$A$1:$E$183,5,FALSE),0)</f>
        <v>04101-La Serena</v>
      </c>
      <c r="F2161" t="s">
        <v>1327</v>
      </c>
      <c r="G2161" s="437">
        <v>45096.429606481484</v>
      </c>
      <c r="H2161">
        <v>6</v>
      </c>
      <c r="J2161">
        <v>6</v>
      </c>
    </row>
    <row r="2162" spans="1:10" x14ac:dyDescent="0.2">
      <c r="A2162">
        <v>5</v>
      </c>
      <c r="B2162" t="s">
        <v>1325</v>
      </c>
      <c r="C2162">
        <v>2023</v>
      </c>
      <c r="D2162" t="s">
        <v>1586</v>
      </c>
      <c r="E2162" t="str">
        <f>IFERROR(VLOOKUP([1]!Tabla_SERIEA_05_13[[#This Row],[IdEstablecimiento]],'[2]Establecimiento 2023'!$A$1:$E$183,5,FALSE),0)</f>
        <v>04101-La Serena</v>
      </c>
      <c r="F2162" t="s">
        <v>1329</v>
      </c>
      <c r="G2162" s="437">
        <v>45096.429606481484</v>
      </c>
      <c r="H2162">
        <v>1</v>
      </c>
      <c r="J2162">
        <v>1</v>
      </c>
    </row>
    <row r="2163" spans="1:10" x14ac:dyDescent="0.2">
      <c r="A2163">
        <v>5</v>
      </c>
      <c r="B2163" t="s">
        <v>1325</v>
      </c>
      <c r="C2163">
        <v>2023</v>
      </c>
      <c r="D2163" t="s">
        <v>1586</v>
      </c>
      <c r="E2163" t="str">
        <f>IFERROR(VLOOKUP([1]!Tabla_SERIEA_05_13[[#This Row],[IdEstablecimiento]],'[2]Establecimiento 2023'!$A$1:$E$183,5,FALSE),0)</f>
        <v>04101-La Serena</v>
      </c>
      <c r="F2163" t="s">
        <v>1338</v>
      </c>
      <c r="G2163" s="437">
        <v>45096.429606481484</v>
      </c>
      <c r="H2163">
        <v>1</v>
      </c>
      <c r="J2163">
        <v>1</v>
      </c>
    </row>
    <row r="2164" spans="1:10" x14ac:dyDescent="0.2">
      <c r="A2164">
        <v>5</v>
      </c>
      <c r="B2164" t="s">
        <v>1325</v>
      </c>
      <c r="C2164">
        <v>2023</v>
      </c>
      <c r="D2164" t="s">
        <v>1586</v>
      </c>
      <c r="E2164" t="str">
        <f>IFERROR(VLOOKUP([1]!Tabla_SERIEA_05_13[[#This Row],[IdEstablecimiento]],'[2]Establecimiento 2023'!$A$1:$E$183,5,FALSE),0)</f>
        <v>04101-La Serena</v>
      </c>
      <c r="F2164" t="s">
        <v>1331</v>
      </c>
      <c r="G2164" s="437">
        <v>45096.429606481484</v>
      </c>
      <c r="H2164">
        <v>4</v>
      </c>
      <c r="J2164">
        <v>4</v>
      </c>
    </row>
    <row r="2165" spans="1:10" x14ac:dyDescent="0.2">
      <c r="A2165">
        <v>5</v>
      </c>
      <c r="B2165" t="s">
        <v>1325</v>
      </c>
      <c r="C2165">
        <v>2023</v>
      </c>
      <c r="D2165" t="s">
        <v>1586</v>
      </c>
      <c r="E2165" t="str">
        <f>IFERROR(VLOOKUP([1]!Tabla_SERIEA_05_13[[#This Row],[IdEstablecimiento]],'[2]Establecimiento 2023'!$A$1:$E$183,5,FALSE),0)</f>
        <v>04101-La Serena</v>
      </c>
      <c r="F2165" t="s">
        <v>1332</v>
      </c>
      <c r="G2165" s="437">
        <v>45096.429606481484</v>
      </c>
      <c r="H2165">
        <v>16</v>
      </c>
      <c r="J2165">
        <v>16</v>
      </c>
    </row>
    <row r="2166" spans="1:10" x14ac:dyDescent="0.2">
      <c r="A2166">
        <v>5</v>
      </c>
      <c r="B2166" t="s">
        <v>1325</v>
      </c>
      <c r="C2166">
        <v>2023</v>
      </c>
      <c r="D2166" t="s">
        <v>1586</v>
      </c>
      <c r="E2166" t="str">
        <f>IFERROR(VLOOKUP([1]!Tabla_SERIEA_05_13[[#This Row],[IdEstablecimiento]],'[2]Establecimiento 2023'!$A$1:$E$183,5,FALSE),0)</f>
        <v>04101-La Serena</v>
      </c>
      <c r="F2166" t="s">
        <v>1244</v>
      </c>
      <c r="G2166" s="437">
        <v>45096.429606481484</v>
      </c>
      <c r="H2166">
        <v>7</v>
      </c>
      <c r="I2166">
        <v>0</v>
      </c>
      <c r="J2166">
        <v>7</v>
      </c>
    </row>
    <row r="2167" spans="1:10" x14ac:dyDescent="0.2">
      <c r="A2167">
        <v>5</v>
      </c>
      <c r="B2167" t="s">
        <v>1325</v>
      </c>
      <c r="C2167">
        <v>2023</v>
      </c>
      <c r="D2167" t="s">
        <v>1586</v>
      </c>
      <c r="E2167" t="str">
        <f>IFERROR(VLOOKUP([1]!Tabla_SERIEA_05_13[[#This Row],[IdEstablecimiento]],'[2]Establecimiento 2023'!$A$1:$E$183,5,FALSE),0)</f>
        <v>04101-La Serena</v>
      </c>
      <c r="F2167" t="s">
        <v>1252</v>
      </c>
      <c r="G2167" s="437">
        <v>45096.429606481484</v>
      </c>
      <c r="H2167">
        <v>4</v>
      </c>
      <c r="I2167">
        <v>0</v>
      </c>
      <c r="J2167">
        <v>4</v>
      </c>
    </row>
    <row r="2168" spans="1:10" x14ac:dyDescent="0.2">
      <c r="A2168">
        <v>5</v>
      </c>
      <c r="B2168" t="s">
        <v>1325</v>
      </c>
      <c r="C2168">
        <v>2023</v>
      </c>
      <c r="D2168" t="s">
        <v>1586</v>
      </c>
      <c r="E2168" t="str">
        <f>IFERROR(VLOOKUP([1]!Tabla_SERIEA_05_13[[#This Row],[IdEstablecimiento]],'[2]Establecimiento 2023'!$A$1:$E$183,5,FALSE),0)</f>
        <v>04101-La Serena</v>
      </c>
      <c r="F2168" t="s">
        <v>1253</v>
      </c>
      <c r="G2168" s="437">
        <v>45096.429606481484</v>
      </c>
      <c r="H2168">
        <v>6</v>
      </c>
      <c r="I2168">
        <v>0</v>
      </c>
      <c r="J2168">
        <v>6</v>
      </c>
    </row>
    <row r="2169" spans="1:10" x14ac:dyDescent="0.2">
      <c r="A2169">
        <v>5</v>
      </c>
      <c r="B2169" t="s">
        <v>1325</v>
      </c>
      <c r="C2169">
        <v>2023</v>
      </c>
      <c r="D2169" t="s">
        <v>1586</v>
      </c>
      <c r="E2169" t="str">
        <f>IFERROR(VLOOKUP([1]!Tabla_SERIEA_05_13[[#This Row],[IdEstablecimiento]],'[2]Establecimiento 2023'!$A$1:$E$183,5,FALSE),0)</f>
        <v>04101-La Serena</v>
      </c>
      <c r="F2169" t="s">
        <v>1259</v>
      </c>
      <c r="G2169" s="437">
        <v>45096.429606481484</v>
      </c>
      <c r="H2169">
        <v>4</v>
      </c>
      <c r="I2169">
        <v>1</v>
      </c>
      <c r="J2169">
        <v>3</v>
      </c>
    </row>
    <row r="2170" spans="1:10" x14ac:dyDescent="0.2">
      <c r="A2170">
        <v>5</v>
      </c>
      <c r="B2170" t="s">
        <v>1325</v>
      </c>
      <c r="C2170">
        <v>2023</v>
      </c>
      <c r="D2170" t="s">
        <v>1587</v>
      </c>
      <c r="E2170" t="str">
        <f>IFERROR(VLOOKUP([1]!Tabla_SERIEA_05_13[[#This Row],[IdEstablecimiento]],'[2]Establecimiento 2023'!$A$1:$E$183,5,FALSE),0)</f>
        <v>04101-La Serena</v>
      </c>
      <c r="F2170" t="s">
        <v>1335</v>
      </c>
      <c r="G2170" s="437">
        <v>45096.430543981478</v>
      </c>
      <c r="H2170">
        <v>27</v>
      </c>
      <c r="J2170">
        <v>27</v>
      </c>
    </row>
    <row r="2171" spans="1:10" x14ac:dyDescent="0.2">
      <c r="A2171">
        <v>5</v>
      </c>
      <c r="B2171" t="s">
        <v>1325</v>
      </c>
      <c r="C2171">
        <v>2023</v>
      </c>
      <c r="D2171" t="s">
        <v>1587</v>
      </c>
      <c r="E2171" t="str">
        <f>IFERROR(VLOOKUP([1]!Tabla_SERIEA_05_13[[#This Row],[IdEstablecimiento]],'[2]Establecimiento 2023'!$A$1:$E$183,5,FALSE),0)</f>
        <v>04101-La Serena</v>
      </c>
      <c r="F2171" t="s">
        <v>1333</v>
      </c>
      <c r="G2171" s="437">
        <v>45096.430543981478</v>
      </c>
      <c r="H2171">
        <v>5</v>
      </c>
      <c r="J2171">
        <v>5</v>
      </c>
    </row>
    <row r="2172" spans="1:10" x14ac:dyDescent="0.2">
      <c r="A2172">
        <v>5</v>
      </c>
      <c r="B2172" t="s">
        <v>1325</v>
      </c>
      <c r="C2172">
        <v>2023</v>
      </c>
      <c r="D2172" t="s">
        <v>1587</v>
      </c>
      <c r="E2172" t="str">
        <f>IFERROR(VLOOKUP([1]!Tabla_SERIEA_05_13[[#This Row],[IdEstablecimiento]],'[2]Establecimiento 2023'!$A$1:$E$183,5,FALSE),0)</f>
        <v>04101-La Serena</v>
      </c>
      <c r="F2172" t="s">
        <v>1327</v>
      </c>
      <c r="G2172" s="437">
        <v>45096.430543981478</v>
      </c>
      <c r="H2172">
        <v>71</v>
      </c>
      <c r="J2172">
        <v>71</v>
      </c>
    </row>
    <row r="2173" spans="1:10" x14ac:dyDescent="0.2">
      <c r="A2173">
        <v>5</v>
      </c>
      <c r="B2173" t="s">
        <v>1325</v>
      </c>
      <c r="C2173">
        <v>2023</v>
      </c>
      <c r="D2173" t="s">
        <v>1587</v>
      </c>
      <c r="E2173" t="str">
        <f>IFERROR(VLOOKUP([1]!Tabla_SERIEA_05_13[[#This Row],[IdEstablecimiento]],'[2]Establecimiento 2023'!$A$1:$E$183,5,FALSE),0)</f>
        <v>04101-La Serena</v>
      </c>
      <c r="F2173" t="s">
        <v>1506</v>
      </c>
      <c r="G2173" s="437">
        <v>45096.430543981478</v>
      </c>
      <c r="H2173">
        <v>1</v>
      </c>
      <c r="J2173">
        <v>1</v>
      </c>
    </row>
    <row r="2174" spans="1:10" x14ac:dyDescent="0.2">
      <c r="A2174">
        <v>5</v>
      </c>
      <c r="B2174" t="s">
        <v>1325</v>
      </c>
      <c r="C2174">
        <v>2023</v>
      </c>
      <c r="D2174" t="s">
        <v>1587</v>
      </c>
      <c r="E2174" t="str">
        <f>IFERROR(VLOOKUP([1]!Tabla_SERIEA_05_13[[#This Row],[IdEstablecimiento]],'[2]Establecimiento 2023'!$A$1:$E$183,5,FALSE),0)</f>
        <v>04101-La Serena</v>
      </c>
      <c r="F2174" t="s">
        <v>1328</v>
      </c>
      <c r="G2174" s="437">
        <v>45096.430543981478</v>
      </c>
      <c r="H2174">
        <v>5</v>
      </c>
      <c r="J2174">
        <v>5</v>
      </c>
    </row>
    <row r="2175" spans="1:10" x14ac:dyDescent="0.2">
      <c r="A2175">
        <v>5</v>
      </c>
      <c r="B2175" t="s">
        <v>1325</v>
      </c>
      <c r="C2175">
        <v>2023</v>
      </c>
      <c r="D2175" t="s">
        <v>1587</v>
      </c>
      <c r="E2175" t="str">
        <f>IFERROR(VLOOKUP([1]!Tabla_SERIEA_05_13[[#This Row],[IdEstablecimiento]],'[2]Establecimiento 2023'!$A$1:$E$183,5,FALSE),0)</f>
        <v>04101-La Serena</v>
      </c>
      <c r="F2175" t="s">
        <v>1329</v>
      </c>
      <c r="G2175" s="437">
        <v>45096.430543981478</v>
      </c>
      <c r="H2175">
        <v>4</v>
      </c>
      <c r="J2175">
        <v>4</v>
      </c>
    </row>
    <row r="2176" spans="1:10" x14ac:dyDescent="0.2">
      <c r="A2176">
        <v>5</v>
      </c>
      <c r="B2176" t="s">
        <v>1325</v>
      </c>
      <c r="C2176">
        <v>2023</v>
      </c>
      <c r="D2176" t="s">
        <v>1587</v>
      </c>
      <c r="E2176" t="str">
        <f>IFERROR(VLOOKUP([1]!Tabla_SERIEA_05_13[[#This Row],[IdEstablecimiento]],'[2]Establecimiento 2023'!$A$1:$E$183,5,FALSE),0)</f>
        <v>04101-La Serena</v>
      </c>
      <c r="F2176" t="s">
        <v>1338</v>
      </c>
      <c r="G2176" s="437">
        <v>45096.430543981478</v>
      </c>
      <c r="H2176">
        <v>2</v>
      </c>
      <c r="J2176">
        <v>2</v>
      </c>
    </row>
    <row r="2177" spans="1:12" x14ac:dyDescent="0.2">
      <c r="A2177">
        <v>5</v>
      </c>
      <c r="B2177" t="s">
        <v>1325</v>
      </c>
      <c r="C2177">
        <v>2023</v>
      </c>
      <c r="D2177" t="s">
        <v>1587</v>
      </c>
      <c r="E2177" t="str">
        <f>IFERROR(VLOOKUP([1]!Tabla_SERIEA_05_13[[#This Row],[IdEstablecimiento]],'[2]Establecimiento 2023'!$A$1:$E$183,5,FALSE),0)</f>
        <v>04101-La Serena</v>
      </c>
      <c r="F2177" t="s">
        <v>1331</v>
      </c>
      <c r="G2177" s="437">
        <v>45096.430543981478</v>
      </c>
      <c r="H2177">
        <v>24</v>
      </c>
      <c r="J2177">
        <v>24</v>
      </c>
    </row>
    <row r="2178" spans="1:12" x14ac:dyDescent="0.2">
      <c r="A2178">
        <v>5</v>
      </c>
      <c r="B2178" t="s">
        <v>1325</v>
      </c>
      <c r="C2178">
        <v>2023</v>
      </c>
      <c r="D2178" t="s">
        <v>1587</v>
      </c>
      <c r="E2178" t="str">
        <f>IFERROR(VLOOKUP([1]!Tabla_SERIEA_05_13[[#This Row],[IdEstablecimiento]],'[2]Establecimiento 2023'!$A$1:$E$183,5,FALSE),0)</f>
        <v>04101-La Serena</v>
      </c>
      <c r="F2178" t="s">
        <v>1332</v>
      </c>
      <c r="G2178" s="437">
        <v>45096.430543981478</v>
      </c>
      <c r="H2178">
        <v>39</v>
      </c>
      <c r="J2178">
        <v>39</v>
      </c>
    </row>
    <row r="2179" spans="1:12" x14ac:dyDescent="0.2">
      <c r="A2179">
        <v>5</v>
      </c>
      <c r="B2179" t="s">
        <v>1325</v>
      </c>
      <c r="C2179">
        <v>2023</v>
      </c>
      <c r="D2179" t="s">
        <v>1587</v>
      </c>
      <c r="E2179" t="str">
        <f>IFERROR(VLOOKUP([1]!Tabla_SERIEA_05_13[[#This Row],[IdEstablecimiento]],'[2]Establecimiento 2023'!$A$1:$E$183,5,FALSE),0)</f>
        <v>04101-La Serena</v>
      </c>
      <c r="F2179" t="s">
        <v>1244</v>
      </c>
      <c r="G2179" s="437">
        <v>45096.430543981478</v>
      </c>
      <c r="H2179">
        <v>27</v>
      </c>
      <c r="I2179">
        <v>0</v>
      </c>
      <c r="J2179">
        <v>27</v>
      </c>
    </row>
    <row r="2180" spans="1:12" x14ac:dyDescent="0.2">
      <c r="A2180">
        <v>5</v>
      </c>
      <c r="B2180" t="s">
        <v>1325</v>
      </c>
      <c r="C2180">
        <v>2023</v>
      </c>
      <c r="D2180" t="s">
        <v>1587</v>
      </c>
      <c r="E2180" t="str">
        <f>IFERROR(VLOOKUP([1]!Tabla_SERIEA_05_13[[#This Row],[IdEstablecimiento]],'[2]Establecimiento 2023'!$A$1:$E$183,5,FALSE),0)</f>
        <v>04101-La Serena</v>
      </c>
      <c r="F2180" t="s">
        <v>1249</v>
      </c>
      <c r="G2180" s="437">
        <v>45096.430543981478</v>
      </c>
      <c r="H2180">
        <v>5</v>
      </c>
      <c r="I2180">
        <v>0</v>
      </c>
      <c r="J2180">
        <v>5</v>
      </c>
    </row>
    <row r="2181" spans="1:12" x14ac:dyDescent="0.2">
      <c r="A2181">
        <v>5</v>
      </c>
      <c r="B2181" t="s">
        <v>1325</v>
      </c>
      <c r="C2181">
        <v>2023</v>
      </c>
      <c r="D2181" t="s">
        <v>1587</v>
      </c>
      <c r="E2181" t="str">
        <f>IFERROR(VLOOKUP([1]!Tabla_SERIEA_05_13[[#This Row],[IdEstablecimiento]],'[2]Establecimiento 2023'!$A$1:$E$183,5,FALSE),0)</f>
        <v>04101-La Serena</v>
      </c>
      <c r="F2181" t="s">
        <v>1251</v>
      </c>
      <c r="G2181" s="437">
        <v>45096.430543981478</v>
      </c>
      <c r="H2181">
        <v>5</v>
      </c>
      <c r="J2181">
        <v>5</v>
      </c>
    </row>
    <row r="2182" spans="1:12" x14ac:dyDescent="0.2">
      <c r="A2182">
        <v>5</v>
      </c>
      <c r="B2182" t="s">
        <v>1325</v>
      </c>
      <c r="C2182">
        <v>2023</v>
      </c>
      <c r="D2182" t="s">
        <v>1587</v>
      </c>
      <c r="E2182" t="str">
        <f>IFERROR(VLOOKUP([1]!Tabla_SERIEA_05_13[[#This Row],[IdEstablecimiento]],'[2]Establecimiento 2023'!$A$1:$E$183,5,FALSE),0)</f>
        <v>04101-La Serena</v>
      </c>
      <c r="F2182" t="s">
        <v>1252</v>
      </c>
      <c r="G2182" s="437">
        <v>45096.430543981478</v>
      </c>
      <c r="H2182">
        <v>24</v>
      </c>
      <c r="I2182">
        <v>0</v>
      </c>
      <c r="J2182">
        <v>24</v>
      </c>
    </row>
    <row r="2183" spans="1:12" x14ac:dyDescent="0.2">
      <c r="A2183">
        <v>5</v>
      </c>
      <c r="B2183" t="s">
        <v>1325</v>
      </c>
      <c r="C2183">
        <v>2023</v>
      </c>
      <c r="D2183" t="s">
        <v>1587</v>
      </c>
      <c r="E2183" t="str">
        <f>IFERROR(VLOOKUP([1]!Tabla_SERIEA_05_13[[#This Row],[IdEstablecimiento]],'[2]Establecimiento 2023'!$A$1:$E$183,5,FALSE),0)</f>
        <v>04101-La Serena</v>
      </c>
      <c r="F2183" t="s">
        <v>1253</v>
      </c>
      <c r="G2183" s="437">
        <v>45096.430543981478</v>
      </c>
      <c r="H2183">
        <v>71</v>
      </c>
      <c r="I2183">
        <v>0</v>
      </c>
      <c r="J2183">
        <v>71</v>
      </c>
    </row>
    <row r="2184" spans="1:12" x14ac:dyDescent="0.2">
      <c r="A2184">
        <v>5</v>
      </c>
      <c r="B2184" t="s">
        <v>1325</v>
      </c>
      <c r="C2184">
        <v>2023</v>
      </c>
      <c r="D2184" t="s">
        <v>1587</v>
      </c>
      <c r="E2184" t="str">
        <f>IFERROR(VLOOKUP([1]!Tabla_SERIEA_05_13[[#This Row],[IdEstablecimiento]],'[2]Establecimiento 2023'!$A$1:$E$183,5,FALSE),0)</f>
        <v>04101-La Serena</v>
      </c>
      <c r="F2184" t="s">
        <v>1259</v>
      </c>
      <c r="G2184" s="437">
        <v>45096.430543981478</v>
      </c>
      <c r="H2184">
        <v>50</v>
      </c>
      <c r="I2184">
        <v>8</v>
      </c>
      <c r="J2184">
        <v>42</v>
      </c>
    </row>
    <row r="2185" spans="1:12" x14ac:dyDescent="0.2">
      <c r="A2185">
        <v>5</v>
      </c>
      <c r="B2185" t="s">
        <v>1325</v>
      </c>
      <c r="C2185">
        <v>2023</v>
      </c>
      <c r="D2185" t="s">
        <v>1588</v>
      </c>
      <c r="E2185" t="str">
        <f>IFERROR(VLOOKUP([1]!Tabla_SERIEA_05_13[[#This Row],[IdEstablecimiento]],'[2]Establecimiento 2023'!$A$1:$E$183,5,FALSE),0)</f>
        <v>04101-La Serena</v>
      </c>
      <c r="F2185" t="s">
        <v>1335</v>
      </c>
      <c r="G2185" s="437">
        <v>45096.430590277778</v>
      </c>
      <c r="H2185">
        <v>10</v>
      </c>
      <c r="J2185">
        <v>10</v>
      </c>
      <c r="L2185">
        <v>10</v>
      </c>
    </row>
    <row r="2186" spans="1:12" x14ac:dyDescent="0.2">
      <c r="A2186">
        <v>5</v>
      </c>
      <c r="B2186" t="s">
        <v>1325</v>
      </c>
      <c r="C2186">
        <v>2023</v>
      </c>
      <c r="D2186" t="s">
        <v>1588</v>
      </c>
      <c r="E2186" t="str">
        <f>IFERROR(VLOOKUP([1]!Tabla_SERIEA_05_13[[#This Row],[IdEstablecimiento]],'[2]Establecimiento 2023'!$A$1:$E$183,5,FALSE),0)</f>
        <v>04101-La Serena</v>
      </c>
      <c r="F2186" t="s">
        <v>1327</v>
      </c>
      <c r="G2186" s="437">
        <v>45096.430590277778</v>
      </c>
      <c r="H2186">
        <v>8</v>
      </c>
      <c r="J2186">
        <v>8</v>
      </c>
      <c r="L2186">
        <v>8</v>
      </c>
    </row>
    <row r="2187" spans="1:12" x14ac:dyDescent="0.2">
      <c r="A2187">
        <v>5</v>
      </c>
      <c r="B2187" t="s">
        <v>1325</v>
      </c>
      <c r="C2187">
        <v>2023</v>
      </c>
      <c r="D2187" t="s">
        <v>1588</v>
      </c>
      <c r="E2187" t="str">
        <f>IFERROR(VLOOKUP([1]!Tabla_SERIEA_05_13[[#This Row],[IdEstablecimiento]],'[2]Establecimiento 2023'!$A$1:$E$183,5,FALSE),0)</f>
        <v>04101-La Serena</v>
      </c>
      <c r="F2187" t="s">
        <v>1383</v>
      </c>
      <c r="G2187" s="437">
        <v>45096.430590277778</v>
      </c>
      <c r="H2187">
        <v>4</v>
      </c>
      <c r="J2187">
        <v>4</v>
      </c>
      <c r="L2187">
        <v>4</v>
      </c>
    </row>
    <row r="2188" spans="1:12" x14ac:dyDescent="0.2">
      <c r="A2188">
        <v>5</v>
      </c>
      <c r="B2188" t="s">
        <v>1325</v>
      </c>
      <c r="C2188">
        <v>2023</v>
      </c>
      <c r="D2188" t="s">
        <v>1588</v>
      </c>
      <c r="E2188" t="str">
        <f>IFERROR(VLOOKUP([1]!Tabla_SERIEA_05_13[[#This Row],[IdEstablecimiento]],'[2]Establecimiento 2023'!$A$1:$E$183,5,FALSE),0)</f>
        <v>04101-La Serena</v>
      </c>
      <c r="F2188" t="s">
        <v>1328</v>
      </c>
      <c r="G2188" s="437">
        <v>45096.430590277778</v>
      </c>
      <c r="H2188">
        <v>1</v>
      </c>
      <c r="J2188">
        <v>1</v>
      </c>
      <c r="L2188">
        <v>1</v>
      </c>
    </row>
    <row r="2189" spans="1:12" x14ac:dyDescent="0.2">
      <c r="A2189">
        <v>5</v>
      </c>
      <c r="B2189" t="s">
        <v>1325</v>
      </c>
      <c r="C2189">
        <v>2023</v>
      </c>
      <c r="D2189" t="s">
        <v>1588</v>
      </c>
      <c r="E2189" t="str">
        <f>IFERROR(VLOOKUP([1]!Tabla_SERIEA_05_13[[#This Row],[IdEstablecimiento]],'[2]Establecimiento 2023'!$A$1:$E$183,5,FALSE),0)</f>
        <v>04101-La Serena</v>
      </c>
      <c r="F2189" t="s">
        <v>1435</v>
      </c>
      <c r="G2189" s="437">
        <v>45096.430590277778</v>
      </c>
      <c r="H2189">
        <v>1</v>
      </c>
      <c r="J2189">
        <v>1</v>
      </c>
      <c r="L2189">
        <v>1</v>
      </c>
    </row>
    <row r="2190" spans="1:12" x14ac:dyDescent="0.2">
      <c r="A2190">
        <v>5</v>
      </c>
      <c r="B2190" t="s">
        <v>1325</v>
      </c>
      <c r="C2190">
        <v>2023</v>
      </c>
      <c r="D2190" t="s">
        <v>1588</v>
      </c>
      <c r="E2190" t="str">
        <f>IFERROR(VLOOKUP([1]!Tabla_SERIEA_05_13[[#This Row],[IdEstablecimiento]],'[2]Establecimiento 2023'!$A$1:$E$183,5,FALSE),0)</f>
        <v>04101-La Serena</v>
      </c>
      <c r="F2190" t="s">
        <v>1384</v>
      </c>
      <c r="G2190" s="437">
        <v>45096.430590277778</v>
      </c>
      <c r="H2190">
        <v>18</v>
      </c>
      <c r="J2190">
        <v>18</v>
      </c>
      <c r="L2190">
        <v>18</v>
      </c>
    </row>
    <row r="2191" spans="1:12" x14ac:dyDescent="0.2">
      <c r="A2191">
        <v>5</v>
      </c>
      <c r="B2191" t="s">
        <v>1325</v>
      </c>
      <c r="C2191">
        <v>2023</v>
      </c>
      <c r="D2191" t="s">
        <v>1588</v>
      </c>
      <c r="E2191" t="str">
        <f>IFERROR(VLOOKUP([1]!Tabla_SERIEA_05_13[[#This Row],[IdEstablecimiento]],'[2]Establecimiento 2023'!$A$1:$E$183,5,FALSE),0)</f>
        <v>04101-La Serena</v>
      </c>
      <c r="F2191" t="s">
        <v>1338</v>
      </c>
      <c r="G2191" s="437">
        <v>45096.430590277778</v>
      </c>
      <c r="H2191">
        <v>2</v>
      </c>
      <c r="J2191">
        <v>2</v>
      </c>
      <c r="L2191">
        <v>2</v>
      </c>
    </row>
    <row r="2192" spans="1:12" x14ac:dyDescent="0.2">
      <c r="A2192">
        <v>5</v>
      </c>
      <c r="B2192" t="s">
        <v>1325</v>
      </c>
      <c r="C2192">
        <v>2023</v>
      </c>
      <c r="D2192" t="s">
        <v>1588</v>
      </c>
      <c r="E2192" t="str">
        <f>IFERROR(VLOOKUP([1]!Tabla_SERIEA_05_13[[#This Row],[IdEstablecimiento]],'[2]Establecimiento 2023'!$A$1:$E$183,5,FALSE),0)</f>
        <v>04101-La Serena</v>
      </c>
      <c r="F2192" t="s">
        <v>1436</v>
      </c>
      <c r="G2192" s="437">
        <v>45096.430590277778</v>
      </c>
      <c r="H2192">
        <v>3</v>
      </c>
      <c r="J2192">
        <v>3</v>
      </c>
      <c r="L2192">
        <v>3</v>
      </c>
    </row>
    <row r="2193" spans="1:13" x14ac:dyDescent="0.2">
      <c r="A2193">
        <v>5</v>
      </c>
      <c r="B2193" t="s">
        <v>1325</v>
      </c>
      <c r="C2193">
        <v>2023</v>
      </c>
      <c r="D2193" t="s">
        <v>1588</v>
      </c>
      <c r="E2193" t="str">
        <f>IFERROR(VLOOKUP([1]!Tabla_SERIEA_05_13[[#This Row],[IdEstablecimiento]],'[2]Establecimiento 2023'!$A$1:$E$183,5,FALSE),0)</f>
        <v>04101-La Serena</v>
      </c>
      <c r="F2193" t="s">
        <v>1244</v>
      </c>
      <c r="G2193" s="437">
        <v>45096.430590277778</v>
      </c>
      <c r="H2193">
        <v>10</v>
      </c>
      <c r="I2193">
        <v>0</v>
      </c>
      <c r="J2193">
        <v>10</v>
      </c>
    </row>
    <row r="2194" spans="1:13" x14ac:dyDescent="0.2">
      <c r="A2194">
        <v>5</v>
      </c>
      <c r="B2194" t="s">
        <v>1325</v>
      </c>
      <c r="C2194">
        <v>2023</v>
      </c>
      <c r="D2194" t="s">
        <v>1588</v>
      </c>
      <c r="E2194" t="str">
        <f>IFERROR(VLOOKUP([1]!Tabla_SERIEA_05_13[[#This Row],[IdEstablecimiento]],'[2]Establecimiento 2023'!$A$1:$E$183,5,FALSE),0)</f>
        <v>04101-La Serena</v>
      </c>
      <c r="F2194" t="s">
        <v>1253</v>
      </c>
      <c r="G2194" s="437">
        <v>45096.430590277778</v>
      </c>
      <c r="H2194">
        <v>8</v>
      </c>
      <c r="I2194">
        <v>0</v>
      </c>
      <c r="J2194">
        <v>8</v>
      </c>
    </row>
    <row r="2195" spans="1:13" x14ac:dyDescent="0.2">
      <c r="A2195">
        <v>5</v>
      </c>
      <c r="B2195" t="s">
        <v>1325</v>
      </c>
      <c r="C2195">
        <v>2023</v>
      </c>
      <c r="D2195" t="s">
        <v>1588</v>
      </c>
      <c r="E2195" t="str">
        <f>IFERROR(VLOOKUP([1]!Tabla_SERIEA_05_13[[#This Row],[IdEstablecimiento]],'[2]Establecimiento 2023'!$A$1:$E$183,5,FALSE),0)</f>
        <v>04101-La Serena</v>
      </c>
      <c r="F2195" t="s">
        <v>1390</v>
      </c>
      <c r="G2195" s="437">
        <v>45096.430590277778</v>
      </c>
      <c r="H2195">
        <v>4</v>
      </c>
      <c r="I2195">
        <v>0</v>
      </c>
      <c r="J2195">
        <v>4</v>
      </c>
    </row>
    <row r="2196" spans="1:13" x14ac:dyDescent="0.2">
      <c r="A2196">
        <v>5</v>
      </c>
      <c r="B2196" t="s">
        <v>1325</v>
      </c>
      <c r="C2196">
        <v>2023</v>
      </c>
      <c r="D2196" t="s">
        <v>1588</v>
      </c>
      <c r="E2196" t="str">
        <f>IFERROR(VLOOKUP([1]!Tabla_SERIEA_05_13[[#This Row],[IdEstablecimiento]],'[2]Establecimiento 2023'!$A$1:$E$183,5,FALSE),0)</f>
        <v>04101-La Serena</v>
      </c>
      <c r="F2196" t="s">
        <v>1259</v>
      </c>
      <c r="G2196" s="437">
        <v>45096.430590277778</v>
      </c>
      <c r="H2196">
        <v>7</v>
      </c>
      <c r="J2196">
        <v>7</v>
      </c>
    </row>
    <row r="2197" spans="1:13" x14ac:dyDescent="0.2">
      <c r="A2197">
        <v>5</v>
      </c>
      <c r="B2197" t="s">
        <v>1325</v>
      </c>
      <c r="C2197">
        <v>2023</v>
      </c>
      <c r="D2197" t="s">
        <v>1589</v>
      </c>
      <c r="E2197" t="str">
        <f>IFERROR(VLOOKUP([1]!Tabla_SERIEA_05_13[[#This Row],[IdEstablecimiento]],'[2]Establecimiento 2023'!$A$1:$E$183,5,FALSE),0)</f>
        <v>04101-La Serena</v>
      </c>
      <c r="F2197" t="s">
        <v>1343</v>
      </c>
      <c r="G2197" s="437">
        <v>45096.431493055556</v>
      </c>
      <c r="H2197">
        <v>0</v>
      </c>
      <c r="K2197">
        <v>68</v>
      </c>
    </row>
    <row r="2198" spans="1:13" x14ac:dyDescent="0.2">
      <c r="A2198">
        <v>5</v>
      </c>
      <c r="B2198" t="s">
        <v>1325</v>
      </c>
      <c r="C2198">
        <v>2023</v>
      </c>
      <c r="D2198" t="s">
        <v>1589</v>
      </c>
      <c r="E2198" t="str">
        <f>IFERROR(VLOOKUP([1]!Tabla_SERIEA_05_13[[#This Row],[IdEstablecimiento]],'[2]Establecimiento 2023'!$A$1:$E$183,5,FALSE),0)</f>
        <v>04101-La Serena</v>
      </c>
      <c r="F2198" t="s">
        <v>1346</v>
      </c>
      <c r="G2198" s="437">
        <v>45096.431493055556</v>
      </c>
      <c r="H2198">
        <v>0</v>
      </c>
      <c r="K2198">
        <v>63</v>
      </c>
    </row>
    <row r="2199" spans="1:13" x14ac:dyDescent="0.2">
      <c r="A2199">
        <v>5</v>
      </c>
      <c r="B2199" t="s">
        <v>1325</v>
      </c>
      <c r="C2199">
        <v>2023</v>
      </c>
      <c r="D2199" t="s">
        <v>1589</v>
      </c>
      <c r="E2199" t="str">
        <f>IFERROR(VLOOKUP([1]!Tabla_SERIEA_05_13[[#This Row],[IdEstablecimiento]],'[2]Establecimiento 2023'!$A$1:$E$183,5,FALSE),0)</f>
        <v>04101-La Serena</v>
      </c>
      <c r="F2199" t="s">
        <v>1353</v>
      </c>
      <c r="G2199" s="437">
        <v>45096.431493055556</v>
      </c>
      <c r="H2199">
        <v>0</v>
      </c>
      <c r="K2199">
        <v>63</v>
      </c>
    </row>
    <row r="2200" spans="1:13" x14ac:dyDescent="0.2">
      <c r="A2200">
        <v>5</v>
      </c>
      <c r="B2200" t="s">
        <v>1325</v>
      </c>
      <c r="C2200">
        <v>2023</v>
      </c>
      <c r="D2200" t="s">
        <v>1589</v>
      </c>
      <c r="E2200" t="str">
        <f>IFERROR(VLOOKUP([1]!Tabla_SERIEA_05_13[[#This Row],[IdEstablecimiento]],'[2]Establecimiento 2023'!$A$1:$E$183,5,FALSE),0)</f>
        <v>04101-La Serena</v>
      </c>
      <c r="F2200" t="s">
        <v>1335</v>
      </c>
      <c r="G2200" s="437">
        <v>45096.431493055556</v>
      </c>
      <c r="H2200">
        <v>2</v>
      </c>
      <c r="J2200">
        <v>2</v>
      </c>
      <c r="L2200">
        <v>2</v>
      </c>
    </row>
    <row r="2201" spans="1:13" x14ac:dyDescent="0.2">
      <c r="A2201">
        <v>5</v>
      </c>
      <c r="B2201" t="s">
        <v>1325</v>
      </c>
      <c r="C2201">
        <v>2023</v>
      </c>
      <c r="D2201" t="s">
        <v>1589</v>
      </c>
      <c r="E2201" t="str">
        <f>IFERROR(VLOOKUP([1]!Tabla_SERIEA_05_13[[#This Row],[IdEstablecimiento]],'[2]Establecimiento 2023'!$A$1:$E$183,5,FALSE),0)</f>
        <v>04101-La Serena</v>
      </c>
      <c r="F2201" t="s">
        <v>1380</v>
      </c>
      <c r="G2201" s="437">
        <v>45096.431493055556</v>
      </c>
      <c r="H2201">
        <v>1</v>
      </c>
      <c r="I2201">
        <v>0</v>
      </c>
      <c r="J2201">
        <v>1</v>
      </c>
      <c r="K2201">
        <v>0</v>
      </c>
      <c r="L2201">
        <v>1</v>
      </c>
      <c r="M2201">
        <v>0</v>
      </c>
    </row>
    <row r="2202" spans="1:13" x14ac:dyDescent="0.2">
      <c r="A2202">
        <v>5</v>
      </c>
      <c r="B2202" t="s">
        <v>1325</v>
      </c>
      <c r="C2202">
        <v>2023</v>
      </c>
      <c r="D2202" t="s">
        <v>1589</v>
      </c>
      <c r="E2202" t="str">
        <f>IFERROR(VLOOKUP([1]!Tabla_SERIEA_05_13[[#This Row],[IdEstablecimiento]],'[2]Establecimiento 2023'!$A$1:$E$183,5,FALSE),0)</f>
        <v>04101-La Serena</v>
      </c>
      <c r="F2202" t="s">
        <v>1327</v>
      </c>
      <c r="G2202" s="437">
        <v>45096.431493055556</v>
      </c>
      <c r="H2202">
        <v>34</v>
      </c>
      <c r="J2202">
        <v>34</v>
      </c>
      <c r="L2202">
        <v>34</v>
      </c>
    </row>
    <row r="2203" spans="1:13" x14ac:dyDescent="0.2">
      <c r="A2203">
        <v>5</v>
      </c>
      <c r="B2203" t="s">
        <v>1325</v>
      </c>
      <c r="C2203">
        <v>2023</v>
      </c>
      <c r="D2203" t="s">
        <v>1589</v>
      </c>
      <c r="E2203" t="str">
        <f>IFERROR(VLOOKUP([1]!Tabla_SERIEA_05_13[[#This Row],[IdEstablecimiento]],'[2]Establecimiento 2023'!$A$1:$E$183,5,FALSE),0)</f>
        <v>04101-La Serena</v>
      </c>
      <c r="F2203" t="s">
        <v>1383</v>
      </c>
      <c r="G2203" s="437">
        <v>45096.431493055556</v>
      </c>
      <c r="H2203">
        <v>1</v>
      </c>
      <c r="J2203">
        <v>1</v>
      </c>
      <c r="L2203">
        <v>1</v>
      </c>
    </row>
    <row r="2204" spans="1:13" x14ac:dyDescent="0.2">
      <c r="A2204">
        <v>5</v>
      </c>
      <c r="B2204" t="s">
        <v>1325</v>
      </c>
      <c r="C2204">
        <v>2023</v>
      </c>
      <c r="D2204" t="s">
        <v>1589</v>
      </c>
      <c r="E2204" t="str">
        <f>IFERROR(VLOOKUP([1]!Tabla_SERIEA_05_13[[#This Row],[IdEstablecimiento]],'[2]Establecimiento 2023'!$A$1:$E$183,5,FALSE),0)</f>
        <v>04101-La Serena</v>
      </c>
      <c r="F2204" t="s">
        <v>1435</v>
      </c>
      <c r="G2204" s="437">
        <v>45096.431493055556</v>
      </c>
      <c r="H2204">
        <v>2</v>
      </c>
      <c r="J2204">
        <v>2</v>
      </c>
      <c r="L2204">
        <v>2</v>
      </c>
    </row>
    <row r="2205" spans="1:13" x14ac:dyDescent="0.2">
      <c r="A2205">
        <v>5</v>
      </c>
      <c r="B2205" t="s">
        <v>1325</v>
      </c>
      <c r="C2205">
        <v>2023</v>
      </c>
      <c r="D2205" t="s">
        <v>1589</v>
      </c>
      <c r="E2205" t="str">
        <f>IFERROR(VLOOKUP([1]!Tabla_SERIEA_05_13[[#This Row],[IdEstablecimiento]],'[2]Establecimiento 2023'!$A$1:$E$183,5,FALSE),0)</f>
        <v>04101-La Serena</v>
      </c>
      <c r="F2205" t="s">
        <v>1384</v>
      </c>
      <c r="G2205" s="437">
        <v>45096.431493055556</v>
      </c>
      <c r="H2205">
        <v>105</v>
      </c>
      <c r="J2205">
        <v>105</v>
      </c>
      <c r="L2205">
        <v>105</v>
      </c>
    </row>
    <row r="2206" spans="1:13" x14ac:dyDescent="0.2">
      <c r="A2206">
        <v>5</v>
      </c>
      <c r="B2206" t="s">
        <v>1325</v>
      </c>
      <c r="C2206">
        <v>2023</v>
      </c>
      <c r="D2206" t="s">
        <v>1589</v>
      </c>
      <c r="E2206" t="str">
        <f>IFERROR(VLOOKUP([1]!Tabla_SERIEA_05_13[[#This Row],[IdEstablecimiento]],'[2]Establecimiento 2023'!$A$1:$E$183,5,FALSE),0)</f>
        <v>04101-La Serena</v>
      </c>
      <c r="F2206" t="s">
        <v>1338</v>
      </c>
      <c r="G2206" s="437">
        <v>45096.431493055556</v>
      </c>
      <c r="H2206">
        <v>4</v>
      </c>
      <c r="J2206">
        <v>4</v>
      </c>
      <c r="L2206">
        <v>4</v>
      </c>
    </row>
    <row r="2207" spans="1:13" x14ac:dyDescent="0.2">
      <c r="A2207">
        <v>5</v>
      </c>
      <c r="B2207" t="s">
        <v>1325</v>
      </c>
      <c r="C2207">
        <v>2023</v>
      </c>
      <c r="D2207" t="s">
        <v>1589</v>
      </c>
      <c r="E2207" t="str">
        <f>IFERROR(VLOOKUP([1]!Tabla_SERIEA_05_13[[#This Row],[IdEstablecimiento]],'[2]Establecimiento 2023'!$A$1:$E$183,5,FALSE),0)</f>
        <v>04101-La Serena</v>
      </c>
      <c r="F2207" t="s">
        <v>1436</v>
      </c>
      <c r="G2207" s="437">
        <v>45096.431493055556</v>
      </c>
      <c r="H2207">
        <v>2</v>
      </c>
      <c r="J2207">
        <v>2</v>
      </c>
      <c r="L2207">
        <v>2</v>
      </c>
    </row>
    <row r="2208" spans="1:13" x14ac:dyDescent="0.2">
      <c r="A2208">
        <v>5</v>
      </c>
      <c r="B2208" t="s">
        <v>1325</v>
      </c>
      <c r="C2208">
        <v>2023</v>
      </c>
      <c r="D2208" t="s">
        <v>1589</v>
      </c>
      <c r="E2208" t="str">
        <f>IFERROR(VLOOKUP([1]!Tabla_SERIEA_05_13[[#This Row],[IdEstablecimiento]],'[2]Establecimiento 2023'!$A$1:$E$183,5,FALSE),0)</f>
        <v>04101-La Serena</v>
      </c>
      <c r="F2208" t="s">
        <v>1331</v>
      </c>
      <c r="G2208" s="437">
        <v>45096.431493055556</v>
      </c>
      <c r="H2208">
        <v>11</v>
      </c>
      <c r="J2208">
        <v>11</v>
      </c>
      <c r="L2208">
        <v>11</v>
      </c>
    </row>
    <row r="2209" spans="1:13" x14ac:dyDescent="0.2">
      <c r="A2209">
        <v>5</v>
      </c>
      <c r="B2209" t="s">
        <v>1325</v>
      </c>
      <c r="C2209">
        <v>2023</v>
      </c>
      <c r="D2209" t="s">
        <v>1589</v>
      </c>
      <c r="E2209" t="str">
        <f>IFERROR(VLOOKUP([1]!Tabla_SERIEA_05_13[[#This Row],[IdEstablecimiento]],'[2]Establecimiento 2023'!$A$1:$E$183,5,FALSE),0)</f>
        <v>04101-La Serena</v>
      </c>
      <c r="F2209" t="s">
        <v>1385</v>
      </c>
      <c r="G2209" s="437">
        <v>45096.431493055556</v>
      </c>
      <c r="H2209">
        <v>68</v>
      </c>
      <c r="J2209">
        <v>68</v>
      </c>
    </row>
    <row r="2210" spans="1:13" x14ac:dyDescent="0.2">
      <c r="A2210">
        <v>5</v>
      </c>
      <c r="B2210" t="s">
        <v>1325</v>
      </c>
      <c r="C2210">
        <v>2023</v>
      </c>
      <c r="D2210" t="s">
        <v>1589</v>
      </c>
      <c r="E2210" t="str">
        <f>IFERROR(VLOOKUP([1]!Tabla_SERIEA_05_13[[#This Row],[IdEstablecimiento]],'[2]Establecimiento 2023'!$A$1:$E$183,5,FALSE),0)</f>
        <v>04101-La Serena</v>
      </c>
      <c r="F2210" t="s">
        <v>1404</v>
      </c>
      <c r="G2210" s="437">
        <v>45096.431493055556</v>
      </c>
      <c r="H2210">
        <v>1</v>
      </c>
      <c r="I2210">
        <v>0</v>
      </c>
      <c r="J2210">
        <v>1</v>
      </c>
      <c r="K2210">
        <v>0</v>
      </c>
      <c r="L2210">
        <v>1</v>
      </c>
      <c r="M2210">
        <v>0</v>
      </c>
    </row>
    <row r="2211" spans="1:13" x14ac:dyDescent="0.2">
      <c r="A2211">
        <v>5</v>
      </c>
      <c r="B2211" t="s">
        <v>1325</v>
      </c>
      <c r="C2211">
        <v>2023</v>
      </c>
      <c r="D2211" t="s">
        <v>1589</v>
      </c>
      <c r="E2211" t="str">
        <f>IFERROR(VLOOKUP([1]!Tabla_SERIEA_05_13[[#This Row],[IdEstablecimiento]],'[2]Establecimiento 2023'!$A$1:$E$183,5,FALSE),0)</f>
        <v>04101-La Serena</v>
      </c>
      <c r="F2211" t="s">
        <v>1244</v>
      </c>
      <c r="G2211" s="437">
        <v>45096.431493055556</v>
      </c>
      <c r="H2211">
        <v>2</v>
      </c>
      <c r="I2211">
        <v>0</v>
      </c>
      <c r="J2211">
        <v>2</v>
      </c>
    </row>
    <row r="2212" spans="1:13" x14ac:dyDescent="0.2">
      <c r="A2212">
        <v>5</v>
      </c>
      <c r="B2212" t="s">
        <v>1325</v>
      </c>
      <c r="C2212">
        <v>2023</v>
      </c>
      <c r="D2212" t="s">
        <v>1589</v>
      </c>
      <c r="E2212" t="str">
        <f>IFERROR(VLOOKUP([1]!Tabla_SERIEA_05_13[[#This Row],[IdEstablecimiento]],'[2]Establecimiento 2023'!$A$1:$E$183,5,FALSE),0)</f>
        <v>04101-La Serena</v>
      </c>
      <c r="F2212" t="s">
        <v>1248</v>
      </c>
      <c r="G2212" s="437">
        <v>45096.431493055556</v>
      </c>
      <c r="H2212">
        <v>1</v>
      </c>
      <c r="I2212">
        <v>0</v>
      </c>
      <c r="J2212">
        <v>1</v>
      </c>
    </row>
    <row r="2213" spans="1:13" x14ac:dyDescent="0.2">
      <c r="A2213">
        <v>5</v>
      </c>
      <c r="B2213" t="s">
        <v>1325</v>
      </c>
      <c r="C2213">
        <v>2023</v>
      </c>
      <c r="D2213" t="s">
        <v>1589</v>
      </c>
      <c r="E2213" t="str">
        <f>IFERROR(VLOOKUP([1]!Tabla_SERIEA_05_13[[#This Row],[IdEstablecimiento]],'[2]Establecimiento 2023'!$A$1:$E$183,5,FALSE),0)</f>
        <v>04101-La Serena</v>
      </c>
      <c r="F2213" t="s">
        <v>1252</v>
      </c>
      <c r="G2213" s="437">
        <v>45096.431493055556</v>
      </c>
      <c r="H2213">
        <v>11</v>
      </c>
      <c r="I2213">
        <v>0</v>
      </c>
      <c r="J2213">
        <v>11</v>
      </c>
    </row>
    <row r="2214" spans="1:13" x14ac:dyDescent="0.2">
      <c r="A2214">
        <v>5</v>
      </c>
      <c r="B2214" t="s">
        <v>1325</v>
      </c>
      <c r="C2214">
        <v>2023</v>
      </c>
      <c r="D2214" t="s">
        <v>1589</v>
      </c>
      <c r="E2214" t="str">
        <f>IFERROR(VLOOKUP([1]!Tabla_SERIEA_05_13[[#This Row],[IdEstablecimiento]],'[2]Establecimiento 2023'!$A$1:$E$183,5,FALSE),0)</f>
        <v>04101-La Serena</v>
      </c>
      <c r="F2214" t="s">
        <v>1253</v>
      </c>
      <c r="G2214" s="437">
        <v>45096.431493055556</v>
      </c>
      <c r="H2214">
        <v>34</v>
      </c>
      <c r="I2214">
        <v>0</v>
      </c>
      <c r="J2214">
        <v>34</v>
      </c>
    </row>
    <row r="2215" spans="1:13" x14ac:dyDescent="0.2">
      <c r="A2215">
        <v>5</v>
      </c>
      <c r="B2215" t="s">
        <v>1325</v>
      </c>
      <c r="C2215">
        <v>2023</v>
      </c>
      <c r="D2215" t="s">
        <v>1589</v>
      </c>
      <c r="E2215" t="str">
        <f>IFERROR(VLOOKUP([1]!Tabla_SERIEA_05_13[[#This Row],[IdEstablecimiento]],'[2]Establecimiento 2023'!$A$1:$E$183,5,FALSE),0)</f>
        <v>04101-La Serena</v>
      </c>
      <c r="F2215" t="s">
        <v>1390</v>
      </c>
      <c r="G2215" s="437">
        <v>45096.431493055556</v>
      </c>
      <c r="H2215">
        <v>1</v>
      </c>
      <c r="I2215">
        <v>0</v>
      </c>
      <c r="J2215">
        <v>1</v>
      </c>
    </row>
    <row r="2216" spans="1:13" x14ac:dyDescent="0.2">
      <c r="A2216">
        <v>5</v>
      </c>
      <c r="B2216" t="s">
        <v>1325</v>
      </c>
      <c r="C2216">
        <v>2023</v>
      </c>
      <c r="D2216" t="s">
        <v>1589</v>
      </c>
      <c r="E2216" t="str">
        <f>IFERROR(VLOOKUP([1]!Tabla_SERIEA_05_13[[#This Row],[IdEstablecimiento]],'[2]Establecimiento 2023'!$A$1:$E$183,5,FALSE),0)</f>
        <v>04101-La Serena</v>
      </c>
      <c r="F2216" t="s">
        <v>1258</v>
      </c>
      <c r="G2216" s="437">
        <v>45096.431493055556</v>
      </c>
      <c r="H2216">
        <v>3</v>
      </c>
      <c r="I2216">
        <v>1</v>
      </c>
      <c r="J2216">
        <v>1</v>
      </c>
      <c r="K2216">
        <v>1</v>
      </c>
    </row>
    <row r="2217" spans="1:13" x14ac:dyDescent="0.2">
      <c r="A2217">
        <v>5</v>
      </c>
      <c r="B2217" t="s">
        <v>1325</v>
      </c>
      <c r="C2217">
        <v>2023</v>
      </c>
      <c r="D2217" t="s">
        <v>1589</v>
      </c>
      <c r="E2217" t="str">
        <f>IFERROR(VLOOKUP([1]!Tabla_SERIEA_05_13[[#This Row],[IdEstablecimiento]],'[2]Establecimiento 2023'!$A$1:$E$183,5,FALSE),0)</f>
        <v>04101-La Serena</v>
      </c>
      <c r="F2217" t="s">
        <v>1259</v>
      </c>
      <c r="G2217" s="437">
        <v>45096.431493055556</v>
      </c>
      <c r="H2217">
        <v>7</v>
      </c>
      <c r="I2217">
        <v>4</v>
      </c>
      <c r="J2217">
        <v>3</v>
      </c>
    </row>
    <row r="2218" spans="1:13" x14ac:dyDescent="0.2">
      <c r="A2218">
        <v>5</v>
      </c>
      <c r="B2218" t="s">
        <v>1325</v>
      </c>
      <c r="C2218">
        <v>2023</v>
      </c>
      <c r="D2218" t="s">
        <v>1590</v>
      </c>
      <c r="E2218" t="str">
        <f>IFERROR(VLOOKUP([1]!Tabla_SERIEA_05_13[[#This Row],[IdEstablecimiento]],'[2]Establecimiento 2023'!$A$1:$E$183,5,FALSE),0)</f>
        <v>04101-La Serena</v>
      </c>
      <c r="F2218" t="s">
        <v>1327</v>
      </c>
      <c r="G2218" s="437">
        <v>45096.431516203702</v>
      </c>
      <c r="H2218">
        <v>8</v>
      </c>
      <c r="J2218">
        <v>8</v>
      </c>
      <c r="L2218">
        <v>8</v>
      </c>
    </row>
    <row r="2219" spans="1:13" x14ac:dyDescent="0.2">
      <c r="A2219">
        <v>5</v>
      </c>
      <c r="B2219" t="s">
        <v>1325</v>
      </c>
      <c r="C2219">
        <v>2023</v>
      </c>
      <c r="D2219" t="s">
        <v>1590</v>
      </c>
      <c r="E2219" t="str">
        <f>IFERROR(VLOOKUP([1]!Tabla_SERIEA_05_13[[#This Row],[IdEstablecimiento]],'[2]Establecimiento 2023'!$A$1:$E$183,5,FALSE),0)</f>
        <v>04101-La Serena</v>
      </c>
      <c r="F2219" t="s">
        <v>1384</v>
      </c>
      <c r="G2219" s="437">
        <v>45096.431516203702</v>
      </c>
      <c r="H2219">
        <v>10</v>
      </c>
      <c r="J2219">
        <v>10</v>
      </c>
      <c r="L2219">
        <v>10</v>
      </c>
    </row>
    <row r="2220" spans="1:13" x14ac:dyDescent="0.2">
      <c r="A2220">
        <v>5</v>
      </c>
      <c r="B2220" t="s">
        <v>1325</v>
      </c>
      <c r="C2220">
        <v>2023</v>
      </c>
      <c r="D2220" t="s">
        <v>1590</v>
      </c>
      <c r="E2220" t="str">
        <f>IFERROR(VLOOKUP([1]!Tabla_SERIEA_05_13[[#This Row],[IdEstablecimiento]],'[2]Establecimiento 2023'!$A$1:$E$183,5,FALSE),0)</f>
        <v>04101-La Serena</v>
      </c>
      <c r="F2220" t="s">
        <v>1331</v>
      </c>
      <c r="G2220" s="437">
        <v>45096.431516203702</v>
      </c>
      <c r="H2220">
        <v>7</v>
      </c>
      <c r="J2220">
        <v>7</v>
      </c>
      <c r="L2220">
        <v>7</v>
      </c>
    </row>
    <row r="2221" spans="1:13" x14ac:dyDescent="0.2">
      <c r="A2221">
        <v>5</v>
      </c>
      <c r="B2221" t="s">
        <v>1325</v>
      </c>
      <c r="C2221">
        <v>2023</v>
      </c>
      <c r="D2221" t="s">
        <v>1590</v>
      </c>
      <c r="E2221" t="str">
        <f>IFERROR(VLOOKUP([1]!Tabla_SERIEA_05_13[[#This Row],[IdEstablecimiento]],'[2]Establecimiento 2023'!$A$1:$E$183,5,FALSE),0)</f>
        <v>04101-La Serena</v>
      </c>
      <c r="F2221" t="s">
        <v>1252</v>
      </c>
      <c r="G2221" s="437">
        <v>45096.431516203702</v>
      </c>
      <c r="H2221">
        <v>7</v>
      </c>
      <c r="I2221">
        <v>0</v>
      </c>
      <c r="J2221">
        <v>7</v>
      </c>
    </row>
    <row r="2222" spans="1:13" x14ac:dyDescent="0.2">
      <c r="A2222">
        <v>5</v>
      </c>
      <c r="B2222" t="s">
        <v>1325</v>
      </c>
      <c r="C2222">
        <v>2023</v>
      </c>
      <c r="D2222" t="s">
        <v>1590</v>
      </c>
      <c r="E2222" t="str">
        <f>IFERROR(VLOOKUP([1]!Tabla_SERIEA_05_13[[#This Row],[IdEstablecimiento]],'[2]Establecimiento 2023'!$A$1:$E$183,5,FALSE),0)</f>
        <v>04101-La Serena</v>
      </c>
      <c r="F2222" t="s">
        <v>1253</v>
      </c>
      <c r="G2222" s="437">
        <v>45096.431516203702</v>
      </c>
      <c r="H2222">
        <v>8</v>
      </c>
      <c r="I2222">
        <v>0</v>
      </c>
      <c r="J2222">
        <v>8</v>
      </c>
    </row>
    <row r="2223" spans="1:13" x14ac:dyDescent="0.2">
      <c r="A2223">
        <v>5</v>
      </c>
      <c r="B2223" t="s">
        <v>1325</v>
      </c>
      <c r="C2223">
        <v>2023</v>
      </c>
      <c r="D2223" t="s">
        <v>1590</v>
      </c>
      <c r="E2223" t="str">
        <f>IFERROR(VLOOKUP([1]!Tabla_SERIEA_05_13[[#This Row],[IdEstablecimiento]],'[2]Establecimiento 2023'!$A$1:$E$183,5,FALSE),0)</f>
        <v>04101-La Serena</v>
      </c>
      <c r="F2223" t="s">
        <v>1259</v>
      </c>
      <c r="G2223" s="437">
        <v>45096.431516203702</v>
      </c>
      <c r="H2223">
        <v>4</v>
      </c>
      <c r="J2223">
        <v>4</v>
      </c>
    </row>
    <row r="2224" spans="1:13" x14ac:dyDescent="0.2">
      <c r="A2224">
        <v>5</v>
      </c>
      <c r="B2224" t="s">
        <v>1325</v>
      </c>
      <c r="C2224">
        <v>2023</v>
      </c>
      <c r="D2224" t="s">
        <v>1591</v>
      </c>
      <c r="E2224" t="str">
        <f>IFERROR(VLOOKUP([1]!Tabla_SERIEA_05_13[[#This Row],[IdEstablecimiento]],'[2]Establecimiento 2023'!$A$1:$E$183,5,FALSE),0)</f>
        <v>04101-La Serena</v>
      </c>
      <c r="F2224" t="s">
        <v>1327</v>
      </c>
      <c r="G2224" s="437">
        <v>45096.432314814818</v>
      </c>
      <c r="H2224">
        <v>12</v>
      </c>
      <c r="J2224">
        <v>12</v>
      </c>
      <c r="L2224">
        <v>12</v>
      </c>
    </row>
    <row r="2225" spans="1:14" x14ac:dyDescent="0.2">
      <c r="A2225">
        <v>5</v>
      </c>
      <c r="B2225" t="s">
        <v>1325</v>
      </c>
      <c r="C2225">
        <v>2023</v>
      </c>
      <c r="D2225" t="s">
        <v>1591</v>
      </c>
      <c r="E2225" t="str">
        <f>IFERROR(VLOOKUP([1]!Tabla_SERIEA_05_13[[#This Row],[IdEstablecimiento]],'[2]Establecimiento 2023'!$A$1:$E$183,5,FALSE),0)</f>
        <v>04101-La Serena</v>
      </c>
      <c r="F2225" t="s">
        <v>1435</v>
      </c>
      <c r="G2225" s="437">
        <v>45096.432314814818</v>
      </c>
      <c r="H2225">
        <v>3</v>
      </c>
      <c r="J2225">
        <v>3</v>
      </c>
      <c r="L2225">
        <v>3</v>
      </c>
    </row>
    <row r="2226" spans="1:14" x14ac:dyDescent="0.2">
      <c r="A2226">
        <v>5</v>
      </c>
      <c r="B2226" t="s">
        <v>1325</v>
      </c>
      <c r="C2226">
        <v>2023</v>
      </c>
      <c r="D2226" t="s">
        <v>1591</v>
      </c>
      <c r="E2226" t="str">
        <f>IFERROR(VLOOKUP([1]!Tabla_SERIEA_05_13[[#This Row],[IdEstablecimiento]],'[2]Establecimiento 2023'!$A$1:$E$183,5,FALSE),0)</f>
        <v>04101-La Serena</v>
      </c>
      <c r="F2226" t="s">
        <v>1384</v>
      </c>
      <c r="G2226" s="437">
        <v>45096.432314814818</v>
      </c>
      <c r="H2226">
        <v>21</v>
      </c>
      <c r="J2226">
        <v>21</v>
      </c>
      <c r="L2226">
        <v>21</v>
      </c>
    </row>
    <row r="2227" spans="1:14" x14ac:dyDescent="0.2">
      <c r="A2227">
        <v>5</v>
      </c>
      <c r="B2227" t="s">
        <v>1325</v>
      </c>
      <c r="C2227">
        <v>2023</v>
      </c>
      <c r="D2227" t="s">
        <v>1591</v>
      </c>
      <c r="E2227" t="str">
        <f>IFERROR(VLOOKUP([1]!Tabla_SERIEA_05_13[[#This Row],[IdEstablecimiento]],'[2]Establecimiento 2023'!$A$1:$E$183,5,FALSE),0)</f>
        <v>04101-La Serena</v>
      </c>
      <c r="F2227" t="s">
        <v>1385</v>
      </c>
      <c r="G2227" s="437">
        <v>45096.432314814818</v>
      </c>
      <c r="H2227">
        <v>2</v>
      </c>
      <c r="J2227">
        <v>2</v>
      </c>
    </row>
    <row r="2228" spans="1:14" x14ac:dyDescent="0.2">
      <c r="A2228">
        <v>5</v>
      </c>
      <c r="B2228" t="s">
        <v>1325</v>
      </c>
      <c r="C2228">
        <v>2023</v>
      </c>
      <c r="D2228" t="s">
        <v>1591</v>
      </c>
      <c r="E2228" t="str">
        <f>IFERROR(VLOOKUP([1]!Tabla_SERIEA_05_13[[#This Row],[IdEstablecimiento]],'[2]Establecimiento 2023'!$A$1:$E$183,5,FALSE),0)</f>
        <v>04101-La Serena</v>
      </c>
      <c r="F2228" t="s">
        <v>1532</v>
      </c>
      <c r="G2228" s="437">
        <v>45096.432314814818</v>
      </c>
      <c r="H2228">
        <v>4</v>
      </c>
      <c r="J2228">
        <v>4</v>
      </c>
      <c r="L2228">
        <v>4</v>
      </c>
    </row>
    <row r="2229" spans="1:14" x14ac:dyDescent="0.2">
      <c r="A2229">
        <v>5</v>
      </c>
      <c r="B2229" t="s">
        <v>1325</v>
      </c>
      <c r="C2229">
        <v>2023</v>
      </c>
      <c r="D2229" t="s">
        <v>1591</v>
      </c>
      <c r="E2229" t="str">
        <f>IFERROR(VLOOKUP([1]!Tabla_SERIEA_05_13[[#This Row],[IdEstablecimiento]],'[2]Establecimiento 2023'!$A$1:$E$183,5,FALSE),0)</f>
        <v>04101-La Serena</v>
      </c>
      <c r="F2229" t="s">
        <v>1253</v>
      </c>
      <c r="G2229" s="437">
        <v>45096.432314814818</v>
      </c>
      <c r="H2229">
        <v>12</v>
      </c>
      <c r="I2229">
        <v>0</v>
      </c>
      <c r="J2229">
        <v>12</v>
      </c>
    </row>
    <row r="2230" spans="1:14" x14ac:dyDescent="0.2">
      <c r="A2230">
        <v>5</v>
      </c>
      <c r="B2230" t="s">
        <v>1325</v>
      </c>
      <c r="C2230">
        <v>2023</v>
      </c>
      <c r="D2230" t="s">
        <v>1591</v>
      </c>
      <c r="E2230" t="str">
        <f>IFERROR(VLOOKUP([1]!Tabla_SERIEA_05_13[[#This Row],[IdEstablecimiento]],'[2]Establecimiento 2023'!$A$1:$E$183,5,FALSE),0)</f>
        <v>04101-La Serena</v>
      </c>
      <c r="F2230" t="s">
        <v>1258</v>
      </c>
      <c r="G2230" s="437">
        <v>45096.432314814818</v>
      </c>
      <c r="H2230">
        <v>1</v>
      </c>
      <c r="N2230">
        <v>1</v>
      </c>
    </row>
    <row r="2231" spans="1:14" x14ac:dyDescent="0.2">
      <c r="A2231">
        <v>5</v>
      </c>
      <c r="B2231" t="s">
        <v>1325</v>
      </c>
      <c r="C2231">
        <v>2023</v>
      </c>
      <c r="D2231" t="s">
        <v>1591</v>
      </c>
      <c r="E2231" t="str">
        <f>IFERROR(VLOOKUP([1]!Tabla_SERIEA_05_13[[#This Row],[IdEstablecimiento]],'[2]Establecimiento 2023'!$A$1:$E$183,5,FALSE),0)</f>
        <v>04101-La Serena</v>
      </c>
      <c r="F2231" t="s">
        <v>1259</v>
      </c>
      <c r="G2231" s="437">
        <v>45096.432314814818</v>
      </c>
      <c r="H2231">
        <v>7</v>
      </c>
      <c r="J2231">
        <v>7</v>
      </c>
    </row>
    <row r="2232" spans="1:14" x14ac:dyDescent="0.2">
      <c r="A2232">
        <v>5</v>
      </c>
      <c r="B2232" t="s">
        <v>1325</v>
      </c>
      <c r="C2232">
        <v>2023</v>
      </c>
      <c r="D2232" t="s">
        <v>1592</v>
      </c>
      <c r="E2232" t="str">
        <f>IFERROR(VLOOKUP([1]!Tabla_SERIEA_05_13[[#This Row],[IdEstablecimiento]],'[2]Establecimiento 2023'!$A$1:$E$183,5,FALSE),0)</f>
        <v>04101-La Serena</v>
      </c>
      <c r="F2232" t="s">
        <v>1335</v>
      </c>
      <c r="G2232" s="437">
        <v>45096.432349537034</v>
      </c>
      <c r="H2232">
        <v>9</v>
      </c>
      <c r="J2232">
        <v>9</v>
      </c>
      <c r="L2232">
        <v>9</v>
      </c>
    </row>
    <row r="2233" spans="1:14" x14ac:dyDescent="0.2">
      <c r="A2233">
        <v>5</v>
      </c>
      <c r="B2233" t="s">
        <v>1325</v>
      </c>
      <c r="C2233">
        <v>2023</v>
      </c>
      <c r="D2233" t="s">
        <v>1592</v>
      </c>
      <c r="E2233" t="str">
        <f>IFERROR(VLOOKUP([1]!Tabla_SERIEA_05_13[[#This Row],[IdEstablecimiento]],'[2]Establecimiento 2023'!$A$1:$E$183,5,FALSE),0)</f>
        <v>04101-La Serena</v>
      </c>
      <c r="F2233" t="s">
        <v>1327</v>
      </c>
      <c r="G2233" s="437">
        <v>45096.432349537034</v>
      </c>
      <c r="H2233">
        <v>23</v>
      </c>
      <c r="J2233">
        <v>23</v>
      </c>
      <c r="L2233">
        <v>23</v>
      </c>
    </row>
    <row r="2234" spans="1:14" x14ac:dyDescent="0.2">
      <c r="A2234">
        <v>5</v>
      </c>
      <c r="B2234" t="s">
        <v>1325</v>
      </c>
      <c r="C2234">
        <v>2023</v>
      </c>
      <c r="D2234" t="s">
        <v>1592</v>
      </c>
      <c r="E2234" t="str">
        <f>IFERROR(VLOOKUP([1]!Tabla_SERIEA_05_13[[#This Row],[IdEstablecimiento]],'[2]Establecimiento 2023'!$A$1:$E$183,5,FALSE),0)</f>
        <v>04101-La Serena</v>
      </c>
      <c r="F2234" t="s">
        <v>1413</v>
      </c>
      <c r="G2234" s="437">
        <v>45096.432349537034</v>
      </c>
      <c r="H2234">
        <v>10</v>
      </c>
      <c r="J2234">
        <v>10</v>
      </c>
      <c r="L2234">
        <v>10</v>
      </c>
    </row>
    <row r="2235" spans="1:14" x14ac:dyDescent="0.2">
      <c r="A2235">
        <v>5</v>
      </c>
      <c r="B2235" t="s">
        <v>1325</v>
      </c>
      <c r="C2235">
        <v>2023</v>
      </c>
      <c r="D2235" t="s">
        <v>1592</v>
      </c>
      <c r="E2235" t="str">
        <f>IFERROR(VLOOKUP([1]!Tabla_SERIEA_05_13[[#This Row],[IdEstablecimiento]],'[2]Establecimiento 2023'!$A$1:$E$183,5,FALSE),0)</f>
        <v>04101-La Serena</v>
      </c>
      <c r="F2235" t="s">
        <v>1506</v>
      </c>
      <c r="G2235" s="437">
        <v>45096.432349537034</v>
      </c>
      <c r="H2235">
        <v>1</v>
      </c>
      <c r="J2235">
        <v>1</v>
      </c>
      <c r="L2235">
        <v>1</v>
      </c>
    </row>
    <row r="2236" spans="1:14" x14ac:dyDescent="0.2">
      <c r="A2236">
        <v>5</v>
      </c>
      <c r="B2236" t="s">
        <v>1325</v>
      </c>
      <c r="C2236">
        <v>2023</v>
      </c>
      <c r="D2236" t="s">
        <v>1592</v>
      </c>
      <c r="E2236" t="str">
        <f>IFERROR(VLOOKUP([1]!Tabla_SERIEA_05_13[[#This Row],[IdEstablecimiento]],'[2]Establecimiento 2023'!$A$1:$E$183,5,FALSE),0)</f>
        <v>04101-La Serena</v>
      </c>
      <c r="F2236" t="s">
        <v>1435</v>
      </c>
      <c r="G2236" s="437">
        <v>45096.432349537034</v>
      </c>
      <c r="H2236">
        <v>1</v>
      </c>
      <c r="J2236">
        <v>1</v>
      </c>
      <c r="L2236">
        <v>1</v>
      </c>
    </row>
    <row r="2237" spans="1:14" x14ac:dyDescent="0.2">
      <c r="A2237">
        <v>5</v>
      </c>
      <c r="B2237" t="s">
        <v>1325</v>
      </c>
      <c r="C2237">
        <v>2023</v>
      </c>
      <c r="D2237" t="s">
        <v>1592</v>
      </c>
      <c r="E2237" t="str">
        <f>IFERROR(VLOOKUP([1]!Tabla_SERIEA_05_13[[#This Row],[IdEstablecimiento]],'[2]Establecimiento 2023'!$A$1:$E$183,5,FALSE),0)</f>
        <v>04101-La Serena</v>
      </c>
      <c r="F2237" t="s">
        <v>1384</v>
      </c>
      <c r="G2237" s="437">
        <v>45096.432349537034</v>
      </c>
      <c r="H2237">
        <v>76</v>
      </c>
      <c r="J2237">
        <v>76</v>
      </c>
      <c r="L2237">
        <v>76</v>
      </c>
    </row>
    <row r="2238" spans="1:14" x14ac:dyDescent="0.2">
      <c r="A2238">
        <v>5</v>
      </c>
      <c r="B2238" t="s">
        <v>1325</v>
      </c>
      <c r="C2238">
        <v>2023</v>
      </c>
      <c r="D2238" t="s">
        <v>1592</v>
      </c>
      <c r="E2238" t="str">
        <f>IFERROR(VLOOKUP([1]!Tabla_SERIEA_05_13[[#This Row],[IdEstablecimiento]],'[2]Establecimiento 2023'!$A$1:$E$183,5,FALSE),0)</f>
        <v>04101-La Serena</v>
      </c>
      <c r="F2238" t="s">
        <v>1338</v>
      </c>
      <c r="G2238" s="437">
        <v>45096.432349537034</v>
      </c>
      <c r="H2238">
        <v>1</v>
      </c>
      <c r="J2238">
        <v>1</v>
      </c>
      <c r="L2238">
        <v>1</v>
      </c>
    </row>
    <row r="2239" spans="1:14" x14ac:dyDescent="0.2">
      <c r="A2239">
        <v>5</v>
      </c>
      <c r="B2239" t="s">
        <v>1325</v>
      </c>
      <c r="C2239">
        <v>2023</v>
      </c>
      <c r="D2239" t="s">
        <v>1592</v>
      </c>
      <c r="E2239" t="str">
        <f>IFERROR(VLOOKUP([1]!Tabla_SERIEA_05_13[[#This Row],[IdEstablecimiento]],'[2]Establecimiento 2023'!$A$1:$E$183,5,FALSE),0)</f>
        <v>04102-Coquimbo</v>
      </c>
      <c r="F2239" t="s">
        <v>1331</v>
      </c>
      <c r="G2239" s="437">
        <v>45096.432349537034</v>
      </c>
      <c r="H2239">
        <v>29</v>
      </c>
      <c r="J2239">
        <v>29</v>
      </c>
      <c r="L2239">
        <v>29</v>
      </c>
    </row>
    <row r="2240" spans="1:14" x14ac:dyDescent="0.2">
      <c r="A2240">
        <v>5</v>
      </c>
      <c r="B2240" t="s">
        <v>1325</v>
      </c>
      <c r="C2240">
        <v>2023</v>
      </c>
      <c r="D2240" t="s">
        <v>1592</v>
      </c>
      <c r="E2240" t="str">
        <f>IFERROR(VLOOKUP([1]!Tabla_SERIEA_05_13[[#This Row],[IdEstablecimiento]],'[2]Establecimiento 2023'!$A$1:$E$183,5,FALSE),0)</f>
        <v>04102-Coquimbo</v>
      </c>
      <c r="F2240" t="s">
        <v>1244</v>
      </c>
      <c r="G2240" s="437">
        <v>45096.432349537034</v>
      </c>
      <c r="H2240">
        <v>9</v>
      </c>
      <c r="I2240">
        <v>0</v>
      </c>
      <c r="J2240">
        <v>9</v>
      </c>
    </row>
    <row r="2241" spans="1:12" x14ac:dyDescent="0.2">
      <c r="A2241">
        <v>5</v>
      </c>
      <c r="B2241" t="s">
        <v>1325</v>
      </c>
      <c r="C2241">
        <v>2023</v>
      </c>
      <c r="D2241" t="s">
        <v>1592</v>
      </c>
      <c r="E2241" t="str">
        <f>IFERROR(VLOOKUP([1]!Tabla_SERIEA_05_13[[#This Row],[IdEstablecimiento]],'[2]Establecimiento 2023'!$A$1:$E$183,5,FALSE),0)</f>
        <v>04102-Coquimbo</v>
      </c>
      <c r="F2241" t="s">
        <v>1252</v>
      </c>
      <c r="G2241" s="437">
        <v>45096.432349537034</v>
      </c>
      <c r="H2241">
        <v>29</v>
      </c>
      <c r="I2241">
        <v>0</v>
      </c>
      <c r="J2241">
        <v>29</v>
      </c>
    </row>
    <row r="2242" spans="1:12" x14ac:dyDescent="0.2">
      <c r="A2242">
        <v>5</v>
      </c>
      <c r="B2242" t="s">
        <v>1325</v>
      </c>
      <c r="C2242">
        <v>2023</v>
      </c>
      <c r="D2242" t="s">
        <v>1592</v>
      </c>
      <c r="E2242" t="str">
        <f>IFERROR(VLOOKUP([1]!Tabla_SERIEA_05_13[[#This Row],[IdEstablecimiento]],'[2]Establecimiento 2023'!$A$1:$E$183,5,FALSE),0)</f>
        <v>04102-Coquimbo</v>
      </c>
      <c r="F2242" t="s">
        <v>1253</v>
      </c>
      <c r="G2242" s="437">
        <v>45096.432349537034</v>
      </c>
      <c r="H2242">
        <v>23</v>
      </c>
      <c r="I2242">
        <v>0</v>
      </c>
      <c r="J2242">
        <v>23</v>
      </c>
    </row>
    <row r="2243" spans="1:12" x14ac:dyDescent="0.2">
      <c r="A2243">
        <v>5</v>
      </c>
      <c r="B2243" t="s">
        <v>1325</v>
      </c>
      <c r="C2243">
        <v>2023</v>
      </c>
      <c r="D2243" t="s">
        <v>1592</v>
      </c>
      <c r="E2243" t="str">
        <f>IFERROR(VLOOKUP([1]!Tabla_SERIEA_05_13[[#This Row],[IdEstablecimiento]],'[2]Establecimiento 2023'!$A$1:$E$183,5,FALSE),0)</f>
        <v>04102-Coquimbo</v>
      </c>
      <c r="F2243" t="s">
        <v>1254</v>
      </c>
      <c r="G2243" s="437">
        <v>45096.432349537034</v>
      </c>
      <c r="H2243">
        <v>10</v>
      </c>
      <c r="I2243">
        <v>0</v>
      </c>
      <c r="J2243">
        <v>10</v>
      </c>
    </row>
    <row r="2244" spans="1:12" x14ac:dyDescent="0.2">
      <c r="A2244">
        <v>5</v>
      </c>
      <c r="B2244" t="s">
        <v>1325</v>
      </c>
      <c r="C2244">
        <v>2023</v>
      </c>
      <c r="D2244" t="s">
        <v>1592</v>
      </c>
      <c r="E2244" t="str">
        <f>IFERROR(VLOOKUP([1]!Tabla_SERIEA_05_13[[#This Row],[IdEstablecimiento]],'[2]Establecimiento 2023'!$A$1:$E$183,5,FALSE),0)</f>
        <v>04102-Coquimbo</v>
      </c>
      <c r="F2244" t="s">
        <v>1258</v>
      </c>
      <c r="G2244" s="437">
        <v>45096.432349537034</v>
      </c>
      <c r="H2244">
        <v>4</v>
      </c>
      <c r="I2244">
        <v>2</v>
      </c>
      <c r="J2244">
        <v>2</v>
      </c>
    </row>
    <row r="2245" spans="1:12" x14ac:dyDescent="0.2">
      <c r="A2245">
        <v>5</v>
      </c>
      <c r="B2245" t="s">
        <v>1325</v>
      </c>
      <c r="C2245">
        <v>2023</v>
      </c>
      <c r="D2245" t="s">
        <v>1592</v>
      </c>
      <c r="E2245" t="str">
        <f>IFERROR(VLOOKUP([1]!Tabla_SERIEA_05_13[[#This Row],[IdEstablecimiento]],'[2]Establecimiento 2023'!$A$1:$E$183,5,FALSE),0)</f>
        <v>04102-Coquimbo</v>
      </c>
      <c r="F2245" t="s">
        <v>1259</v>
      </c>
      <c r="G2245" s="437">
        <v>45096.432349537034</v>
      </c>
      <c r="H2245">
        <v>8</v>
      </c>
      <c r="J2245">
        <v>8</v>
      </c>
    </row>
    <row r="2246" spans="1:12" x14ac:dyDescent="0.2">
      <c r="A2246">
        <v>5</v>
      </c>
      <c r="B2246" t="s">
        <v>1325</v>
      </c>
      <c r="C2246">
        <v>2023</v>
      </c>
      <c r="D2246" t="s">
        <v>1593</v>
      </c>
      <c r="E2246" t="str">
        <f>IFERROR(VLOOKUP([1]!Tabla_SERIEA_05_13[[#This Row],[IdEstablecimiento]],'[2]Establecimiento 2023'!$A$1:$E$183,5,FALSE),0)</f>
        <v>04102-Coquimbo</v>
      </c>
      <c r="F2246" t="s">
        <v>1327</v>
      </c>
      <c r="G2246" s="437">
        <v>45096.433194444442</v>
      </c>
      <c r="H2246">
        <v>18</v>
      </c>
      <c r="J2246">
        <v>18</v>
      </c>
      <c r="L2246">
        <v>18</v>
      </c>
    </row>
    <row r="2247" spans="1:12" x14ac:dyDescent="0.2">
      <c r="A2247">
        <v>5</v>
      </c>
      <c r="B2247" t="s">
        <v>1325</v>
      </c>
      <c r="C2247">
        <v>2023</v>
      </c>
      <c r="D2247" t="s">
        <v>1593</v>
      </c>
      <c r="E2247" t="str">
        <f>IFERROR(VLOOKUP([1]!Tabla_SERIEA_05_13[[#This Row],[IdEstablecimiento]],'[2]Establecimiento 2023'!$A$1:$E$183,5,FALSE),0)</f>
        <v>04102-Coquimbo</v>
      </c>
      <c r="F2247" t="s">
        <v>1384</v>
      </c>
      <c r="G2247" s="437">
        <v>45096.433194444442</v>
      </c>
      <c r="H2247">
        <v>45</v>
      </c>
      <c r="J2247">
        <v>45</v>
      </c>
      <c r="L2247">
        <v>45</v>
      </c>
    </row>
    <row r="2248" spans="1:12" x14ac:dyDescent="0.2">
      <c r="A2248">
        <v>5</v>
      </c>
      <c r="B2248" t="s">
        <v>1325</v>
      </c>
      <c r="C2248">
        <v>2023</v>
      </c>
      <c r="D2248" t="s">
        <v>1593</v>
      </c>
      <c r="E2248" t="str">
        <f>IFERROR(VLOOKUP([1]!Tabla_SERIEA_05_13[[#This Row],[IdEstablecimiento]],'[2]Establecimiento 2023'!$A$1:$E$183,5,FALSE),0)</f>
        <v>04102-Coquimbo</v>
      </c>
      <c r="F2248" t="s">
        <v>1338</v>
      </c>
      <c r="G2248" s="437">
        <v>45096.433194444442</v>
      </c>
      <c r="H2248">
        <v>2</v>
      </c>
      <c r="J2248">
        <v>2</v>
      </c>
      <c r="L2248">
        <v>2</v>
      </c>
    </row>
    <row r="2249" spans="1:12" x14ac:dyDescent="0.2">
      <c r="A2249">
        <v>5</v>
      </c>
      <c r="B2249" t="s">
        <v>1325</v>
      </c>
      <c r="C2249">
        <v>2023</v>
      </c>
      <c r="D2249" t="s">
        <v>1593</v>
      </c>
      <c r="E2249" t="str">
        <f>IFERROR(VLOOKUP([1]!Tabla_SERIEA_05_13[[#This Row],[IdEstablecimiento]],'[2]Establecimiento 2023'!$A$1:$E$183,5,FALSE),0)</f>
        <v>04102-Coquimbo</v>
      </c>
      <c r="F2249" t="s">
        <v>1436</v>
      </c>
      <c r="G2249" s="437">
        <v>45096.433194444442</v>
      </c>
      <c r="H2249">
        <v>1</v>
      </c>
      <c r="J2249">
        <v>1</v>
      </c>
      <c r="L2249">
        <v>1</v>
      </c>
    </row>
    <row r="2250" spans="1:12" x14ac:dyDescent="0.2">
      <c r="A2250">
        <v>5</v>
      </c>
      <c r="B2250" t="s">
        <v>1325</v>
      </c>
      <c r="C2250">
        <v>2023</v>
      </c>
      <c r="D2250" t="s">
        <v>1593</v>
      </c>
      <c r="E2250" t="str">
        <f>IFERROR(VLOOKUP([1]!Tabla_SERIEA_05_13[[#This Row],[IdEstablecimiento]],'[2]Establecimiento 2023'!$A$1:$E$183,5,FALSE),0)</f>
        <v>04102-Coquimbo</v>
      </c>
      <c r="F2250" t="s">
        <v>1403</v>
      </c>
      <c r="G2250" s="437">
        <v>45096.433194444442</v>
      </c>
      <c r="H2250">
        <v>1</v>
      </c>
      <c r="J2250">
        <v>1</v>
      </c>
      <c r="L2250">
        <v>1</v>
      </c>
    </row>
    <row r="2251" spans="1:12" x14ac:dyDescent="0.2">
      <c r="A2251">
        <v>5</v>
      </c>
      <c r="B2251" t="s">
        <v>1325</v>
      </c>
      <c r="C2251">
        <v>2023</v>
      </c>
      <c r="D2251" t="s">
        <v>1593</v>
      </c>
      <c r="E2251" t="str">
        <f>IFERROR(VLOOKUP([1]!Tabla_SERIEA_05_13[[#This Row],[IdEstablecimiento]],'[2]Establecimiento 2023'!$A$1:$E$183,5,FALSE),0)</f>
        <v>04102-Coquimbo</v>
      </c>
      <c r="F2251" t="s">
        <v>1332</v>
      </c>
      <c r="G2251" s="437">
        <v>45096.433194444442</v>
      </c>
      <c r="H2251">
        <v>14</v>
      </c>
      <c r="J2251">
        <v>14</v>
      </c>
      <c r="L2251">
        <v>14</v>
      </c>
    </row>
    <row r="2252" spans="1:12" x14ac:dyDescent="0.2">
      <c r="A2252">
        <v>5</v>
      </c>
      <c r="B2252" t="s">
        <v>1325</v>
      </c>
      <c r="C2252">
        <v>2023</v>
      </c>
      <c r="D2252" t="s">
        <v>1593</v>
      </c>
      <c r="E2252" t="str">
        <f>IFERROR(VLOOKUP([1]!Tabla_SERIEA_05_13[[#This Row],[IdEstablecimiento]],'[2]Establecimiento 2023'!$A$1:$E$183,5,FALSE),0)</f>
        <v>04102-Coquimbo</v>
      </c>
      <c r="F2252" t="s">
        <v>1253</v>
      </c>
      <c r="G2252" s="437">
        <v>45096.433194444442</v>
      </c>
      <c r="H2252">
        <v>18</v>
      </c>
      <c r="I2252">
        <v>0</v>
      </c>
      <c r="J2252">
        <v>18</v>
      </c>
    </row>
    <row r="2253" spans="1:12" x14ac:dyDescent="0.2">
      <c r="A2253">
        <v>5</v>
      </c>
      <c r="B2253" t="s">
        <v>1325</v>
      </c>
      <c r="C2253">
        <v>2023</v>
      </c>
      <c r="D2253" t="s">
        <v>1593</v>
      </c>
      <c r="E2253" t="str">
        <f>IFERROR(VLOOKUP([1]!Tabla_SERIEA_05_13[[#This Row],[IdEstablecimiento]],'[2]Establecimiento 2023'!$A$1:$E$183,5,FALSE),0)</f>
        <v>04102-Coquimbo</v>
      </c>
      <c r="F2253" t="s">
        <v>1259</v>
      </c>
      <c r="G2253" s="437">
        <v>45096.433194444442</v>
      </c>
      <c r="H2253">
        <v>4</v>
      </c>
      <c r="J2253">
        <v>4</v>
      </c>
    </row>
    <row r="2254" spans="1:12" x14ac:dyDescent="0.2">
      <c r="A2254">
        <v>5</v>
      </c>
      <c r="B2254" t="s">
        <v>1325</v>
      </c>
      <c r="C2254">
        <v>2023</v>
      </c>
      <c r="D2254" t="s">
        <v>1594</v>
      </c>
      <c r="E2254" t="str">
        <f>IFERROR(VLOOKUP([1]!Tabla_SERIEA_05_13[[#This Row],[IdEstablecimiento]],'[2]Establecimiento 2023'!$A$1:$E$183,5,FALSE),0)</f>
        <v>04102-Coquimbo</v>
      </c>
      <c r="F2254" t="s">
        <v>1335</v>
      </c>
      <c r="G2254" s="437">
        <v>45096.433229166665</v>
      </c>
      <c r="H2254">
        <v>14</v>
      </c>
      <c r="J2254">
        <v>14</v>
      </c>
      <c r="L2254">
        <v>14</v>
      </c>
    </row>
    <row r="2255" spans="1:12" x14ac:dyDescent="0.2">
      <c r="A2255">
        <v>5</v>
      </c>
      <c r="B2255" t="s">
        <v>1325</v>
      </c>
      <c r="C2255">
        <v>2023</v>
      </c>
      <c r="D2255" t="s">
        <v>1594</v>
      </c>
      <c r="E2255" t="str">
        <f>IFERROR(VLOOKUP([1]!Tabla_SERIEA_05_13[[#This Row],[IdEstablecimiento]],'[2]Establecimiento 2023'!$A$1:$E$183,5,FALSE),0)</f>
        <v>04102-Coquimbo</v>
      </c>
      <c r="F2255" t="s">
        <v>1383</v>
      </c>
      <c r="G2255" s="437">
        <v>45096.433229166665</v>
      </c>
      <c r="H2255">
        <v>4</v>
      </c>
      <c r="J2255">
        <v>4</v>
      </c>
      <c r="L2255">
        <v>4</v>
      </c>
    </row>
    <row r="2256" spans="1:12" x14ac:dyDescent="0.2">
      <c r="A2256">
        <v>5</v>
      </c>
      <c r="B2256" t="s">
        <v>1325</v>
      </c>
      <c r="C2256">
        <v>2023</v>
      </c>
      <c r="D2256" t="s">
        <v>1594</v>
      </c>
      <c r="E2256" t="str">
        <f>IFERROR(VLOOKUP([1]!Tabla_SERIEA_05_13[[#This Row],[IdEstablecimiento]],'[2]Establecimiento 2023'!$A$1:$E$183,5,FALSE),0)</f>
        <v>04102-Coquimbo</v>
      </c>
      <c r="F2256" t="s">
        <v>1384</v>
      </c>
      <c r="G2256" s="437">
        <v>45096.433229166665</v>
      </c>
      <c r="H2256">
        <v>6</v>
      </c>
      <c r="J2256">
        <v>6</v>
      </c>
      <c r="L2256">
        <v>6</v>
      </c>
    </row>
    <row r="2257" spans="1:14" x14ac:dyDescent="0.2">
      <c r="A2257">
        <v>5</v>
      </c>
      <c r="B2257" t="s">
        <v>1325</v>
      </c>
      <c r="C2257">
        <v>2023</v>
      </c>
      <c r="D2257" t="s">
        <v>1594</v>
      </c>
      <c r="E2257" t="str">
        <f>IFERROR(VLOOKUP([1]!Tabla_SERIEA_05_13[[#This Row],[IdEstablecimiento]],'[2]Establecimiento 2023'!$A$1:$E$183,5,FALSE),0)</f>
        <v>04102-Coquimbo</v>
      </c>
      <c r="F2257" t="s">
        <v>1331</v>
      </c>
      <c r="G2257" s="437">
        <v>45096.433229166665</v>
      </c>
      <c r="H2257">
        <v>14</v>
      </c>
      <c r="J2257">
        <v>14</v>
      </c>
      <c r="L2257">
        <v>14</v>
      </c>
    </row>
    <row r="2258" spans="1:14" x14ac:dyDescent="0.2">
      <c r="A2258">
        <v>5</v>
      </c>
      <c r="B2258" t="s">
        <v>1325</v>
      </c>
      <c r="C2258">
        <v>2023</v>
      </c>
      <c r="D2258" t="s">
        <v>1594</v>
      </c>
      <c r="E2258" t="str">
        <f>IFERROR(VLOOKUP([1]!Tabla_SERIEA_05_13[[#This Row],[IdEstablecimiento]],'[2]Establecimiento 2023'!$A$1:$E$183,5,FALSE),0)</f>
        <v>04102-Coquimbo</v>
      </c>
      <c r="F2258" t="s">
        <v>1332</v>
      </c>
      <c r="G2258" s="437">
        <v>45096.433229166665</v>
      </c>
      <c r="H2258">
        <v>6</v>
      </c>
      <c r="J2258">
        <v>6</v>
      </c>
      <c r="L2258">
        <v>6</v>
      </c>
    </row>
    <row r="2259" spans="1:14" x14ac:dyDescent="0.2">
      <c r="A2259">
        <v>5</v>
      </c>
      <c r="B2259" t="s">
        <v>1325</v>
      </c>
      <c r="C2259">
        <v>2023</v>
      </c>
      <c r="D2259" t="s">
        <v>1594</v>
      </c>
      <c r="E2259" t="str">
        <f>IFERROR(VLOOKUP([1]!Tabla_SERIEA_05_13[[#This Row],[IdEstablecimiento]],'[2]Establecimiento 2023'!$A$1:$E$183,5,FALSE),0)</f>
        <v>04102-Coquimbo</v>
      </c>
      <c r="F2259" t="s">
        <v>1244</v>
      </c>
      <c r="G2259" s="437">
        <v>45096.433229166665</v>
      </c>
      <c r="H2259">
        <v>14</v>
      </c>
      <c r="I2259">
        <v>0</v>
      </c>
      <c r="J2259">
        <v>14</v>
      </c>
    </row>
    <row r="2260" spans="1:14" x14ac:dyDescent="0.2">
      <c r="A2260">
        <v>5</v>
      </c>
      <c r="B2260" t="s">
        <v>1325</v>
      </c>
      <c r="C2260">
        <v>2023</v>
      </c>
      <c r="D2260" t="s">
        <v>1594</v>
      </c>
      <c r="E2260" t="str">
        <f>IFERROR(VLOOKUP([1]!Tabla_SERIEA_05_13[[#This Row],[IdEstablecimiento]],'[2]Establecimiento 2023'!$A$1:$E$183,5,FALSE),0)</f>
        <v>04102-Coquimbo</v>
      </c>
      <c r="F2260" t="s">
        <v>1252</v>
      </c>
      <c r="G2260" s="437">
        <v>45096.433229166665</v>
      </c>
      <c r="H2260">
        <v>14</v>
      </c>
      <c r="I2260">
        <v>0</v>
      </c>
      <c r="J2260">
        <v>14</v>
      </c>
    </row>
    <row r="2261" spans="1:14" x14ac:dyDescent="0.2">
      <c r="A2261">
        <v>5</v>
      </c>
      <c r="B2261" t="s">
        <v>1325</v>
      </c>
      <c r="C2261">
        <v>2023</v>
      </c>
      <c r="D2261" t="s">
        <v>1594</v>
      </c>
      <c r="E2261" t="str">
        <f>IFERROR(VLOOKUP([1]!Tabla_SERIEA_05_13[[#This Row],[IdEstablecimiento]],'[2]Establecimiento 2023'!$A$1:$E$183,5,FALSE),0)</f>
        <v>04102-Coquimbo</v>
      </c>
      <c r="F2261" t="s">
        <v>1390</v>
      </c>
      <c r="G2261" s="437">
        <v>45096.433229166665</v>
      </c>
      <c r="H2261">
        <v>4</v>
      </c>
      <c r="I2261">
        <v>0</v>
      </c>
      <c r="J2261">
        <v>4</v>
      </c>
    </row>
    <row r="2262" spans="1:14" x14ac:dyDescent="0.2">
      <c r="A2262">
        <v>5</v>
      </c>
      <c r="B2262" t="s">
        <v>1325</v>
      </c>
      <c r="C2262">
        <v>2023</v>
      </c>
      <c r="D2262" t="s">
        <v>1594</v>
      </c>
      <c r="E2262" t="str">
        <f>IFERROR(VLOOKUP([1]!Tabla_SERIEA_05_13[[#This Row],[IdEstablecimiento]],'[2]Establecimiento 2023'!$A$1:$E$183,5,FALSE),0)</f>
        <v>04102-Coquimbo</v>
      </c>
      <c r="F2262" t="s">
        <v>1258</v>
      </c>
      <c r="G2262" s="437">
        <v>45096.433229166665</v>
      </c>
      <c r="H2262">
        <v>2</v>
      </c>
      <c r="J2262">
        <v>1</v>
      </c>
      <c r="N2262">
        <v>1</v>
      </c>
    </row>
    <row r="2263" spans="1:14" x14ac:dyDescent="0.2">
      <c r="A2263">
        <v>5</v>
      </c>
      <c r="B2263" t="s">
        <v>1325</v>
      </c>
      <c r="C2263">
        <v>2023</v>
      </c>
      <c r="D2263" t="s">
        <v>1594</v>
      </c>
      <c r="E2263" t="str">
        <f>IFERROR(VLOOKUP([1]!Tabla_SERIEA_05_13[[#This Row],[IdEstablecimiento]],'[2]Establecimiento 2023'!$A$1:$E$183,5,FALSE),0)</f>
        <v>04102-Coquimbo</v>
      </c>
      <c r="F2263" t="s">
        <v>1259</v>
      </c>
      <c r="G2263" s="437">
        <v>45096.433229166665</v>
      </c>
      <c r="H2263">
        <v>6</v>
      </c>
      <c r="J2263">
        <v>6</v>
      </c>
    </row>
    <row r="2264" spans="1:14" x14ac:dyDescent="0.2">
      <c r="A2264">
        <v>5</v>
      </c>
      <c r="B2264" t="s">
        <v>1325</v>
      </c>
      <c r="C2264">
        <v>2023</v>
      </c>
      <c r="D2264" t="s">
        <v>1595</v>
      </c>
      <c r="E2264" t="str">
        <f>IFERROR(VLOOKUP([1]!Tabla_SERIEA_05_13[[#This Row],[IdEstablecimiento]],'[2]Establecimiento 2023'!$A$1:$E$183,5,FALSE),0)</f>
        <v>04102-Coquimbo</v>
      </c>
      <c r="F2264" t="s">
        <v>1335</v>
      </c>
      <c r="G2264" s="437">
        <v>45096.434120370373</v>
      </c>
      <c r="H2264">
        <v>8</v>
      </c>
      <c r="J2264">
        <v>8</v>
      </c>
      <c r="L2264">
        <v>8</v>
      </c>
    </row>
    <row r="2265" spans="1:14" x14ac:dyDescent="0.2">
      <c r="A2265">
        <v>5</v>
      </c>
      <c r="B2265" t="s">
        <v>1325</v>
      </c>
      <c r="C2265">
        <v>2023</v>
      </c>
      <c r="D2265" t="s">
        <v>1595</v>
      </c>
      <c r="E2265" t="str">
        <f>IFERROR(VLOOKUP([1]!Tabla_SERIEA_05_13[[#This Row],[IdEstablecimiento]],'[2]Establecimiento 2023'!$A$1:$E$183,5,FALSE),0)</f>
        <v>04102-Coquimbo</v>
      </c>
      <c r="F2265" t="s">
        <v>1327</v>
      </c>
      <c r="G2265" s="437">
        <v>45096.434120370373</v>
      </c>
      <c r="H2265">
        <v>3</v>
      </c>
      <c r="J2265">
        <v>3</v>
      </c>
      <c r="L2265">
        <v>3</v>
      </c>
    </row>
    <row r="2266" spans="1:14" x14ac:dyDescent="0.2">
      <c r="A2266">
        <v>5</v>
      </c>
      <c r="B2266" t="s">
        <v>1325</v>
      </c>
      <c r="C2266">
        <v>2023</v>
      </c>
      <c r="D2266" t="s">
        <v>1595</v>
      </c>
      <c r="E2266" t="str">
        <f>IFERROR(VLOOKUP([1]!Tabla_SERIEA_05_13[[#This Row],[IdEstablecimiento]],'[2]Establecimiento 2023'!$A$1:$E$183,5,FALSE),0)</f>
        <v>04102-Coquimbo</v>
      </c>
      <c r="F2266" t="s">
        <v>1384</v>
      </c>
      <c r="G2266" s="437">
        <v>45096.434120370373</v>
      </c>
      <c r="H2266">
        <v>13</v>
      </c>
      <c r="J2266">
        <v>13</v>
      </c>
      <c r="L2266">
        <v>13</v>
      </c>
    </row>
    <row r="2267" spans="1:14" x14ac:dyDescent="0.2">
      <c r="A2267">
        <v>5</v>
      </c>
      <c r="B2267" t="s">
        <v>1325</v>
      </c>
      <c r="C2267">
        <v>2023</v>
      </c>
      <c r="D2267" t="s">
        <v>1595</v>
      </c>
      <c r="E2267" t="str">
        <f>IFERROR(VLOOKUP([1]!Tabla_SERIEA_05_13[[#This Row],[IdEstablecimiento]],'[2]Establecimiento 2023'!$A$1:$E$183,5,FALSE),0)</f>
        <v>04102-Coquimbo</v>
      </c>
      <c r="F2267" t="s">
        <v>1338</v>
      </c>
      <c r="G2267" s="437">
        <v>45096.434120370373</v>
      </c>
      <c r="H2267">
        <v>2</v>
      </c>
      <c r="J2267">
        <v>2</v>
      </c>
      <c r="L2267">
        <v>2</v>
      </c>
    </row>
    <row r="2268" spans="1:14" x14ac:dyDescent="0.2">
      <c r="A2268">
        <v>5</v>
      </c>
      <c r="B2268" t="s">
        <v>1325</v>
      </c>
      <c r="C2268">
        <v>2023</v>
      </c>
      <c r="D2268" t="s">
        <v>1595</v>
      </c>
      <c r="E2268" t="str">
        <f>IFERROR(VLOOKUP([1]!Tabla_SERIEA_05_13[[#This Row],[IdEstablecimiento]],'[2]Establecimiento 2023'!$A$1:$E$183,5,FALSE),0)</f>
        <v>04102-Coquimbo</v>
      </c>
      <c r="F2268" t="s">
        <v>1244</v>
      </c>
      <c r="G2268" s="437">
        <v>45096.434120370373</v>
      </c>
      <c r="H2268">
        <v>8</v>
      </c>
      <c r="I2268">
        <v>0</v>
      </c>
      <c r="J2268">
        <v>8</v>
      </c>
    </row>
    <row r="2269" spans="1:14" x14ac:dyDescent="0.2">
      <c r="A2269">
        <v>5</v>
      </c>
      <c r="B2269" t="s">
        <v>1325</v>
      </c>
      <c r="C2269">
        <v>2023</v>
      </c>
      <c r="D2269" t="s">
        <v>1595</v>
      </c>
      <c r="E2269" t="str">
        <f>IFERROR(VLOOKUP([1]!Tabla_SERIEA_05_13[[#This Row],[IdEstablecimiento]],'[2]Establecimiento 2023'!$A$1:$E$183,5,FALSE),0)</f>
        <v>04102-Coquimbo</v>
      </c>
      <c r="F2269" t="s">
        <v>1253</v>
      </c>
      <c r="G2269" s="437">
        <v>45096.434120370373</v>
      </c>
      <c r="H2269">
        <v>3</v>
      </c>
      <c r="I2269">
        <v>0</v>
      </c>
      <c r="J2269">
        <v>3</v>
      </c>
    </row>
    <row r="2270" spans="1:14" x14ac:dyDescent="0.2">
      <c r="A2270">
        <v>5</v>
      </c>
      <c r="B2270" t="s">
        <v>1325</v>
      </c>
      <c r="C2270">
        <v>2023</v>
      </c>
      <c r="D2270" t="s">
        <v>1595</v>
      </c>
      <c r="E2270" t="str">
        <f>IFERROR(VLOOKUP([1]!Tabla_SERIEA_05_13[[#This Row],[IdEstablecimiento]],'[2]Establecimiento 2023'!$A$1:$E$183,5,FALSE),0)</f>
        <v>04102-Coquimbo</v>
      </c>
      <c r="F2270" t="s">
        <v>1258</v>
      </c>
      <c r="G2270" s="437">
        <v>45096.434120370373</v>
      </c>
      <c r="H2270">
        <v>2</v>
      </c>
      <c r="M2270">
        <v>1</v>
      </c>
      <c r="N2270">
        <v>1</v>
      </c>
    </row>
    <row r="2271" spans="1:14" x14ac:dyDescent="0.2">
      <c r="A2271">
        <v>5</v>
      </c>
      <c r="B2271" t="s">
        <v>1325</v>
      </c>
      <c r="C2271">
        <v>2023</v>
      </c>
      <c r="D2271" t="s">
        <v>1595</v>
      </c>
      <c r="E2271" t="str">
        <f>IFERROR(VLOOKUP([1]!Tabla_SERIEA_05_13[[#This Row],[IdEstablecimiento]],'[2]Establecimiento 2023'!$A$1:$E$183,5,FALSE),0)</f>
        <v>04102-Coquimbo</v>
      </c>
      <c r="F2271" t="s">
        <v>1259</v>
      </c>
      <c r="G2271" s="437">
        <v>45096.434120370373</v>
      </c>
      <c r="H2271">
        <v>7</v>
      </c>
      <c r="I2271">
        <v>1</v>
      </c>
      <c r="J2271">
        <v>6</v>
      </c>
    </row>
    <row r="2272" spans="1:14" x14ac:dyDescent="0.2">
      <c r="A2272">
        <v>5</v>
      </c>
      <c r="B2272" t="s">
        <v>1325</v>
      </c>
      <c r="C2272">
        <v>2023</v>
      </c>
      <c r="D2272" t="s">
        <v>1596</v>
      </c>
      <c r="E2272" t="str">
        <f>IFERROR(VLOOKUP([1]!Tabla_SERIEA_05_13[[#This Row],[IdEstablecimiento]],'[2]Establecimiento 2023'!$A$1:$E$183,5,FALSE),0)</f>
        <v>04102-Coquimbo</v>
      </c>
      <c r="F2272" t="s">
        <v>1340</v>
      </c>
      <c r="G2272" s="437">
        <v>45096.43414351852</v>
      </c>
      <c r="H2272">
        <v>0</v>
      </c>
      <c r="K2272">
        <v>1</v>
      </c>
    </row>
    <row r="2273" spans="1:11" x14ac:dyDescent="0.2">
      <c r="A2273">
        <v>5</v>
      </c>
      <c r="B2273" t="s">
        <v>1325</v>
      </c>
      <c r="C2273">
        <v>2023</v>
      </c>
      <c r="D2273" t="s">
        <v>1596</v>
      </c>
      <c r="E2273" t="str">
        <f>IFERROR(VLOOKUP([1]!Tabla_SERIEA_05_13[[#This Row],[IdEstablecimiento]],'[2]Establecimiento 2023'!$A$1:$E$183,5,FALSE),0)</f>
        <v>04102-Coquimbo</v>
      </c>
      <c r="F2273" t="s">
        <v>1341</v>
      </c>
      <c r="G2273" s="437">
        <v>45096.43414351852</v>
      </c>
      <c r="H2273">
        <v>0</v>
      </c>
      <c r="K2273">
        <v>2</v>
      </c>
    </row>
    <row r="2274" spans="1:11" x14ac:dyDescent="0.2">
      <c r="A2274">
        <v>5</v>
      </c>
      <c r="B2274" t="s">
        <v>1325</v>
      </c>
      <c r="C2274">
        <v>2023</v>
      </c>
      <c r="D2274" t="s">
        <v>1596</v>
      </c>
      <c r="E2274" t="str">
        <f>IFERROR(VLOOKUP([1]!Tabla_SERIEA_05_13[[#This Row],[IdEstablecimiento]],'[2]Establecimiento 2023'!$A$1:$E$183,5,FALSE),0)</f>
        <v>04102-Coquimbo</v>
      </c>
      <c r="F2274" t="s">
        <v>1343</v>
      </c>
      <c r="G2274" s="437">
        <v>45096.43414351852</v>
      </c>
      <c r="H2274">
        <v>0</v>
      </c>
      <c r="K2274">
        <v>29</v>
      </c>
    </row>
    <row r="2275" spans="1:11" x14ac:dyDescent="0.2">
      <c r="A2275">
        <v>5</v>
      </c>
      <c r="B2275" t="s">
        <v>1325</v>
      </c>
      <c r="C2275">
        <v>2023</v>
      </c>
      <c r="D2275" t="s">
        <v>1596</v>
      </c>
      <c r="E2275" t="str">
        <f>IFERROR(VLOOKUP([1]!Tabla_SERIEA_05_13[[#This Row],[IdEstablecimiento]],'[2]Establecimiento 2023'!$A$1:$E$183,5,FALSE),0)</f>
        <v>04102-Coquimbo</v>
      </c>
      <c r="F2275" t="s">
        <v>1597</v>
      </c>
      <c r="G2275" s="437">
        <v>45096.43414351852</v>
      </c>
      <c r="H2275">
        <v>0</v>
      </c>
      <c r="K2275">
        <v>1</v>
      </c>
    </row>
    <row r="2276" spans="1:11" x14ac:dyDescent="0.2">
      <c r="A2276">
        <v>5</v>
      </c>
      <c r="B2276" t="s">
        <v>1325</v>
      </c>
      <c r="C2276">
        <v>2023</v>
      </c>
      <c r="D2276" t="s">
        <v>1596</v>
      </c>
      <c r="E2276" t="str">
        <f>IFERROR(VLOOKUP([1]!Tabla_SERIEA_05_13[[#This Row],[IdEstablecimiento]],'[2]Establecimiento 2023'!$A$1:$E$183,5,FALSE),0)</f>
        <v>04301-Ovalle</v>
      </c>
      <c r="F2276" t="s">
        <v>1344</v>
      </c>
      <c r="G2276" s="437">
        <v>45096.43414351852</v>
      </c>
      <c r="H2276">
        <v>0</v>
      </c>
      <c r="K2276">
        <v>53</v>
      </c>
    </row>
    <row r="2277" spans="1:11" x14ac:dyDescent="0.2">
      <c r="A2277">
        <v>5</v>
      </c>
      <c r="B2277" t="s">
        <v>1325</v>
      </c>
      <c r="C2277">
        <v>2023</v>
      </c>
      <c r="D2277" t="s">
        <v>1596</v>
      </c>
      <c r="E2277" t="str">
        <f>IFERROR(VLOOKUP([1]!Tabla_SERIEA_05_13[[#This Row],[IdEstablecimiento]],'[2]Establecimiento 2023'!$A$1:$E$183,5,FALSE),0)</f>
        <v>04301-Ovalle</v>
      </c>
      <c r="F2277" t="s">
        <v>1346</v>
      </c>
      <c r="G2277" s="437">
        <v>45096.43414351852</v>
      </c>
      <c r="H2277">
        <v>0</v>
      </c>
      <c r="K2277">
        <v>39</v>
      </c>
    </row>
    <row r="2278" spans="1:11" x14ac:dyDescent="0.2">
      <c r="A2278">
        <v>5</v>
      </c>
      <c r="B2278" t="s">
        <v>1325</v>
      </c>
      <c r="C2278">
        <v>2023</v>
      </c>
      <c r="D2278" t="s">
        <v>1596</v>
      </c>
      <c r="E2278" t="str">
        <f>IFERROR(VLOOKUP([1]!Tabla_SERIEA_05_13[[#This Row],[IdEstablecimiento]],'[2]Establecimiento 2023'!$A$1:$E$183,5,FALSE),0)</f>
        <v>04301-Ovalle</v>
      </c>
      <c r="F2278" t="s">
        <v>1347</v>
      </c>
      <c r="G2278" s="437">
        <v>45096.43414351852</v>
      </c>
      <c r="H2278">
        <v>0</v>
      </c>
      <c r="K2278">
        <v>42</v>
      </c>
    </row>
    <row r="2279" spans="1:11" x14ac:dyDescent="0.2">
      <c r="A2279">
        <v>5</v>
      </c>
      <c r="B2279" t="s">
        <v>1325</v>
      </c>
      <c r="C2279">
        <v>2023</v>
      </c>
      <c r="D2279" t="s">
        <v>1596</v>
      </c>
      <c r="E2279" t="str">
        <f>IFERROR(VLOOKUP([1]!Tabla_SERIEA_05_13[[#This Row],[IdEstablecimiento]],'[2]Establecimiento 2023'!$A$1:$E$183,5,FALSE),0)</f>
        <v>04301-Ovalle</v>
      </c>
      <c r="F2279" t="s">
        <v>1439</v>
      </c>
      <c r="G2279" s="437">
        <v>45096.43414351852</v>
      </c>
      <c r="H2279">
        <v>0</v>
      </c>
      <c r="K2279">
        <v>47</v>
      </c>
    </row>
    <row r="2280" spans="1:11" x14ac:dyDescent="0.2">
      <c r="A2280">
        <v>5</v>
      </c>
      <c r="B2280" t="s">
        <v>1325</v>
      </c>
      <c r="C2280">
        <v>2023</v>
      </c>
      <c r="D2280" t="s">
        <v>1596</v>
      </c>
      <c r="E2280" t="str">
        <f>IFERROR(VLOOKUP([1]!Tabla_SERIEA_05_13[[#This Row],[IdEstablecimiento]],'[2]Establecimiento 2023'!$A$1:$E$183,5,FALSE),0)</f>
        <v>04301-Ovalle</v>
      </c>
      <c r="F2280" t="s">
        <v>1456</v>
      </c>
      <c r="G2280" s="437">
        <v>45096.43414351852</v>
      </c>
      <c r="H2280">
        <v>0</v>
      </c>
      <c r="K2280">
        <v>1</v>
      </c>
    </row>
    <row r="2281" spans="1:11" x14ac:dyDescent="0.2">
      <c r="A2281">
        <v>5</v>
      </c>
      <c r="B2281" t="s">
        <v>1325</v>
      </c>
      <c r="C2281">
        <v>2023</v>
      </c>
      <c r="D2281" t="s">
        <v>1596</v>
      </c>
      <c r="E2281" t="str">
        <f>IFERROR(VLOOKUP([1]!Tabla_SERIEA_05_13[[#This Row],[IdEstablecimiento]],'[2]Establecimiento 2023'!$A$1:$E$183,5,FALSE),0)</f>
        <v>04301-Ovalle</v>
      </c>
      <c r="F2281" t="s">
        <v>1349</v>
      </c>
      <c r="G2281" s="437">
        <v>45096.43414351852</v>
      </c>
      <c r="H2281">
        <v>0</v>
      </c>
      <c r="K2281">
        <v>31</v>
      </c>
    </row>
    <row r="2282" spans="1:11" x14ac:dyDescent="0.2">
      <c r="A2282">
        <v>5</v>
      </c>
      <c r="B2282" t="s">
        <v>1325</v>
      </c>
      <c r="C2282">
        <v>2023</v>
      </c>
      <c r="D2282" t="s">
        <v>1596</v>
      </c>
      <c r="E2282" t="str">
        <f>IFERROR(VLOOKUP([1]!Tabla_SERIEA_05_13[[#This Row],[IdEstablecimiento]],'[2]Establecimiento 2023'!$A$1:$E$183,5,FALSE),0)</f>
        <v>04301-Ovalle</v>
      </c>
      <c r="F2282" t="s">
        <v>1353</v>
      </c>
      <c r="G2282" s="437">
        <v>45096.43414351852</v>
      </c>
      <c r="H2282">
        <v>0</v>
      </c>
      <c r="K2282">
        <v>49</v>
      </c>
    </row>
    <row r="2283" spans="1:11" x14ac:dyDescent="0.2">
      <c r="A2283">
        <v>5</v>
      </c>
      <c r="B2283" t="s">
        <v>1325</v>
      </c>
      <c r="C2283">
        <v>2023</v>
      </c>
      <c r="D2283" t="s">
        <v>1596</v>
      </c>
      <c r="E2283" t="str">
        <f>IFERROR(VLOOKUP([1]!Tabla_SERIEA_05_13[[#This Row],[IdEstablecimiento]],'[2]Establecimiento 2023'!$A$1:$E$183,5,FALSE),0)</f>
        <v>04301-Ovalle</v>
      </c>
      <c r="F2283" t="s">
        <v>1598</v>
      </c>
      <c r="G2283" s="437">
        <v>45096.43414351852</v>
      </c>
      <c r="H2283">
        <v>0</v>
      </c>
      <c r="K2283">
        <v>1</v>
      </c>
    </row>
    <row r="2284" spans="1:11" x14ac:dyDescent="0.2">
      <c r="A2284">
        <v>5</v>
      </c>
      <c r="B2284" t="s">
        <v>1325</v>
      </c>
      <c r="C2284">
        <v>2023</v>
      </c>
      <c r="D2284" t="s">
        <v>1596</v>
      </c>
      <c r="E2284" t="str">
        <f>IFERROR(VLOOKUP([1]!Tabla_SERIEA_05_13[[#This Row],[IdEstablecimiento]],'[2]Establecimiento 2023'!$A$1:$E$183,5,FALSE),0)</f>
        <v>04301-Ovalle</v>
      </c>
      <c r="F2284" t="s">
        <v>1354</v>
      </c>
      <c r="G2284" s="437">
        <v>45096.43414351852</v>
      </c>
      <c r="H2284">
        <v>0</v>
      </c>
      <c r="K2284">
        <v>42</v>
      </c>
    </row>
    <row r="2285" spans="1:11" x14ac:dyDescent="0.2">
      <c r="A2285">
        <v>5</v>
      </c>
      <c r="B2285" t="s">
        <v>1325</v>
      </c>
      <c r="C2285">
        <v>2023</v>
      </c>
      <c r="D2285" t="s">
        <v>1596</v>
      </c>
      <c r="E2285" t="str">
        <f>IFERROR(VLOOKUP([1]!Tabla_SERIEA_05_13[[#This Row],[IdEstablecimiento]],'[2]Establecimiento 2023'!$A$1:$E$183,5,FALSE),0)</f>
        <v>04301-Ovalle</v>
      </c>
      <c r="F2285" t="s">
        <v>1410</v>
      </c>
      <c r="G2285" s="437">
        <v>45096.43414351852</v>
      </c>
      <c r="H2285">
        <v>0</v>
      </c>
      <c r="K2285">
        <v>53</v>
      </c>
    </row>
    <row r="2286" spans="1:11" x14ac:dyDescent="0.2">
      <c r="A2286">
        <v>5</v>
      </c>
      <c r="B2286" t="s">
        <v>1325</v>
      </c>
      <c r="C2286">
        <v>2023</v>
      </c>
      <c r="D2286" t="s">
        <v>1596</v>
      </c>
      <c r="E2286" t="str">
        <f>IFERROR(VLOOKUP([1]!Tabla_SERIEA_05_13[[#This Row],[IdEstablecimiento]],'[2]Establecimiento 2023'!$A$1:$E$183,5,FALSE),0)</f>
        <v>04301-Ovalle</v>
      </c>
      <c r="F2286" t="s">
        <v>1356</v>
      </c>
      <c r="G2286" s="437">
        <v>45096.43414351852</v>
      </c>
      <c r="H2286">
        <v>0</v>
      </c>
      <c r="K2286">
        <v>52</v>
      </c>
    </row>
    <row r="2287" spans="1:11" x14ac:dyDescent="0.2">
      <c r="A2287">
        <v>5</v>
      </c>
      <c r="B2287" t="s">
        <v>1325</v>
      </c>
      <c r="C2287">
        <v>2023</v>
      </c>
      <c r="D2287" t="s">
        <v>1596</v>
      </c>
      <c r="E2287" t="str">
        <f>IFERROR(VLOOKUP([1]!Tabla_SERIEA_05_13[[#This Row],[IdEstablecimiento]],'[2]Establecimiento 2023'!$A$1:$E$183,5,FALSE),0)</f>
        <v>04102-Coquimbo</v>
      </c>
      <c r="F2287" t="s">
        <v>1357</v>
      </c>
      <c r="G2287" s="437">
        <v>45096.43414351852</v>
      </c>
      <c r="H2287">
        <v>0</v>
      </c>
      <c r="K2287">
        <v>1</v>
      </c>
    </row>
    <row r="2288" spans="1:11" x14ac:dyDescent="0.2">
      <c r="A2288">
        <v>5</v>
      </c>
      <c r="B2288" t="s">
        <v>1325</v>
      </c>
      <c r="C2288">
        <v>2023</v>
      </c>
      <c r="D2288" t="s">
        <v>1596</v>
      </c>
      <c r="E2288" t="str">
        <f>IFERROR(VLOOKUP([1]!Tabla_SERIEA_05_13[[#This Row],[IdEstablecimiento]],'[2]Establecimiento 2023'!$A$1:$E$183,5,FALSE),0)</f>
        <v>04102-Coquimbo</v>
      </c>
      <c r="F2288" t="s">
        <v>1358</v>
      </c>
      <c r="G2288" s="437">
        <v>45096.43414351852</v>
      </c>
      <c r="H2288">
        <v>0</v>
      </c>
      <c r="K2288">
        <v>32</v>
      </c>
    </row>
    <row r="2289" spans="1:12" x14ac:dyDescent="0.2">
      <c r="A2289">
        <v>5</v>
      </c>
      <c r="B2289" t="s">
        <v>1325</v>
      </c>
      <c r="C2289">
        <v>2023</v>
      </c>
      <c r="D2289" t="s">
        <v>1596</v>
      </c>
      <c r="E2289" t="str">
        <f>IFERROR(VLOOKUP([1]!Tabla_SERIEA_05_13[[#This Row],[IdEstablecimiento]],'[2]Establecimiento 2023'!$A$1:$E$183,5,FALSE),0)</f>
        <v>04102-Coquimbo</v>
      </c>
      <c r="F2289" t="s">
        <v>1444</v>
      </c>
      <c r="G2289" s="437">
        <v>45096.43414351852</v>
      </c>
      <c r="H2289">
        <v>0</v>
      </c>
      <c r="K2289">
        <v>49</v>
      </c>
    </row>
    <row r="2290" spans="1:12" x14ac:dyDescent="0.2">
      <c r="A2290">
        <v>5</v>
      </c>
      <c r="B2290" t="s">
        <v>1325</v>
      </c>
      <c r="C2290">
        <v>2023</v>
      </c>
      <c r="D2290" t="s">
        <v>1596</v>
      </c>
      <c r="E2290" t="str">
        <f>IFERROR(VLOOKUP([1]!Tabla_SERIEA_05_13[[#This Row],[IdEstablecimiento]],'[2]Establecimiento 2023'!$A$1:$E$183,5,FALSE),0)</f>
        <v>04102-Coquimbo</v>
      </c>
      <c r="F2290" t="s">
        <v>1536</v>
      </c>
      <c r="G2290" s="437">
        <v>45096.43414351852</v>
      </c>
      <c r="H2290">
        <v>0</v>
      </c>
      <c r="K2290">
        <v>2</v>
      </c>
    </row>
    <row r="2291" spans="1:12" x14ac:dyDescent="0.2">
      <c r="A2291">
        <v>5</v>
      </c>
      <c r="B2291" t="s">
        <v>1325</v>
      </c>
      <c r="C2291">
        <v>2023</v>
      </c>
      <c r="D2291" t="s">
        <v>1596</v>
      </c>
      <c r="E2291" t="str">
        <f>IFERROR(VLOOKUP([1]!Tabla_SERIEA_05_13[[#This Row],[IdEstablecimiento]],'[2]Establecimiento 2023'!$A$1:$E$183,5,FALSE),0)</f>
        <v>04102-Coquimbo</v>
      </c>
      <c r="F2291" t="s">
        <v>1361</v>
      </c>
      <c r="G2291" s="437">
        <v>45096.43414351852</v>
      </c>
      <c r="H2291">
        <v>0</v>
      </c>
      <c r="K2291">
        <v>45</v>
      </c>
    </row>
    <row r="2292" spans="1:12" x14ac:dyDescent="0.2">
      <c r="A2292">
        <v>5</v>
      </c>
      <c r="B2292" t="s">
        <v>1325</v>
      </c>
      <c r="C2292">
        <v>2023</v>
      </c>
      <c r="D2292" t="s">
        <v>1596</v>
      </c>
      <c r="E2292" t="str">
        <f>IFERROR(VLOOKUP([1]!Tabla_SERIEA_05_13[[#This Row],[IdEstablecimiento]],'[2]Establecimiento 2023'!$A$1:$E$183,5,FALSE),0)</f>
        <v>04102-Coquimbo</v>
      </c>
      <c r="F2292" t="s">
        <v>1362</v>
      </c>
      <c r="G2292" s="437">
        <v>45096.43414351852</v>
      </c>
      <c r="H2292">
        <v>0</v>
      </c>
      <c r="K2292">
        <v>39</v>
      </c>
    </row>
    <row r="2293" spans="1:12" x14ac:dyDescent="0.2">
      <c r="A2293">
        <v>5</v>
      </c>
      <c r="B2293" t="s">
        <v>1325</v>
      </c>
      <c r="C2293">
        <v>2023</v>
      </c>
      <c r="D2293" t="s">
        <v>1596</v>
      </c>
      <c r="E2293" t="str">
        <f>IFERROR(VLOOKUP([1]!Tabla_SERIEA_05_13[[#This Row],[IdEstablecimiento]],'[2]Establecimiento 2023'!$A$1:$E$183,5,FALSE),0)</f>
        <v>04102-Coquimbo</v>
      </c>
      <c r="F2293" t="s">
        <v>1426</v>
      </c>
      <c r="G2293" s="437">
        <v>45096.43414351852</v>
      </c>
      <c r="H2293">
        <v>0</v>
      </c>
      <c r="K2293">
        <v>3</v>
      </c>
    </row>
    <row r="2294" spans="1:12" x14ac:dyDescent="0.2">
      <c r="A2294">
        <v>5</v>
      </c>
      <c r="B2294" t="s">
        <v>1325</v>
      </c>
      <c r="C2294">
        <v>2023</v>
      </c>
      <c r="D2294" t="s">
        <v>1596</v>
      </c>
      <c r="E2294" t="str">
        <f>IFERROR(VLOOKUP([1]!Tabla_SERIEA_05_13[[#This Row],[IdEstablecimiento]],'[2]Establecimiento 2023'!$A$1:$E$183,5,FALSE),0)</f>
        <v>04102-Coquimbo</v>
      </c>
      <c r="F2294" t="s">
        <v>1363</v>
      </c>
      <c r="G2294" s="437">
        <v>45096.43414351852</v>
      </c>
      <c r="H2294">
        <v>0</v>
      </c>
      <c r="K2294">
        <v>3</v>
      </c>
    </row>
    <row r="2295" spans="1:12" x14ac:dyDescent="0.2">
      <c r="A2295">
        <v>5</v>
      </c>
      <c r="B2295" t="s">
        <v>1325</v>
      </c>
      <c r="C2295">
        <v>2023</v>
      </c>
      <c r="D2295" t="s">
        <v>1596</v>
      </c>
      <c r="E2295" t="str">
        <f>IFERROR(VLOOKUP([1]!Tabla_SERIEA_05_13[[#This Row],[IdEstablecimiento]],'[2]Establecimiento 2023'!$A$1:$E$183,5,FALSE),0)</f>
        <v>04102-Coquimbo</v>
      </c>
      <c r="F2295" t="s">
        <v>1459</v>
      </c>
      <c r="G2295" s="437">
        <v>45096.43414351852</v>
      </c>
      <c r="H2295">
        <v>0</v>
      </c>
      <c r="K2295">
        <v>1</v>
      </c>
    </row>
    <row r="2296" spans="1:12" x14ac:dyDescent="0.2">
      <c r="A2296">
        <v>5</v>
      </c>
      <c r="B2296" t="s">
        <v>1325</v>
      </c>
      <c r="C2296">
        <v>2023</v>
      </c>
      <c r="D2296" t="s">
        <v>1596</v>
      </c>
      <c r="E2296" t="str">
        <f>IFERROR(VLOOKUP([1]!Tabla_SERIEA_05_13[[#This Row],[IdEstablecimiento]],'[2]Establecimiento 2023'!$A$1:$E$183,5,FALSE),0)</f>
        <v>04102-Coquimbo</v>
      </c>
      <c r="F2296" t="s">
        <v>1460</v>
      </c>
      <c r="G2296" s="437">
        <v>45096.43414351852</v>
      </c>
      <c r="H2296">
        <v>0</v>
      </c>
      <c r="K2296">
        <v>1</v>
      </c>
    </row>
    <row r="2297" spans="1:12" x14ac:dyDescent="0.2">
      <c r="A2297">
        <v>5</v>
      </c>
      <c r="B2297" t="s">
        <v>1325</v>
      </c>
      <c r="C2297">
        <v>2023</v>
      </c>
      <c r="D2297" t="s">
        <v>1596</v>
      </c>
      <c r="E2297" t="str">
        <f>IFERROR(VLOOKUP([1]!Tabla_SERIEA_05_13[[#This Row],[IdEstablecimiento]],'[2]Establecimiento 2023'!$A$1:$E$183,5,FALSE),0)</f>
        <v>04102-Coquimbo</v>
      </c>
      <c r="F2297" t="s">
        <v>1367</v>
      </c>
      <c r="G2297" s="437">
        <v>45096.43414351852</v>
      </c>
      <c r="H2297">
        <v>0</v>
      </c>
      <c r="K2297">
        <v>12</v>
      </c>
    </row>
    <row r="2298" spans="1:12" x14ac:dyDescent="0.2">
      <c r="A2298">
        <v>5</v>
      </c>
      <c r="B2298" t="s">
        <v>1325</v>
      </c>
      <c r="C2298">
        <v>2023</v>
      </c>
      <c r="D2298" t="s">
        <v>1596</v>
      </c>
      <c r="E2298" t="str">
        <f>IFERROR(VLOOKUP([1]!Tabla_SERIEA_05_13[[#This Row],[IdEstablecimiento]],'[2]Establecimiento 2023'!$A$1:$E$183,5,FALSE),0)</f>
        <v>04102-Coquimbo</v>
      </c>
      <c r="F2298" t="s">
        <v>1461</v>
      </c>
      <c r="G2298" s="437">
        <v>45096.43414351852</v>
      </c>
      <c r="H2298">
        <v>0</v>
      </c>
      <c r="K2298">
        <v>12</v>
      </c>
    </row>
    <row r="2299" spans="1:12" x14ac:dyDescent="0.2">
      <c r="A2299">
        <v>5</v>
      </c>
      <c r="B2299" t="s">
        <v>1325</v>
      </c>
      <c r="C2299">
        <v>2023</v>
      </c>
      <c r="D2299" t="s">
        <v>1596</v>
      </c>
      <c r="E2299" t="str">
        <f>IFERROR(VLOOKUP([1]!Tabla_SERIEA_05_13[[#This Row],[IdEstablecimiento]],'[2]Establecimiento 2023'!$A$1:$E$183,5,FALSE),0)</f>
        <v>04102-Coquimbo</v>
      </c>
      <c r="F2299" t="s">
        <v>1369</v>
      </c>
      <c r="G2299" s="437">
        <v>45096.43414351852</v>
      </c>
      <c r="H2299">
        <v>0</v>
      </c>
      <c r="K2299">
        <v>1</v>
      </c>
    </row>
    <row r="2300" spans="1:12" x14ac:dyDescent="0.2">
      <c r="A2300">
        <v>5</v>
      </c>
      <c r="B2300" t="s">
        <v>1325</v>
      </c>
      <c r="C2300">
        <v>2023</v>
      </c>
      <c r="D2300" t="s">
        <v>1596</v>
      </c>
      <c r="E2300" t="str">
        <f>IFERROR(VLOOKUP([1]!Tabla_SERIEA_05_13[[#This Row],[IdEstablecimiento]],'[2]Establecimiento 2023'!$A$1:$E$183,5,FALSE),0)</f>
        <v>04102-Coquimbo</v>
      </c>
      <c r="F2300" t="s">
        <v>1371</v>
      </c>
      <c r="G2300" s="437">
        <v>45096.43414351852</v>
      </c>
      <c r="H2300">
        <v>0</v>
      </c>
      <c r="K2300">
        <v>4</v>
      </c>
    </row>
    <row r="2301" spans="1:12" x14ac:dyDescent="0.2">
      <c r="A2301">
        <v>5</v>
      </c>
      <c r="B2301" t="s">
        <v>1325</v>
      </c>
      <c r="C2301">
        <v>2023</v>
      </c>
      <c r="D2301" t="s">
        <v>1596</v>
      </c>
      <c r="E2301" t="str">
        <f>IFERROR(VLOOKUP([1]!Tabla_SERIEA_05_13[[#This Row],[IdEstablecimiento]],'[2]Establecimiento 2023'!$A$1:$E$183,5,FALSE),0)</f>
        <v>04102-Coquimbo</v>
      </c>
      <c r="F2301" t="s">
        <v>1372</v>
      </c>
      <c r="G2301" s="437">
        <v>45096.43414351852</v>
      </c>
      <c r="H2301">
        <v>0</v>
      </c>
      <c r="K2301">
        <v>2</v>
      </c>
    </row>
    <row r="2302" spans="1:12" x14ac:dyDescent="0.2">
      <c r="A2302">
        <v>5</v>
      </c>
      <c r="B2302" t="s">
        <v>1325</v>
      </c>
      <c r="C2302">
        <v>2023</v>
      </c>
      <c r="D2302" t="s">
        <v>1596</v>
      </c>
      <c r="E2302" t="str">
        <f>IFERROR(VLOOKUP([1]!Tabla_SERIEA_05_13[[#This Row],[IdEstablecimiento]],'[2]Establecimiento 2023'!$A$1:$E$183,5,FALSE),0)</f>
        <v>04102-Coquimbo</v>
      </c>
      <c r="F2302" t="s">
        <v>1399</v>
      </c>
      <c r="G2302" s="437">
        <v>45096.43414351852</v>
      </c>
      <c r="H2302">
        <v>0</v>
      </c>
      <c r="K2302">
        <v>1</v>
      </c>
    </row>
    <row r="2303" spans="1:12" x14ac:dyDescent="0.2">
      <c r="A2303">
        <v>5</v>
      </c>
      <c r="B2303" t="s">
        <v>1325</v>
      </c>
      <c r="C2303">
        <v>2023</v>
      </c>
      <c r="D2303" t="s">
        <v>1596</v>
      </c>
      <c r="E2303" t="str">
        <f>IFERROR(VLOOKUP([1]!Tabla_SERIEA_05_13[[#This Row],[IdEstablecimiento]],'[2]Establecimiento 2023'!$A$1:$E$183,5,FALSE),0)</f>
        <v>04102-Coquimbo</v>
      </c>
      <c r="F2303" t="s">
        <v>1335</v>
      </c>
      <c r="G2303" s="437">
        <v>45096.43414351852</v>
      </c>
      <c r="H2303">
        <v>3</v>
      </c>
      <c r="J2303">
        <v>3</v>
      </c>
      <c r="L2303">
        <v>3</v>
      </c>
    </row>
    <row r="2304" spans="1:12" x14ac:dyDescent="0.2">
      <c r="A2304">
        <v>5</v>
      </c>
      <c r="B2304" t="s">
        <v>1325</v>
      </c>
      <c r="C2304">
        <v>2023</v>
      </c>
      <c r="D2304" t="s">
        <v>1596</v>
      </c>
      <c r="E2304" t="str">
        <f>IFERROR(VLOOKUP([1]!Tabla_SERIEA_05_13[[#This Row],[IdEstablecimiento]],'[2]Establecimiento 2023'!$A$1:$E$183,5,FALSE),0)</f>
        <v>04102-Coquimbo</v>
      </c>
      <c r="F2304" t="s">
        <v>1400</v>
      </c>
      <c r="G2304" s="437">
        <v>45096.43414351852</v>
      </c>
      <c r="H2304">
        <v>5</v>
      </c>
      <c r="J2304">
        <v>5</v>
      </c>
      <c r="L2304">
        <v>5</v>
      </c>
    </row>
    <row r="2305" spans="1:12" x14ac:dyDescent="0.2">
      <c r="A2305">
        <v>5</v>
      </c>
      <c r="B2305" t="s">
        <v>1325</v>
      </c>
      <c r="C2305">
        <v>2023</v>
      </c>
      <c r="D2305" t="s">
        <v>1596</v>
      </c>
      <c r="E2305" t="str">
        <f>IFERROR(VLOOKUP([1]!Tabla_SERIEA_05_13[[#This Row],[IdEstablecimiento]],'[2]Establecimiento 2023'!$A$1:$E$183,5,FALSE),0)</f>
        <v>04102-Coquimbo</v>
      </c>
      <c r="F2305" t="s">
        <v>1327</v>
      </c>
      <c r="G2305" s="437">
        <v>45096.43414351852</v>
      </c>
      <c r="H2305">
        <v>30</v>
      </c>
      <c r="J2305">
        <v>30</v>
      </c>
      <c r="L2305">
        <v>30</v>
      </c>
    </row>
    <row r="2306" spans="1:12" x14ac:dyDescent="0.2">
      <c r="A2306">
        <v>5</v>
      </c>
      <c r="B2306" t="s">
        <v>1325</v>
      </c>
      <c r="C2306">
        <v>2023</v>
      </c>
      <c r="D2306" t="s">
        <v>1596</v>
      </c>
      <c r="E2306" t="str">
        <f>IFERROR(VLOOKUP([1]!Tabla_SERIEA_05_13[[#This Row],[IdEstablecimiento]],'[2]Establecimiento 2023'!$A$1:$E$183,5,FALSE),0)</f>
        <v>04102-Coquimbo</v>
      </c>
      <c r="F2306" t="s">
        <v>1383</v>
      </c>
      <c r="G2306" s="437">
        <v>45096.43414351852</v>
      </c>
      <c r="H2306">
        <v>3</v>
      </c>
      <c r="J2306">
        <v>3</v>
      </c>
      <c r="L2306">
        <v>3</v>
      </c>
    </row>
    <row r="2307" spans="1:12" x14ac:dyDescent="0.2">
      <c r="A2307">
        <v>5</v>
      </c>
      <c r="B2307" t="s">
        <v>1325</v>
      </c>
      <c r="C2307">
        <v>2023</v>
      </c>
      <c r="D2307" t="s">
        <v>1596</v>
      </c>
      <c r="E2307" t="str">
        <f>IFERROR(VLOOKUP([1]!Tabla_SERIEA_05_13[[#This Row],[IdEstablecimiento]],'[2]Establecimiento 2023'!$A$1:$E$183,5,FALSE),0)</f>
        <v>04102-Coquimbo</v>
      </c>
      <c r="F2307" t="s">
        <v>1329</v>
      </c>
      <c r="G2307" s="437">
        <v>45096.43414351852</v>
      </c>
      <c r="H2307">
        <v>2</v>
      </c>
      <c r="J2307">
        <v>2</v>
      </c>
      <c r="L2307">
        <v>2</v>
      </c>
    </row>
    <row r="2308" spans="1:12" x14ac:dyDescent="0.2">
      <c r="A2308">
        <v>5</v>
      </c>
      <c r="B2308" t="s">
        <v>1325</v>
      </c>
      <c r="C2308">
        <v>2023</v>
      </c>
      <c r="D2308" t="s">
        <v>1596</v>
      </c>
      <c r="E2308" t="str">
        <f>IFERROR(VLOOKUP([1]!Tabla_SERIEA_05_13[[#This Row],[IdEstablecimiento]],'[2]Establecimiento 2023'!$A$1:$E$183,5,FALSE),0)</f>
        <v>04102-Coquimbo</v>
      </c>
      <c r="F2308" t="s">
        <v>1384</v>
      </c>
      <c r="G2308" s="437">
        <v>45096.43414351852</v>
      </c>
      <c r="H2308">
        <v>49</v>
      </c>
      <c r="J2308">
        <v>49</v>
      </c>
      <c r="L2308">
        <v>49</v>
      </c>
    </row>
    <row r="2309" spans="1:12" x14ac:dyDescent="0.2">
      <c r="A2309">
        <v>5</v>
      </c>
      <c r="B2309" t="s">
        <v>1325</v>
      </c>
      <c r="C2309">
        <v>2023</v>
      </c>
      <c r="D2309" t="s">
        <v>1596</v>
      </c>
      <c r="E2309" t="str">
        <f>IFERROR(VLOOKUP([1]!Tabla_SERIEA_05_13[[#This Row],[IdEstablecimiento]],'[2]Establecimiento 2023'!$A$1:$E$183,5,FALSE),0)</f>
        <v>04102-Coquimbo</v>
      </c>
      <c r="F2309" t="s">
        <v>1331</v>
      </c>
      <c r="G2309" s="437">
        <v>45096.43414351852</v>
      </c>
      <c r="H2309">
        <v>24</v>
      </c>
      <c r="J2309">
        <v>24</v>
      </c>
      <c r="L2309">
        <v>24</v>
      </c>
    </row>
    <row r="2310" spans="1:12" x14ac:dyDescent="0.2">
      <c r="A2310">
        <v>5</v>
      </c>
      <c r="B2310" t="s">
        <v>1325</v>
      </c>
      <c r="C2310">
        <v>2023</v>
      </c>
      <c r="D2310" t="s">
        <v>1596</v>
      </c>
      <c r="E2310" t="str">
        <f>IFERROR(VLOOKUP([1]!Tabla_SERIEA_05_13[[#This Row],[IdEstablecimiento]],'[2]Establecimiento 2023'!$A$1:$E$183,5,FALSE),0)</f>
        <v>04102-Coquimbo</v>
      </c>
      <c r="F2310" t="s">
        <v>1385</v>
      </c>
      <c r="G2310" s="437">
        <v>45096.43414351852</v>
      </c>
      <c r="H2310">
        <v>0</v>
      </c>
      <c r="K2310">
        <v>68</v>
      </c>
    </row>
    <row r="2311" spans="1:12" x14ac:dyDescent="0.2">
      <c r="A2311">
        <v>5</v>
      </c>
      <c r="B2311" t="s">
        <v>1325</v>
      </c>
      <c r="C2311">
        <v>2023</v>
      </c>
      <c r="D2311" t="s">
        <v>1596</v>
      </c>
      <c r="E2311" t="str">
        <f>IFERROR(VLOOKUP([1]!Tabla_SERIEA_05_13[[#This Row],[IdEstablecimiento]],'[2]Establecimiento 2023'!$A$1:$E$183,5,FALSE),0)</f>
        <v>04102-Coquimbo</v>
      </c>
      <c r="F2311" t="s">
        <v>1386</v>
      </c>
      <c r="G2311" s="437">
        <v>45096.43414351852</v>
      </c>
      <c r="H2311">
        <v>0</v>
      </c>
      <c r="K2311">
        <v>5</v>
      </c>
    </row>
    <row r="2312" spans="1:12" x14ac:dyDescent="0.2">
      <c r="A2312">
        <v>5</v>
      </c>
      <c r="B2312" t="s">
        <v>1325</v>
      </c>
      <c r="C2312">
        <v>2023</v>
      </c>
      <c r="D2312" t="s">
        <v>1596</v>
      </c>
      <c r="E2312" t="str">
        <f>IFERROR(VLOOKUP([1]!Tabla_SERIEA_05_13[[#This Row],[IdEstablecimiento]],'[2]Establecimiento 2023'!$A$1:$E$183,5,FALSE),0)</f>
        <v>04102-Coquimbo</v>
      </c>
      <c r="F2312" t="s">
        <v>1332</v>
      </c>
      <c r="G2312" s="437">
        <v>45096.43414351852</v>
      </c>
      <c r="H2312">
        <v>6</v>
      </c>
      <c r="J2312">
        <v>6</v>
      </c>
      <c r="L2312">
        <v>6</v>
      </c>
    </row>
    <row r="2313" spans="1:12" x14ac:dyDescent="0.2">
      <c r="A2313">
        <v>5</v>
      </c>
      <c r="B2313" t="s">
        <v>1325</v>
      </c>
      <c r="C2313">
        <v>2023</v>
      </c>
      <c r="D2313" t="s">
        <v>1596</v>
      </c>
      <c r="E2313" t="str">
        <f>IFERROR(VLOOKUP([1]!Tabla_SERIEA_05_13[[#This Row],[IdEstablecimiento]],'[2]Establecimiento 2023'!$A$1:$E$183,5,FALSE),0)</f>
        <v>04102-Coquimbo</v>
      </c>
      <c r="F2313" t="s">
        <v>1244</v>
      </c>
      <c r="G2313" s="437">
        <v>45096.43414351852</v>
      </c>
      <c r="H2313">
        <v>8</v>
      </c>
      <c r="I2313">
        <v>0</v>
      </c>
      <c r="J2313">
        <v>8</v>
      </c>
    </row>
    <row r="2314" spans="1:12" x14ac:dyDescent="0.2">
      <c r="A2314">
        <v>5</v>
      </c>
      <c r="B2314" t="s">
        <v>1325</v>
      </c>
      <c r="C2314">
        <v>2023</v>
      </c>
      <c r="D2314" t="s">
        <v>1596</v>
      </c>
      <c r="E2314" t="str">
        <f>IFERROR(VLOOKUP([1]!Tabla_SERIEA_05_13[[#This Row],[IdEstablecimiento]],'[2]Establecimiento 2023'!$A$1:$E$183,5,FALSE),0)</f>
        <v>04102-Coquimbo</v>
      </c>
      <c r="F2314" t="s">
        <v>1252</v>
      </c>
      <c r="G2314" s="437">
        <v>45096.43414351852</v>
      </c>
      <c r="H2314">
        <v>24</v>
      </c>
      <c r="I2314">
        <v>0</v>
      </c>
      <c r="J2314">
        <v>24</v>
      </c>
    </row>
    <row r="2315" spans="1:12" x14ac:dyDescent="0.2">
      <c r="A2315">
        <v>5</v>
      </c>
      <c r="B2315" t="s">
        <v>1325</v>
      </c>
      <c r="C2315">
        <v>2023</v>
      </c>
      <c r="D2315" t="s">
        <v>1596</v>
      </c>
      <c r="E2315" t="str">
        <f>IFERROR(VLOOKUP([1]!Tabla_SERIEA_05_13[[#This Row],[IdEstablecimiento]],'[2]Establecimiento 2023'!$A$1:$E$183,5,FALSE),0)</f>
        <v>04102-Coquimbo</v>
      </c>
      <c r="F2315" t="s">
        <v>1253</v>
      </c>
      <c r="G2315" s="437">
        <v>45096.43414351852</v>
      </c>
      <c r="H2315">
        <v>30</v>
      </c>
      <c r="I2315">
        <v>0</v>
      </c>
      <c r="J2315">
        <v>30</v>
      </c>
    </row>
    <row r="2316" spans="1:12" x14ac:dyDescent="0.2">
      <c r="A2316">
        <v>5</v>
      </c>
      <c r="B2316" t="s">
        <v>1325</v>
      </c>
      <c r="C2316">
        <v>2023</v>
      </c>
      <c r="D2316" t="s">
        <v>1596</v>
      </c>
      <c r="E2316" t="str">
        <f>IFERROR(VLOOKUP([1]!Tabla_SERIEA_05_13[[#This Row],[IdEstablecimiento]],'[2]Establecimiento 2023'!$A$1:$E$183,5,FALSE),0)</f>
        <v>04102-Coquimbo</v>
      </c>
      <c r="F2316" t="s">
        <v>1390</v>
      </c>
      <c r="G2316" s="437">
        <v>45096.43414351852</v>
      </c>
      <c r="H2316">
        <v>3</v>
      </c>
      <c r="I2316">
        <v>0</v>
      </c>
      <c r="J2316">
        <v>3</v>
      </c>
    </row>
    <row r="2317" spans="1:12" x14ac:dyDescent="0.2">
      <c r="A2317">
        <v>5</v>
      </c>
      <c r="B2317" t="s">
        <v>1325</v>
      </c>
      <c r="C2317">
        <v>2023</v>
      </c>
      <c r="D2317" t="s">
        <v>1596</v>
      </c>
      <c r="E2317" t="str">
        <f>IFERROR(VLOOKUP([1]!Tabla_SERIEA_05_13[[#This Row],[IdEstablecimiento]],'[2]Establecimiento 2023'!$A$1:$E$183,5,FALSE),0)</f>
        <v>04102-Coquimbo</v>
      </c>
      <c r="F2317" t="s">
        <v>1259</v>
      </c>
      <c r="G2317" s="437">
        <v>45096.43414351852</v>
      </c>
      <c r="H2317">
        <v>5</v>
      </c>
      <c r="J2317">
        <v>5</v>
      </c>
    </row>
    <row r="2318" spans="1:12" x14ac:dyDescent="0.2">
      <c r="A2318">
        <v>5</v>
      </c>
      <c r="B2318" t="s">
        <v>1325</v>
      </c>
      <c r="C2318">
        <v>2023</v>
      </c>
      <c r="D2318" t="s">
        <v>1599</v>
      </c>
      <c r="E2318" t="str">
        <f>IFERROR(VLOOKUP([1]!Tabla_SERIEA_05_13[[#This Row],[IdEstablecimiento]],'[2]Establecimiento 2023'!$A$1:$E$183,5,FALSE),0)</f>
        <v>04102-Coquimbo</v>
      </c>
      <c r="F2318" t="s">
        <v>1343</v>
      </c>
      <c r="G2318" s="437">
        <v>45096.435266203705</v>
      </c>
      <c r="H2318">
        <v>0</v>
      </c>
      <c r="K2318">
        <v>6</v>
      </c>
    </row>
    <row r="2319" spans="1:12" x14ac:dyDescent="0.2">
      <c r="A2319">
        <v>5</v>
      </c>
      <c r="B2319" t="s">
        <v>1325</v>
      </c>
      <c r="C2319">
        <v>2023</v>
      </c>
      <c r="D2319" t="s">
        <v>1599</v>
      </c>
      <c r="E2319" t="str">
        <f>IFERROR(VLOOKUP([1]!Tabla_SERIEA_05_13[[#This Row],[IdEstablecimiento]],'[2]Establecimiento 2023'!$A$1:$E$183,5,FALSE),0)</f>
        <v>04102-Coquimbo</v>
      </c>
      <c r="F2319" t="s">
        <v>1344</v>
      </c>
      <c r="G2319" s="437">
        <v>45096.435266203705</v>
      </c>
      <c r="H2319">
        <v>0</v>
      </c>
      <c r="K2319">
        <v>23</v>
      </c>
    </row>
    <row r="2320" spans="1:12" x14ac:dyDescent="0.2">
      <c r="A2320">
        <v>5</v>
      </c>
      <c r="B2320" t="s">
        <v>1325</v>
      </c>
      <c r="C2320">
        <v>2023</v>
      </c>
      <c r="D2320" t="s">
        <v>1599</v>
      </c>
      <c r="E2320" t="str">
        <f>IFERROR(VLOOKUP([1]!Tabla_SERIEA_05_13[[#This Row],[IdEstablecimiento]],'[2]Establecimiento 2023'!$A$1:$E$183,5,FALSE),0)</f>
        <v>04102-Coquimbo</v>
      </c>
      <c r="F2320" t="s">
        <v>1345</v>
      </c>
      <c r="G2320" s="437">
        <v>45096.435266203705</v>
      </c>
      <c r="H2320">
        <v>0</v>
      </c>
      <c r="K2320">
        <v>1</v>
      </c>
    </row>
    <row r="2321" spans="1:11" x14ac:dyDescent="0.2">
      <c r="A2321">
        <v>5</v>
      </c>
      <c r="B2321" t="s">
        <v>1325</v>
      </c>
      <c r="C2321">
        <v>2023</v>
      </c>
      <c r="D2321" t="s">
        <v>1599</v>
      </c>
      <c r="E2321" t="str">
        <f>IFERROR(VLOOKUP([1]!Tabla_SERIEA_05_13[[#This Row],[IdEstablecimiento]],'[2]Establecimiento 2023'!$A$1:$E$183,5,FALSE),0)</f>
        <v>04102-Coquimbo</v>
      </c>
      <c r="F2321" t="s">
        <v>1346</v>
      </c>
      <c r="G2321" s="437">
        <v>45096.435266203705</v>
      </c>
      <c r="H2321">
        <v>0</v>
      </c>
      <c r="K2321">
        <v>8</v>
      </c>
    </row>
    <row r="2322" spans="1:11" x14ac:dyDescent="0.2">
      <c r="A2322">
        <v>5</v>
      </c>
      <c r="B2322" t="s">
        <v>1325</v>
      </c>
      <c r="C2322">
        <v>2023</v>
      </c>
      <c r="D2322" t="s">
        <v>1599</v>
      </c>
      <c r="E2322" t="str">
        <f>IFERROR(VLOOKUP([1]!Tabla_SERIEA_05_13[[#This Row],[IdEstablecimiento]],'[2]Establecimiento 2023'!$A$1:$E$183,5,FALSE),0)</f>
        <v>04102-Coquimbo</v>
      </c>
      <c r="F2322" t="s">
        <v>1421</v>
      </c>
      <c r="G2322" s="437">
        <v>45096.435266203705</v>
      </c>
      <c r="H2322">
        <v>0</v>
      </c>
      <c r="K2322">
        <v>1</v>
      </c>
    </row>
    <row r="2323" spans="1:11" x14ac:dyDescent="0.2">
      <c r="A2323">
        <v>5</v>
      </c>
      <c r="B2323" t="s">
        <v>1325</v>
      </c>
      <c r="C2323">
        <v>2023</v>
      </c>
      <c r="D2323" t="s">
        <v>1599</v>
      </c>
      <c r="E2323" t="str">
        <f>IFERROR(VLOOKUP([1]!Tabla_SERIEA_05_13[[#This Row],[IdEstablecimiento]],'[2]Establecimiento 2023'!$A$1:$E$183,5,FALSE),0)</f>
        <v>04102-Coquimbo</v>
      </c>
      <c r="F2323" t="s">
        <v>1347</v>
      </c>
      <c r="G2323" s="437">
        <v>45096.435266203705</v>
      </c>
      <c r="H2323">
        <v>0</v>
      </c>
      <c r="K2323">
        <v>2</v>
      </c>
    </row>
    <row r="2324" spans="1:11" x14ac:dyDescent="0.2">
      <c r="A2324">
        <v>5</v>
      </c>
      <c r="B2324" t="s">
        <v>1325</v>
      </c>
      <c r="C2324">
        <v>2023</v>
      </c>
      <c r="D2324" t="s">
        <v>1599</v>
      </c>
      <c r="E2324" t="str">
        <f>IFERROR(VLOOKUP([1]!Tabla_SERIEA_05_13[[#This Row],[IdEstablecimiento]],'[2]Establecimiento 2023'!$A$1:$E$183,5,FALSE),0)</f>
        <v>04102-Coquimbo</v>
      </c>
      <c r="F2324" t="s">
        <v>1439</v>
      </c>
      <c r="G2324" s="437">
        <v>45096.435266203705</v>
      </c>
      <c r="H2324">
        <v>0</v>
      </c>
      <c r="K2324">
        <v>20</v>
      </c>
    </row>
    <row r="2325" spans="1:11" x14ac:dyDescent="0.2">
      <c r="A2325">
        <v>5</v>
      </c>
      <c r="B2325" t="s">
        <v>1325</v>
      </c>
      <c r="C2325">
        <v>2023</v>
      </c>
      <c r="D2325" t="s">
        <v>1599</v>
      </c>
      <c r="E2325" t="str">
        <f>IFERROR(VLOOKUP([1]!Tabla_SERIEA_05_13[[#This Row],[IdEstablecimiento]],'[2]Establecimiento 2023'!$A$1:$E$183,5,FALSE),0)</f>
        <v>04102-Coquimbo</v>
      </c>
      <c r="F2325" t="s">
        <v>1349</v>
      </c>
      <c r="G2325" s="437">
        <v>45096.435266203705</v>
      </c>
      <c r="H2325">
        <v>0</v>
      </c>
      <c r="K2325">
        <v>5</v>
      </c>
    </row>
    <row r="2326" spans="1:11" x14ac:dyDescent="0.2">
      <c r="A2326">
        <v>5</v>
      </c>
      <c r="B2326" t="s">
        <v>1325</v>
      </c>
      <c r="C2326">
        <v>2023</v>
      </c>
      <c r="D2326" t="s">
        <v>1599</v>
      </c>
      <c r="E2326" t="str">
        <f>IFERROR(VLOOKUP([1]!Tabla_SERIEA_05_13[[#This Row],[IdEstablecimiento]],'[2]Establecimiento 2023'!$A$1:$E$183,5,FALSE),0)</f>
        <v>04102-Coquimbo</v>
      </c>
      <c r="F2326" t="s">
        <v>1353</v>
      </c>
      <c r="G2326" s="437">
        <v>45096.435266203705</v>
      </c>
      <c r="H2326">
        <v>0</v>
      </c>
      <c r="K2326">
        <v>21</v>
      </c>
    </row>
    <row r="2327" spans="1:11" x14ac:dyDescent="0.2">
      <c r="A2327">
        <v>5</v>
      </c>
      <c r="B2327" t="s">
        <v>1325</v>
      </c>
      <c r="C2327">
        <v>2023</v>
      </c>
      <c r="D2327" t="s">
        <v>1599</v>
      </c>
      <c r="E2327" t="str">
        <f>IFERROR(VLOOKUP([1]!Tabla_SERIEA_05_13[[#This Row],[IdEstablecimiento]],'[2]Establecimiento 2023'!$A$1:$E$183,5,FALSE),0)</f>
        <v>04102-Coquimbo</v>
      </c>
      <c r="F2327" t="s">
        <v>1354</v>
      </c>
      <c r="G2327" s="437">
        <v>45096.435266203705</v>
      </c>
      <c r="H2327">
        <v>0</v>
      </c>
      <c r="K2327">
        <v>21</v>
      </c>
    </row>
    <row r="2328" spans="1:11" x14ac:dyDescent="0.2">
      <c r="A2328">
        <v>5</v>
      </c>
      <c r="B2328" t="s">
        <v>1325</v>
      </c>
      <c r="C2328">
        <v>2023</v>
      </c>
      <c r="D2328" t="s">
        <v>1599</v>
      </c>
      <c r="E2328" t="str">
        <f>IFERROR(VLOOKUP([1]!Tabla_SERIEA_05_13[[#This Row],[IdEstablecimiento]],'[2]Establecimiento 2023'!$A$1:$E$183,5,FALSE),0)</f>
        <v>04102-Coquimbo</v>
      </c>
      <c r="F2328" t="s">
        <v>1410</v>
      </c>
      <c r="G2328" s="437">
        <v>45096.435266203705</v>
      </c>
      <c r="H2328">
        <v>0</v>
      </c>
      <c r="K2328">
        <v>27</v>
      </c>
    </row>
    <row r="2329" spans="1:11" x14ac:dyDescent="0.2">
      <c r="A2329">
        <v>5</v>
      </c>
      <c r="B2329" t="s">
        <v>1325</v>
      </c>
      <c r="C2329">
        <v>2023</v>
      </c>
      <c r="D2329" t="s">
        <v>1599</v>
      </c>
      <c r="E2329" t="str">
        <f>IFERROR(VLOOKUP([1]!Tabla_SERIEA_05_13[[#This Row],[IdEstablecimiento]],'[2]Establecimiento 2023'!$A$1:$E$183,5,FALSE),0)</f>
        <v>04102-Coquimbo</v>
      </c>
      <c r="F2329" t="s">
        <v>1356</v>
      </c>
      <c r="G2329" s="437">
        <v>45096.435266203705</v>
      </c>
      <c r="H2329">
        <v>0</v>
      </c>
      <c r="K2329">
        <v>25</v>
      </c>
    </row>
    <row r="2330" spans="1:11" x14ac:dyDescent="0.2">
      <c r="A2330">
        <v>5</v>
      </c>
      <c r="B2330" t="s">
        <v>1325</v>
      </c>
      <c r="C2330">
        <v>2023</v>
      </c>
      <c r="D2330" t="s">
        <v>1599</v>
      </c>
      <c r="E2330" t="str">
        <f>IFERROR(VLOOKUP([1]!Tabla_SERIEA_05_13[[#This Row],[IdEstablecimiento]],'[2]Establecimiento 2023'!$A$1:$E$183,5,FALSE),0)</f>
        <v>04102-Coquimbo</v>
      </c>
      <c r="F2330" t="s">
        <v>1357</v>
      </c>
      <c r="G2330" s="437">
        <v>45096.435266203705</v>
      </c>
      <c r="H2330">
        <v>0</v>
      </c>
      <c r="K2330">
        <v>2</v>
      </c>
    </row>
    <row r="2331" spans="1:11" x14ac:dyDescent="0.2">
      <c r="A2331">
        <v>5</v>
      </c>
      <c r="B2331" t="s">
        <v>1325</v>
      </c>
      <c r="C2331">
        <v>2023</v>
      </c>
      <c r="D2331" t="s">
        <v>1599</v>
      </c>
      <c r="E2331" t="str">
        <f>IFERROR(VLOOKUP([1]!Tabla_SERIEA_05_13[[#This Row],[IdEstablecimiento]],'[2]Establecimiento 2023'!$A$1:$E$183,5,FALSE),0)</f>
        <v>04102-Coquimbo</v>
      </c>
      <c r="F2331" t="s">
        <v>1358</v>
      </c>
      <c r="G2331" s="437">
        <v>45096.435266203705</v>
      </c>
      <c r="H2331">
        <v>0</v>
      </c>
      <c r="K2331">
        <v>14</v>
      </c>
    </row>
    <row r="2332" spans="1:11" x14ac:dyDescent="0.2">
      <c r="A2332">
        <v>5</v>
      </c>
      <c r="B2332" t="s">
        <v>1325</v>
      </c>
      <c r="C2332">
        <v>2023</v>
      </c>
      <c r="D2332" t="s">
        <v>1599</v>
      </c>
      <c r="E2332" t="str">
        <f>IFERROR(VLOOKUP([1]!Tabla_SERIEA_05_13[[#This Row],[IdEstablecimiento]],'[2]Establecimiento 2023'!$A$1:$E$183,5,FALSE),0)</f>
        <v>04102-Coquimbo</v>
      </c>
      <c r="F2332" t="s">
        <v>1444</v>
      </c>
      <c r="G2332" s="437">
        <v>45096.435266203705</v>
      </c>
      <c r="H2332">
        <v>0</v>
      </c>
      <c r="K2332">
        <v>20</v>
      </c>
    </row>
    <row r="2333" spans="1:11" x14ac:dyDescent="0.2">
      <c r="A2333">
        <v>5</v>
      </c>
      <c r="B2333" t="s">
        <v>1325</v>
      </c>
      <c r="C2333">
        <v>2023</v>
      </c>
      <c r="D2333" t="s">
        <v>1599</v>
      </c>
      <c r="E2333" t="str">
        <f>IFERROR(VLOOKUP([1]!Tabla_SERIEA_05_13[[#This Row],[IdEstablecimiento]],'[2]Establecimiento 2023'!$A$1:$E$183,5,FALSE),0)</f>
        <v>04102-Coquimbo</v>
      </c>
      <c r="F2333" t="s">
        <v>1361</v>
      </c>
      <c r="G2333" s="437">
        <v>45096.435266203705</v>
      </c>
      <c r="H2333">
        <v>0</v>
      </c>
      <c r="K2333">
        <v>9</v>
      </c>
    </row>
    <row r="2334" spans="1:11" x14ac:dyDescent="0.2">
      <c r="A2334">
        <v>5</v>
      </c>
      <c r="B2334" t="s">
        <v>1325</v>
      </c>
      <c r="C2334">
        <v>2023</v>
      </c>
      <c r="D2334" t="s">
        <v>1599</v>
      </c>
      <c r="E2334" t="str">
        <f>IFERROR(VLOOKUP([1]!Tabla_SERIEA_05_13[[#This Row],[IdEstablecimiento]],'[2]Establecimiento 2023'!$A$1:$E$183,5,FALSE),0)</f>
        <v>04102-Coquimbo</v>
      </c>
      <c r="F2334" t="s">
        <v>1362</v>
      </c>
      <c r="G2334" s="437">
        <v>45096.435266203705</v>
      </c>
      <c r="H2334">
        <v>0</v>
      </c>
      <c r="K2334">
        <v>4</v>
      </c>
    </row>
    <row r="2335" spans="1:11" x14ac:dyDescent="0.2">
      <c r="A2335">
        <v>5</v>
      </c>
      <c r="B2335" t="s">
        <v>1325</v>
      </c>
      <c r="C2335">
        <v>2023</v>
      </c>
      <c r="D2335" t="s">
        <v>1599</v>
      </c>
      <c r="E2335" t="str">
        <f>IFERROR(VLOOKUP([1]!Tabla_SERIEA_05_13[[#This Row],[IdEstablecimiento]],'[2]Establecimiento 2023'!$A$1:$E$183,5,FALSE),0)</f>
        <v>04102-Coquimbo</v>
      </c>
      <c r="F2335" t="s">
        <v>1367</v>
      </c>
      <c r="G2335" s="437">
        <v>45096.435266203705</v>
      </c>
      <c r="H2335">
        <v>0</v>
      </c>
      <c r="K2335">
        <v>7</v>
      </c>
    </row>
    <row r="2336" spans="1:11" x14ac:dyDescent="0.2">
      <c r="A2336">
        <v>5</v>
      </c>
      <c r="B2336" t="s">
        <v>1325</v>
      </c>
      <c r="C2336">
        <v>2023</v>
      </c>
      <c r="D2336" t="s">
        <v>1599</v>
      </c>
      <c r="E2336" t="str">
        <f>IFERROR(VLOOKUP([1]!Tabla_SERIEA_05_13[[#This Row],[IdEstablecimiento]],'[2]Establecimiento 2023'!$A$1:$E$183,5,FALSE),0)</f>
        <v>04102-Coquimbo</v>
      </c>
      <c r="F2336" t="s">
        <v>1461</v>
      </c>
      <c r="G2336" s="437">
        <v>45096.435266203705</v>
      </c>
      <c r="H2336">
        <v>0</v>
      </c>
      <c r="K2336">
        <v>2</v>
      </c>
    </row>
    <row r="2337" spans="1:12" x14ac:dyDescent="0.2">
      <c r="A2337">
        <v>5</v>
      </c>
      <c r="B2337" t="s">
        <v>1325</v>
      </c>
      <c r="C2337">
        <v>2023</v>
      </c>
      <c r="D2337" t="s">
        <v>1599</v>
      </c>
      <c r="E2337" t="str">
        <f>IFERROR(VLOOKUP([1]!Tabla_SERIEA_05_13[[#This Row],[IdEstablecimiento]],'[2]Establecimiento 2023'!$A$1:$E$183,5,FALSE),0)</f>
        <v>04102-Coquimbo</v>
      </c>
      <c r="F2337" t="s">
        <v>1371</v>
      </c>
      <c r="G2337" s="437">
        <v>45096.435266203705</v>
      </c>
      <c r="H2337">
        <v>0</v>
      </c>
      <c r="K2337">
        <v>1</v>
      </c>
    </row>
    <row r="2338" spans="1:12" x14ac:dyDescent="0.2">
      <c r="A2338">
        <v>5</v>
      </c>
      <c r="B2338" t="s">
        <v>1325</v>
      </c>
      <c r="C2338">
        <v>2023</v>
      </c>
      <c r="D2338" t="s">
        <v>1599</v>
      </c>
      <c r="E2338" t="str">
        <f>IFERROR(VLOOKUP([1]!Tabla_SERIEA_05_13[[#This Row],[IdEstablecimiento]],'[2]Establecimiento 2023'!$A$1:$E$183,5,FALSE),0)</f>
        <v>04102-Coquimbo</v>
      </c>
      <c r="F2338" t="s">
        <v>1372</v>
      </c>
      <c r="G2338" s="437">
        <v>45096.435266203705</v>
      </c>
      <c r="H2338">
        <v>0</v>
      </c>
      <c r="K2338">
        <v>1</v>
      </c>
    </row>
    <row r="2339" spans="1:12" x14ac:dyDescent="0.2">
      <c r="A2339">
        <v>5</v>
      </c>
      <c r="B2339" t="s">
        <v>1325</v>
      </c>
      <c r="C2339">
        <v>2023</v>
      </c>
      <c r="D2339" t="s">
        <v>1599</v>
      </c>
      <c r="E2339" t="str">
        <f>IFERROR(VLOOKUP([1]!Tabla_SERIEA_05_13[[#This Row],[IdEstablecimiento]],'[2]Establecimiento 2023'!$A$1:$E$183,5,FALSE),0)</f>
        <v>04102-Coquimbo</v>
      </c>
      <c r="F2339" t="s">
        <v>1335</v>
      </c>
      <c r="G2339" s="437">
        <v>45096.435266203705</v>
      </c>
      <c r="H2339">
        <v>3</v>
      </c>
      <c r="J2339">
        <v>3</v>
      </c>
      <c r="L2339">
        <v>3</v>
      </c>
    </row>
    <row r="2340" spans="1:12" x14ac:dyDescent="0.2">
      <c r="A2340">
        <v>5</v>
      </c>
      <c r="B2340" t="s">
        <v>1325</v>
      </c>
      <c r="C2340">
        <v>2023</v>
      </c>
      <c r="D2340" t="s">
        <v>1599</v>
      </c>
      <c r="E2340" t="str">
        <f>IFERROR(VLOOKUP([1]!Tabla_SERIEA_05_13[[#This Row],[IdEstablecimiento]],'[2]Establecimiento 2023'!$A$1:$E$183,5,FALSE),0)</f>
        <v>04102-Coquimbo</v>
      </c>
      <c r="F2340" t="s">
        <v>1477</v>
      </c>
      <c r="G2340" s="437">
        <v>45096.435266203705</v>
      </c>
      <c r="H2340">
        <v>2</v>
      </c>
      <c r="J2340">
        <v>2</v>
      </c>
      <c r="L2340">
        <v>2</v>
      </c>
    </row>
    <row r="2341" spans="1:12" x14ac:dyDescent="0.2">
      <c r="A2341">
        <v>5</v>
      </c>
      <c r="B2341" t="s">
        <v>1325</v>
      </c>
      <c r="C2341">
        <v>2023</v>
      </c>
      <c r="D2341" t="s">
        <v>1599</v>
      </c>
      <c r="E2341" t="str">
        <f>IFERROR(VLOOKUP([1]!Tabla_SERIEA_05_13[[#This Row],[IdEstablecimiento]],'[2]Establecimiento 2023'!$A$1:$E$183,5,FALSE),0)</f>
        <v>04102-Coquimbo</v>
      </c>
      <c r="F2341" t="s">
        <v>1327</v>
      </c>
      <c r="G2341" s="437">
        <v>45096.435266203705</v>
      </c>
      <c r="H2341">
        <v>15</v>
      </c>
      <c r="J2341">
        <v>15</v>
      </c>
      <c r="L2341">
        <v>15</v>
      </c>
    </row>
    <row r="2342" spans="1:12" x14ac:dyDescent="0.2">
      <c r="A2342">
        <v>5</v>
      </c>
      <c r="B2342" t="s">
        <v>1325</v>
      </c>
      <c r="C2342">
        <v>2023</v>
      </c>
      <c r="D2342" t="s">
        <v>1599</v>
      </c>
      <c r="E2342" t="str">
        <f>IFERROR(VLOOKUP([1]!Tabla_SERIEA_05_13[[#This Row],[IdEstablecimiento]],'[2]Establecimiento 2023'!$A$1:$E$183,5,FALSE),0)</f>
        <v>04102-Coquimbo</v>
      </c>
      <c r="F2342" t="s">
        <v>1383</v>
      </c>
      <c r="G2342" s="437">
        <v>45096.435266203705</v>
      </c>
      <c r="H2342">
        <v>1</v>
      </c>
      <c r="J2342">
        <v>1</v>
      </c>
      <c r="L2342">
        <v>1</v>
      </c>
    </row>
    <row r="2343" spans="1:12" x14ac:dyDescent="0.2">
      <c r="A2343">
        <v>5</v>
      </c>
      <c r="B2343" t="s">
        <v>1325</v>
      </c>
      <c r="C2343">
        <v>2023</v>
      </c>
      <c r="D2343" t="s">
        <v>1599</v>
      </c>
      <c r="E2343" t="str">
        <f>IFERROR(VLOOKUP([1]!Tabla_SERIEA_05_13[[#This Row],[IdEstablecimiento]],'[2]Establecimiento 2023'!$A$1:$E$183,5,FALSE),0)</f>
        <v>04102-Coquimbo</v>
      </c>
      <c r="F2343" t="s">
        <v>1384</v>
      </c>
      <c r="G2343" s="437">
        <v>45096.435266203705</v>
      </c>
      <c r="H2343">
        <v>25</v>
      </c>
      <c r="J2343">
        <v>25</v>
      </c>
      <c r="L2343">
        <v>25</v>
      </c>
    </row>
    <row r="2344" spans="1:12" x14ac:dyDescent="0.2">
      <c r="A2344">
        <v>5</v>
      </c>
      <c r="B2344" t="s">
        <v>1325</v>
      </c>
      <c r="C2344">
        <v>2023</v>
      </c>
      <c r="D2344" t="s">
        <v>1599</v>
      </c>
      <c r="E2344" t="str">
        <f>IFERROR(VLOOKUP([1]!Tabla_SERIEA_05_13[[#This Row],[IdEstablecimiento]],'[2]Establecimiento 2023'!$A$1:$E$183,5,FALSE),0)</f>
        <v>04102-Coquimbo</v>
      </c>
      <c r="F2344" t="s">
        <v>1331</v>
      </c>
      <c r="G2344" s="437">
        <v>45096.435266203705</v>
      </c>
      <c r="H2344">
        <v>4</v>
      </c>
      <c r="J2344">
        <v>4</v>
      </c>
      <c r="L2344">
        <v>4</v>
      </c>
    </row>
    <row r="2345" spans="1:12" x14ac:dyDescent="0.2">
      <c r="A2345">
        <v>5</v>
      </c>
      <c r="B2345" t="s">
        <v>1325</v>
      </c>
      <c r="C2345">
        <v>2023</v>
      </c>
      <c r="D2345" t="s">
        <v>1599</v>
      </c>
      <c r="E2345" t="str">
        <f>IFERROR(VLOOKUP([1]!Tabla_SERIEA_05_13[[#This Row],[IdEstablecimiento]],'[2]Establecimiento 2023'!$A$1:$E$183,5,FALSE),0)</f>
        <v>04102-Coquimbo</v>
      </c>
      <c r="F2345" t="s">
        <v>1385</v>
      </c>
      <c r="G2345" s="437">
        <v>45096.435266203705</v>
      </c>
      <c r="H2345">
        <v>0</v>
      </c>
      <c r="K2345">
        <v>34</v>
      </c>
    </row>
    <row r="2346" spans="1:12" x14ac:dyDescent="0.2">
      <c r="A2346">
        <v>5</v>
      </c>
      <c r="B2346" t="s">
        <v>1325</v>
      </c>
      <c r="C2346">
        <v>2023</v>
      </c>
      <c r="D2346" t="s">
        <v>1599</v>
      </c>
      <c r="E2346" t="str">
        <f>IFERROR(VLOOKUP([1]!Tabla_SERIEA_05_13[[#This Row],[IdEstablecimiento]],'[2]Establecimiento 2023'!$A$1:$E$183,5,FALSE),0)</f>
        <v>04102-Coquimbo</v>
      </c>
      <c r="F2346" t="s">
        <v>1332</v>
      </c>
      <c r="G2346" s="437">
        <v>45096.435266203705</v>
      </c>
      <c r="H2346">
        <v>7</v>
      </c>
      <c r="J2346">
        <v>7</v>
      </c>
      <c r="L2346">
        <v>7</v>
      </c>
    </row>
    <row r="2347" spans="1:12" x14ac:dyDescent="0.2">
      <c r="A2347">
        <v>5</v>
      </c>
      <c r="B2347" t="s">
        <v>1325</v>
      </c>
      <c r="C2347">
        <v>2023</v>
      </c>
      <c r="D2347" t="s">
        <v>1599</v>
      </c>
      <c r="E2347" t="str">
        <f>IFERROR(VLOOKUP([1]!Tabla_SERIEA_05_13[[#This Row],[IdEstablecimiento]],'[2]Establecimiento 2023'!$A$1:$E$183,5,FALSE),0)</f>
        <v>04102-Coquimbo</v>
      </c>
      <c r="F2347" t="s">
        <v>1244</v>
      </c>
      <c r="G2347" s="437">
        <v>45096.435266203705</v>
      </c>
      <c r="H2347">
        <v>5</v>
      </c>
      <c r="I2347">
        <v>0</v>
      </c>
      <c r="J2347">
        <v>5</v>
      </c>
    </row>
    <row r="2348" spans="1:12" x14ac:dyDescent="0.2">
      <c r="A2348">
        <v>5</v>
      </c>
      <c r="B2348" t="s">
        <v>1325</v>
      </c>
      <c r="C2348">
        <v>2023</v>
      </c>
      <c r="D2348" t="s">
        <v>1599</v>
      </c>
      <c r="E2348" t="str">
        <f>IFERROR(VLOOKUP([1]!Tabla_SERIEA_05_13[[#This Row],[IdEstablecimiento]],'[2]Establecimiento 2023'!$A$1:$E$183,5,FALSE),0)</f>
        <v>04102-Coquimbo</v>
      </c>
      <c r="F2348" t="s">
        <v>1252</v>
      </c>
      <c r="G2348" s="437">
        <v>45096.435266203705</v>
      </c>
      <c r="H2348">
        <v>4</v>
      </c>
      <c r="I2348">
        <v>0</v>
      </c>
      <c r="J2348">
        <v>4</v>
      </c>
    </row>
    <row r="2349" spans="1:12" x14ac:dyDescent="0.2">
      <c r="A2349">
        <v>5</v>
      </c>
      <c r="B2349" t="s">
        <v>1325</v>
      </c>
      <c r="C2349">
        <v>2023</v>
      </c>
      <c r="D2349" t="s">
        <v>1599</v>
      </c>
      <c r="E2349" t="str">
        <f>IFERROR(VLOOKUP([1]!Tabla_SERIEA_05_13[[#This Row],[IdEstablecimiento]],'[2]Establecimiento 2023'!$A$1:$E$183,5,FALSE),0)</f>
        <v>04102-Coquimbo</v>
      </c>
      <c r="F2349" t="s">
        <v>1253</v>
      </c>
      <c r="G2349" s="437">
        <v>45096.435266203705</v>
      </c>
      <c r="H2349">
        <v>15</v>
      </c>
      <c r="I2349">
        <v>0</v>
      </c>
      <c r="J2349">
        <v>15</v>
      </c>
    </row>
    <row r="2350" spans="1:12" x14ac:dyDescent="0.2">
      <c r="A2350">
        <v>5</v>
      </c>
      <c r="B2350" t="s">
        <v>1325</v>
      </c>
      <c r="C2350">
        <v>2023</v>
      </c>
      <c r="D2350" t="s">
        <v>1599</v>
      </c>
      <c r="E2350" t="str">
        <f>IFERROR(VLOOKUP([1]!Tabla_SERIEA_05_13[[#This Row],[IdEstablecimiento]],'[2]Establecimiento 2023'!$A$1:$E$183,5,FALSE),0)</f>
        <v>04102-Coquimbo</v>
      </c>
      <c r="F2350" t="s">
        <v>1390</v>
      </c>
      <c r="G2350" s="437">
        <v>45096.435266203705</v>
      </c>
      <c r="H2350">
        <v>1</v>
      </c>
      <c r="I2350">
        <v>0</v>
      </c>
      <c r="J2350">
        <v>1</v>
      </c>
    </row>
    <row r="2351" spans="1:12" x14ac:dyDescent="0.2">
      <c r="A2351">
        <v>5</v>
      </c>
      <c r="B2351" t="s">
        <v>1325</v>
      </c>
      <c r="C2351">
        <v>2023</v>
      </c>
      <c r="D2351" t="s">
        <v>1599</v>
      </c>
      <c r="E2351" t="str">
        <f>IFERROR(VLOOKUP([1]!Tabla_SERIEA_05_13[[#This Row],[IdEstablecimiento]],'[2]Establecimiento 2023'!$A$1:$E$183,5,FALSE),0)</f>
        <v>04102-Coquimbo</v>
      </c>
      <c r="F2351" t="s">
        <v>1259</v>
      </c>
      <c r="G2351" s="437">
        <v>45096.435266203705</v>
      </c>
      <c r="H2351">
        <v>10</v>
      </c>
      <c r="I2351">
        <v>1</v>
      </c>
      <c r="J2351">
        <v>9</v>
      </c>
    </row>
    <row r="2352" spans="1:12" x14ac:dyDescent="0.2">
      <c r="A2352">
        <v>5</v>
      </c>
      <c r="B2352" t="s">
        <v>1325</v>
      </c>
      <c r="C2352">
        <v>2023</v>
      </c>
      <c r="D2352" t="s">
        <v>1600</v>
      </c>
      <c r="E2352" t="str">
        <f>IFERROR(VLOOKUP([1]!Tabla_SERIEA_05_13[[#This Row],[IdEstablecimiento]],'[2]Establecimiento 2023'!$A$1:$E$183,5,FALSE),0)</f>
        <v>04102-Coquimbo</v>
      </c>
      <c r="F2352" t="s">
        <v>1343</v>
      </c>
      <c r="G2352" s="437">
        <v>45096.435381944444</v>
      </c>
      <c r="H2352">
        <v>0</v>
      </c>
      <c r="K2352">
        <v>7</v>
      </c>
    </row>
    <row r="2353" spans="1:11" x14ac:dyDescent="0.2">
      <c r="A2353">
        <v>5</v>
      </c>
      <c r="B2353" t="s">
        <v>1325</v>
      </c>
      <c r="C2353">
        <v>2023</v>
      </c>
      <c r="D2353" t="s">
        <v>1600</v>
      </c>
      <c r="E2353" t="str">
        <f>IFERROR(VLOOKUP([1]!Tabla_SERIEA_05_13[[#This Row],[IdEstablecimiento]],'[2]Establecimiento 2023'!$A$1:$E$183,5,FALSE),0)</f>
        <v>04102-Coquimbo</v>
      </c>
      <c r="F2353" t="s">
        <v>1344</v>
      </c>
      <c r="G2353" s="437">
        <v>45096.435381944444</v>
      </c>
      <c r="H2353">
        <v>0</v>
      </c>
      <c r="K2353">
        <v>23</v>
      </c>
    </row>
    <row r="2354" spans="1:11" x14ac:dyDescent="0.2">
      <c r="A2354">
        <v>5</v>
      </c>
      <c r="B2354" t="s">
        <v>1325</v>
      </c>
      <c r="C2354">
        <v>2023</v>
      </c>
      <c r="D2354" t="s">
        <v>1600</v>
      </c>
      <c r="E2354" t="str">
        <f>IFERROR(VLOOKUP([1]!Tabla_SERIEA_05_13[[#This Row],[IdEstablecimiento]],'[2]Establecimiento 2023'!$A$1:$E$183,5,FALSE),0)</f>
        <v>04102-Coquimbo</v>
      </c>
      <c r="F2354" t="s">
        <v>1346</v>
      </c>
      <c r="G2354" s="437">
        <v>45096.435381944444</v>
      </c>
      <c r="H2354">
        <v>0</v>
      </c>
      <c r="K2354">
        <v>7</v>
      </c>
    </row>
    <row r="2355" spans="1:11" x14ac:dyDescent="0.2">
      <c r="A2355">
        <v>5</v>
      </c>
      <c r="B2355" t="s">
        <v>1325</v>
      </c>
      <c r="C2355">
        <v>2023</v>
      </c>
      <c r="D2355" t="s">
        <v>1600</v>
      </c>
      <c r="E2355" t="str">
        <f>IFERROR(VLOOKUP([1]!Tabla_SERIEA_05_13[[#This Row],[IdEstablecimiento]],'[2]Establecimiento 2023'!$A$1:$E$183,5,FALSE),0)</f>
        <v>04102-Coquimbo</v>
      </c>
      <c r="F2355" t="s">
        <v>1347</v>
      </c>
      <c r="G2355" s="437">
        <v>45096.435381944444</v>
      </c>
      <c r="H2355">
        <v>0</v>
      </c>
      <c r="K2355">
        <v>3</v>
      </c>
    </row>
    <row r="2356" spans="1:11" x14ac:dyDescent="0.2">
      <c r="A2356">
        <v>5</v>
      </c>
      <c r="B2356" t="s">
        <v>1325</v>
      </c>
      <c r="C2356">
        <v>2023</v>
      </c>
      <c r="D2356" t="s">
        <v>1600</v>
      </c>
      <c r="E2356" t="str">
        <f>IFERROR(VLOOKUP([1]!Tabla_SERIEA_05_13[[#This Row],[IdEstablecimiento]],'[2]Establecimiento 2023'!$A$1:$E$183,5,FALSE),0)</f>
        <v>04102-Coquimbo</v>
      </c>
      <c r="F2356" t="s">
        <v>1439</v>
      </c>
      <c r="G2356" s="437">
        <v>45096.435381944444</v>
      </c>
      <c r="H2356">
        <v>0</v>
      </c>
      <c r="K2356">
        <v>9</v>
      </c>
    </row>
    <row r="2357" spans="1:11" x14ac:dyDescent="0.2">
      <c r="A2357">
        <v>5</v>
      </c>
      <c r="B2357" t="s">
        <v>1325</v>
      </c>
      <c r="C2357">
        <v>2023</v>
      </c>
      <c r="D2357" t="s">
        <v>1600</v>
      </c>
      <c r="E2357" t="str">
        <f>IFERROR(VLOOKUP([1]!Tabla_SERIEA_05_13[[#This Row],[IdEstablecimiento]],'[2]Establecimiento 2023'!$A$1:$E$183,5,FALSE),0)</f>
        <v>04102-Coquimbo</v>
      </c>
      <c r="F2357" t="s">
        <v>1349</v>
      </c>
      <c r="G2357" s="437">
        <v>45096.435381944444</v>
      </c>
      <c r="H2357">
        <v>0</v>
      </c>
      <c r="K2357">
        <v>1</v>
      </c>
    </row>
    <row r="2358" spans="1:11" x14ac:dyDescent="0.2">
      <c r="A2358">
        <v>5</v>
      </c>
      <c r="B2358" t="s">
        <v>1325</v>
      </c>
      <c r="C2358">
        <v>2023</v>
      </c>
      <c r="D2358" t="s">
        <v>1600</v>
      </c>
      <c r="E2358" t="str">
        <f>IFERROR(VLOOKUP([1]!Tabla_SERIEA_05_13[[#This Row],[IdEstablecimiento]],'[2]Establecimiento 2023'!$A$1:$E$183,5,FALSE),0)</f>
        <v>04102-Coquimbo</v>
      </c>
      <c r="F2358" t="s">
        <v>1351</v>
      </c>
      <c r="G2358" s="437">
        <v>45096.435381944444</v>
      </c>
      <c r="H2358">
        <v>0</v>
      </c>
      <c r="K2358">
        <v>4</v>
      </c>
    </row>
    <row r="2359" spans="1:11" x14ac:dyDescent="0.2">
      <c r="A2359">
        <v>5</v>
      </c>
      <c r="B2359" t="s">
        <v>1325</v>
      </c>
      <c r="C2359">
        <v>2023</v>
      </c>
      <c r="D2359" t="s">
        <v>1600</v>
      </c>
      <c r="E2359" t="str">
        <f>IFERROR(VLOOKUP([1]!Tabla_SERIEA_05_13[[#This Row],[IdEstablecimiento]],'[2]Establecimiento 2023'!$A$1:$E$183,5,FALSE),0)</f>
        <v>04102-Coquimbo</v>
      </c>
      <c r="F2359" t="s">
        <v>1353</v>
      </c>
      <c r="G2359" s="437">
        <v>45096.435381944444</v>
      </c>
      <c r="H2359">
        <v>0</v>
      </c>
      <c r="K2359">
        <v>16</v>
      </c>
    </row>
    <row r="2360" spans="1:11" x14ac:dyDescent="0.2">
      <c r="A2360">
        <v>5</v>
      </c>
      <c r="B2360" t="s">
        <v>1325</v>
      </c>
      <c r="C2360">
        <v>2023</v>
      </c>
      <c r="D2360" t="s">
        <v>1600</v>
      </c>
      <c r="E2360" t="str">
        <f>IFERROR(VLOOKUP([1]!Tabla_SERIEA_05_13[[#This Row],[IdEstablecimiento]],'[2]Establecimiento 2023'!$A$1:$E$183,5,FALSE),0)</f>
        <v>04102-Coquimbo</v>
      </c>
      <c r="F2360" t="s">
        <v>1354</v>
      </c>
      <c r="G2360" s="437">
        <v>45096.435381944444</v>
      </c>
      <c r="H2360">
        <v>0</v>
      </c>
      <c r="K2360">
        <v>8</v>
      </c>
    </row>
    <row r="2361" spans="1:11" x14ac:dyDescent="0.2">
      <c r="A2361">
        <v>5</v>
      </c>
      <c r="B2361" t="s">
        <v>1325</v>
      </c>
      <c r="C2361">
        <v>2023</v>
      </c>
      <c r="D2361" t="s">
        <v>1600</v>
      </c>
      <c r="E2361" t="str">
        <f>IFERROR(VLOOKUP([1]!Tabla_SERIEA_05_13[[#This Row],[IdEstablecimiento]],'[2]Establecimiento 2023'!$A$1:$E$183,5,FALSE),0)</f>
        <v>04102-Coquimbo</v>
      </c>
      <c r="F2361" t="s">
        <v>1410</v>
      </c>
      <c r="G2361" s="437">
        <v>45096.435381944444</v>
      </c>
      <c r="H2361">
        <v>0</v>
      </c>
      <c r="K2361">
        <v>23</v>
      </c>
    </row>
    <row r="2362" spans="1:11" x14ac:dyDescent="0.2">
      <c r="A2362">
        <v>5</v>
      </c>
      <c r="B2362" t="s">
        <v>1325</v>
      </c>
      <c r="C2362">
        <v>2023</v>
      </c>
      <c r="D2362" t="s">
        <v>1600</v>
      </c>
      <c r="E2362" t="str">
        <f>IFERROR(VLOOKUP([1]!Tabla_SERIEA_05_13[[#This Row],[IdEstablecimiento]],'[2]Establecimiento 2023'!$A$1:$E$183,5,FALSE),0)</f>
        <v>04102-Coquimbo</v>
      </c>
      <c r="F2362" t="s">
        <v>1356</v>
      </c>
      <c r="G2362" s="437">
        <v>45096.435381944444</v>
      </c>
      <c r="H2362">
        <v>0</v>
      </c>
      <c r="K2362">
        <v>25</v>
      </c>
    </row>
    <row r="2363" spans="1:11" x14ac:dyDescent="0.2">
      <c r="A2363">
        <v>5</v>
      </c>
      <c r="B2363" t="s">
        <v>1325</v>
      </c>
      <c r="C2363">
        <v>2023</v>
      </c>
      <c r="D2363" t="s">
        <v>1600</v>
      </c>
      <c r="E2363" t="str">
        <f>IFERROR(VLOOKUP([1]!Tabla_SERIEA_05_13[[#This Row],[IdEstablecimiento]],'[2]Establecimiento 2023'!$A$1:$E$183,5,FALSE),0)</f>
        <v>04102-Coquimbo</v>
      </c>
      <c r="F2363" t="s">
        <v>1357</v>
      </c>
      <c r="G2363" s="437">
        <v>45096.435381944444</v>
      </c>
      <c r="H2363">
        <v>0</v>
      </c>
      <c r="K2363">
        <v>1</v>
      </c>
    </row>
    <row r="2364" spans="1:11" x14ac:dyDescent="0.2">
      <c r="A2364">
        <v>5</v>
      </c>
      <c r="B2364" t="s">
        <v>1325</v>
      </c>
      <c r="C2364">
        <v>2023</v>
      </c>
      <c r="D2364" t="s">
        <v>1600</v>
      </c>
      <c r="E2364" t="str">
        <f>IFERROR(VLOOKUP([1]!Tabla_SERIEA_05_13[[#This Row],[IdEstablecimiento]],'[2]Establecimiento 2023'!$A$1:$E$183,5,FALSE),0)</f>
        <v>04102-Coquimbo</v>
      </c>
      <c r="F2364" t="s">
        <v>1358</v>
      </c>
      <c r="G2364" s="437">
        <v>45096.435381944444</v>
      </c>
      <c r="H2364">
        <v>0</v>
      </c>
      <c r="K2364">
        <v>1</v>
      </c>
    </row>
    <row r="2365" spans="1:11" x14ac:dyDescent="0.2">
      <c r="A2365">
        <v>5</v>
      </c>
      <c r="B2365" t="s">
        <v>1325</v>
      </c>
      <c r="C2365">
        <v>2023</v>
      </c>
      <c r="D2365" t="s">
        <v>1600</v>
      </c>
      <c r="E2365" t="str">
        <f>IFERROR(VLOOKUP([1]!Tabla_SERIEA_05_13[[#This Row],[IdEstablecimiento]],'[2]Establecimiento 2023'!$A$1:$E$183,5,FALSE),0)</f>
        <v>04102-Coquimbo</v>
      </c>
      <c r="F2365" t="s">
        <v>1444</v>
      </c>
      <c r="G2365" s="437">
        <v>45096.435381944444</v>
      </c>
      <c r="H2365">
        <v>0</v>
      </c>
      <c r="K2365">
        <v>13</v>
      </c>
    </row>
    <row r="2366" spans="1:11" x14ac:dyDescent="0.2">
      <c r="A2366">
        <v>5</v>
      </c>
      <c r="B2366" t="s">
        <v>1325</v>
      </c>
      <c r="C2366">
        <v>2023</v>
      </c>
      <c r="D2366" t="s">
        <v>1600</v>
      </c>
      <c r="E2366" t="str">
        <f>IFERROR(VLOOKUP([1]!Tabla_SERIEA_05_13[[#This Row],[IdEstablecimiento]],'[2]Establecimiento 2023'!$A$1:$E$183,5,FALSE),0)</f>
        <v>04102-Coquimbo</v>
      </c>
      <c r="F2366" t="s">
        <v>1361</v>
      </c>
      <c r="G2366" s="437">
        <v>45096.435381944444</v>
      </c>
      <c r="H2366">
        <v>0</v>
      </c>
      <c r="K2366">
        <v>18</v>
      </c>
    </row>
    <row r="2367" spans="1:11" x14ac:dyDescent="0.2">
      <c r="A2367">
        <v>5</v>
      </c>
      <c r="B2367" t="s">
        <v>1325</v>
      </c>
      <c r="C2367">
        <v>2023</v>
      </c>
      <c r="D2367" t="s">
        <v>1600</v>
      </c>
      <c r="E2367" t="str">
        <f>IFERROR(VLOOKUP([1]!Tabla_SERIEA_05_13[[#This Row],[IdEstablecimiento]],'[2]Establecimiento 2023'!$A$1:$E$183,5,FALSE),0)</f>
        <v>04102-Coquimbo</v>
      </c>
      <c r="F2367" t="s">
        <v>1362</v>
      </c>
      <c r="G2367" s="437">
        <v>45096.435381944444</v>
      </c>
      <c r="H2367">
        <v>0</v>
      </c>
      <c r="K2367">
        <v>10</v>
      </c>
    </row>
    <row r="2368" spans="1:11" x14ac:dyDescent="0.2">
      <c r="A2368">
        <v>5</v>
      </c>
      <c r="B2368" t="s">
        <v>1325</v>
      </c>
      <c r="C2368">
        <v>2023</v>
      </c>
      <c r="D2368" t="s">
        <v>1600</v>
      </c>
      <c r="E2368" t="str">
        <f>IFERROR(VLOOKUP([1]!Tabla_SERIEA_05_13[[#This Row],[IdEstablecimiento]],'[2]Establecimiento 2023'!$A$1:$E$183,5,FALSE),0)</f>
        <v>04102-Coquimbo</v>
      </c>
      <c r="F2368" t="s">
        <v>1426</v>
      </c>
      <c r="G2368" s="437">
        <v>45096.435381944444</v>
      </c>
      <c r="H2368">
        <v>0</v>
      </c>
      <c r="K2368">
        <v>2</v>
      </c>
    </row>
    <row r="2369" spans="1:12" x14ac:dyDescent="0.2">
      <c r="A2369">
        <v>5</v>
      </c>
      <c r="B2369" t="s">
        <v>1325</v>
      </c>
      <c r="C2369">
        <v>2023</v>
      </c>
      <c r="D2369" t="s">
        <v>1600</v>
      </c>
      <c r="E2369" t="str">
        <f>IFERROR(VLOOKUP([1]!Tabla_SERIEA_05_13[[#This Row],[IdEstablecimiento]],'[2]Establecimiento 2023'!$A$1:$E$183,5,FALSE),0)</f>
        <v>04102-Coquimbo</v>
      </c>
      <c r="F2369" t="s">
        <v>1460</v>
      </c>
      <c r="G2369" s="437">
        <v>45096.435381944444</v>
      </c>
      <c r="H2369">
        <v>0</v>
      </c>
      <c r="K2369">
        <v>1</v>
      </c>
    </row>
    <row r="2370" spans="1:12" x14ac:dyDescent="0.2">
      <c r="A2370">
        <v>5</v>
      </c>
      <c r="B2370" t="s">
        <v>1325</v>
      </c>
      <c r="C2370">
        <v>2023</v>
      </c>
      <c r="D2370" t="s">
        <v>1600</v>
      </c>
      <c r="E2370" t="str">
        <f>IFERROR(VLOOKUP([1]!Tabla_SERIEA_05_13[[#This Row],[IdEstablecimiento]],'[2]Establecimiento 2023'!$A$1:$E$183,5,FALSE),0)</f>
        <v>04102-Coquimbo</v>
      </c>
      <c r="F2370" t="s">
        <v>1367</v>
      </c>
      <c r="G2370" s="437">
        <v>45096.435381944444</v>
      </c>
      <c r="H2370">
        <v>0</v>
      </c>
      <c r="K2370">
        <v>3</v>
      </c>
    </row>
    <row r="2371" spans="1:12" x14ac:dyDescent="0.2">
      <c r="A2371">
        <v>5</v>
      </c>
      <c r="B2371" t="s">
        <v>1325</v>
      </c>
      <c r="C2371">
        <v>2023</v>
      </c>
      <c r="D2371" t="s">
        <v>1600</v>
      </c>
      <c r="E2371" t="str">
        <f>IFERROR(VLOOKUP([1]!Tabla_SERIEA_05_13[[#This Row],[IdEstablecimiento]],'[2]Establecimiento 2023'!$A$1:$E$183,5,FALSE),0)</f>
        <v>04101-La Serena</v>
      </c>
      <c r="F2371" t="s">
        <v>1461</v>
      </c>
      <c r="G2371" s="437">
        <v>45096.435381944444</v>
      </c>
      <c r="H2371">
        <v>0</v>
      </c>
      <c r="K2371">
        <v>3</v>
      </c>
    </row>
    <row r="2372" spans="1:12" x14ac:dyDescent="0.2">
      <c r="A2372">
        <v>5</v>
      </c>
      <c r="B2372" t="s">
        <v>1325</v>
      </c>
      <c r="C2372">
        <v>2023</v>
      </c>
      <c r="D2372" t="s">
        <v>1600</v>
      </c>
      <c r="E2372" t="str">
        <f>IFERROR(VLOOKUP([1]!Tabla_SERIEA_05_13[[#This Row],[IdEstablecimiento]],'[2]Establecimiento 2023'!$A$1:$E$183,5,FALSE),0)</f>
        <v>04101-La Serena</v>
      </c>
      <c r="F2372" t="s">
        <v>1369</v>
      </c>
      <c r="G2372" s="437">
        <v>45096.435381944444</v>
      </c>
      <c r="H2372">
        <v>0</v>
      </c>
      <c r="K2372">
        <v>1</v>
      </c>
    </row>
    <row r="2373" spans="1:12" x14ac:dyDescent="0.2">
      <c r="A2373">
        <v>5</v>
      </c>
      <c r="B2373" t="s">
        <v>1325</v>
      </c>
      <c r="C2373">
        <v>2023</v>
      </c>
      <c r="D2373" t="s">
        <v>1600</v>
      </c>
      <c r="E2373" t="str">
        <f>IFERROR(VLOOKUP([1]!Tabla_SERIEA_05_13[[#This Row],[IdEstablecimiento]],'[2]Establecimiento 2023'!$A$1:$E$183,5,FALSE),0)</f>
        <v>04101-La Serena</v>
      </c>
      <c r="F2373" t="s">
        <v>1371</v>
      </c>
      <c r="G2373" s="437">
        <v>45096.435381944444</v>
      </c>
      <c r="H2373">
        <v>0</v>
      </c>
      <c r="K2373">
        <v>3</v>
      </c>
    </row>
    <row r="2374" spans="1:12" x14ac:dyDescent="0.2">
      <c r="A2374">
        <v>5</v>
      </c>
      <c r="B2374" t="s">
        <v>1325</v>
      </c>
      <c r="C2374">
        <v>2023</v>
      </c>
      <c r="D2374" t="s">
        <v>1600</v>
      </c>
      <c r="E2374" t="str">
        <f>IFERROR(VLOOKUP([1]!Tabla_SERIEA_05_13[[#This Row],[IdEstablecimiento]],'[2]Establecimiento 2023'!$A$1:$E$183,5,FALSE),0)</f>
        <v>04101-La Serena</v>
      </c>
      <c r="F2374" t="s">
        <v>1448</v>
      </c>
      <c r="G2374" s="437">
        <v>45096.435381944444</v>
      </c>
      <c r="H2374">
        <v>0</v>
      </c>
      <c r="K2374">
        <v>1</v>
      </c>
    </row>
    <row r="2375" spans="1:12" x14ac:dyDescent="0.2">
      <c r="A2375">
        <v>5</v>
      </c>
      <c r="B2375" t="s">
        <v>1325</v>
      </c>
      <c r="C2375">
        <v>2023</v>
      </c>
      <c r="D2375" t="s">
        <v>1600</v>
      </c>
      <c r="E2375" t="str">
        <f>IFERROR(VLOOKUP([1]!Tabla_SERIEA_05_13[[#This Row],[IdEstablecimiento]],'[2]Establecimiento 2023'!$A$1:$E$183,5,FALSE),0)</f>
        <v>04101-La Serena</v>
      </c>
      <c r="F2375" t="s">
        <v>1335</v>
      </c>
      <c r="G2375" s="437">
        <v>45096.435381944444</v>
      </c>
      <c r="H2375">
        <v>4</v>
      </c>
      <c r="J2375">
        <v>4</v>
      </c>
      <c r="L2375">
        <v>4</v>
      </c>
    </row>
    <row r="2376" spans="1:12" x14ac:dyDescent="0.2">
      <c r="A2376">
        <v>5</v>
      </c>
      <c r="B2376" t="s">
        <v>1325</v>
      </c>
      <c r="C2376">
        <v>2023</v>
      </c>
      <c r="D2376" t="s">
        <v>1600</v>
      </c>
      <c r="E2376" t="str">
        <f>IFERROR(VLOOKUP([1]!Tabla_SERIEA_05_13[[#This Row],[IdEstablecimiento]],'[2]Establecimiento 2023'!$A$1:$E$183,5,FALSE),0)</f>
        <v>04101-La Serena</v>
      </c>
      <c r="F2376" t="s">
        <v>1477</v>
      </c>
      <c r="G2376" s="437">
        <v>45096.435381944444</v>
      </c>
      <c r="H2376">
        <v>8</v>
      </c>
      <c r="J2376">
        <v>8</v>
      </c>
      <c r="L2376">
        <v>8</v>
      </c>
    </row>
    <row r="2377" spans="1:12" x14ac:dyDescent="0.2">
      <c r="A2377">
        <v>5</v>
      </c>
      <c r="B2377" t="s">
        <v>1325</v>
      </c>
      <c r="C2377">
        <v>2023</v>
      </c>
      <c r="D2377" t="s">
        <v>1600</v>
      </c>
      <c r="E2377" t="str">
        <f>IFERROR(VLOOKUP([1]!Tabla_SERIEA_05_13[[#This Row],[IdEstablecimiento]],'[2]Establecimiento 2023'!$A$1:$E$183,5,FALSE),0)</f>
        <v>04101-La Serena</v>
      </c>
      <c r="F2377" t="s">
        <v>1327</v>
      </c>
      <c r="G2377" s="437">
        <v>45096.435381944444</v>
      </c>
      <c r="H2377">
        <v>14</v>
      </c>
      <c r="J2377">
        <v>14</v>
      </c>
      <c r="L2377">
        <v>14</v>
      </c>
    </row>
    <row r="2378" spans="1:12" x14ac:dyDescent="0.2">
      <c r="A2378">
        <v>5</v>
      </c>
      <c r="B2378" t="s">
        <v>1325</v>
      </c>
      <c r="C2378">
        <v>2023</v>
      </c>
      <c r="D2378" t="s">
        <v>1600</v>
      </c>
      <c r="E2378" t="str">
        <f>IFERROR(VLOOKUP([1]!Tabla_SERIEA_05_13[[#This Row],[IdEstablecimiento]],'[2]Establecimiento 2023'!$A$1:$E$183,5,FALSE),0)</f>
        <v>04101-La Serena</v>
      </c>
      <c r="F2378" t="s">
        <v>1383</v>
      </c>
      <c r="G2378" s="437">
        <v>45096.435381944444</v>
      </c>
      <c r="H2378">
        <v>9</v>
      </c>
      <c r="J2378">
        <v>9</v>
      </c>
      <c r="L2378">
        <v>9</v>
      </c>
    </row>
    <row r="2379" spans="1:12" x14ac:dyDescent="0.2">
      <c r="A2379">
        <v>5</v>
      </c>
      <c r="B2379" t="s">
        <v>1325</v>
      </c>
      <c r="C2379">
        <v>2023</v>
      </c>
      <c r="D2379" t="s">
        <v>1600</v>
      </c>
      <c r="E2379" t="str">
        <f>IFERROR(VLOOKUP([1]!Tabla_SERIEA_05_13[[#This Row],[IdEstablecimiento]],'[2]Establecimiento 2023'!$A$1:$E$183,5,FALSE),0)</f>
        <v>04101-La Serena</v>
      </c>
      <c r="F2379" t="s">
        <v>1435</v>
      </c>
      <c r="G2379" s="437">
        <v>45096.435381944444</v>
      </c>
      <c r="H2379">
        <v>1</v>
      </c>
      <c r="J2379">
        <v>1</v>
      </c>
      <c r="L2379">
        <v>1</v>
      </c>
    </row>
    <row r="2380" spans="1:12" x14ac:dyDescent="0.2">
      <c r="A2380">
        <v>5</v>
      </c>
      <c r="B2380" t="s">
        <v>1325</v>
      </c>
      <c r="C2380">
        <v>2023</v>
      </c>
      <c r="D2380" t="s">
        <v>1600</v>
      </c>
      <c r="E2380" t="str">
        <f>IFERROR(VLOOKUP([1]!Tabla_SERIEA_05_13[[#This Row],[IdEstablecimiento]],'[2]Establecimiento 2023'!$A$1:$E$183,5,FALSE),0)</f>
        <v>04101-La Serena</v>
      </c>
      <c r="F2380" t="s">
        <v>1384</v>
      </c>
      <c r="G2380" s="437">
        <v>45096.435381944444</v>
      </c>
      <c r="H2380">
        <v>36</v>
      </c>
      <c r="J2380">
        <v>36</v>
      </c>
      <c r="L2380">
        <v>36</v>
      </c>
    </row>
    <row r="2381" spans="1:12" x14ac:dyDescent="0.2">
      <c r="A2381">
        <v>5</v>
      </c>
      <c r="B2381" t="s">
        <v>1325</v>
      </c>
      <c r="C2381">
        <v>2023</v>
      </c>
      <c r="D2381" t="s">
        <v>1600</v>
      </c>
      <c r="E2381" t="str">
        <f>IFERROR(VLOOKUP([1]!Tabla_SERIEA_05_13[[#This Row],[IdEstablecimiento]],'[2]Establecimiento 2023'!$A$1:$E$183,5,FALSE),0)</f>
        <v>04101-La Serena</v>
      </c>
      <c r="F2381" t="s">
        <v>1331</v>
      </c>
      <c r="G2381" s="437">
        <v>45096.435381944444</v>
      </c>
      <c r="H2381">
        <v>8</v>
      </c>
      <c r="J2381">
        <v>8</v>
      </c>
      <c r="L2381">
        <v>8</v>
      </c>
    </row>
    <row r="2382" spans="1:12" x14ac:dyDescent="0.2">
      <c r="A2382">
        <v>5</v>
      </c>
      <c r="B2382" t="s">
        <v>1325</v>
      </c>
      <c r="C2382">
        <v>2023</v>
      </c>
      <c r="D2382" t="s">
        <v>1600</v>
      </c>
      <c r="E2382" t="str">
        <f>IFERROR(VLOOKUP([1]!Tabla_SERIEA_05_13[[#This Row],[IdEstablecimiento]],'[2]Establecimiento 2023'!$A$1:$E$183,5,FALSE),0)</f>
        <v>04101-La Serena</v>
      </c>
      <c r="F2382" t="s">
        <v>1385</v>
      </c>
      <c r="G2382" s="437">
        <v>45096.435381944444</v>
      </c>
      <c r="H2382">
        <v>0</v>
      </c>
      <c r="K2382">
        <v>30</v>
      </c>
    </row>
    <row r="2383" spans="1:12" x14ac:dyDescent="0.2">
      <c r="A2383">
        <v>5</v>
      </c>
      <c r="B2383" t="s">
        <v>1325</v>
      </c>
      <c r="C2383">
        <v>2023</v>
      </c>
      <c r="D2383" t="s">
        <v>1600</v>
      </c>
      <c r="E2383" t="str">
        <f>IFERROR(VLOOKUP([1]!Tabla_SERIEA_05_13[[#This Row],[IdEstablecimiento]],'[2]Establecimiento 2023'!$A$1:$E$183,5,FALSE),0)</f>
        <v>04101-La Serena</v>
      </c>
      <c r="F2383" t="s">
        <v>1386</v>
      </c>
      <c r="G2383" s="437">
        <v>45096.435381944444</v>
      </c>
      <c r="H2383">
        <v>0</v>
      </c>
      <c r="K2383">
        <v>1</v>
      </c>
    </row>
    <row r="2384" spans="1:12" x14ac:dyDescent="0.2">
      <c r="A2384">
        <v>5</v>
      </c>
      <c r="B2384" t="s">
        <v>1325</v>
      </c>
      <c r="C2384">
        <v>2023</v>
      </c>
      <c r="D2384" t="s">
        <v>1600</v>
      </c>
      <c r="E2384" t="str">
        <f>IFERROR(VLOOKUP([1]!Tabla_SERIEA_05_13[[#This Row],[IdEstablecimiento]],'[2]Establecimiento 2023'!$A$1:$E$183,5,FALSE),0)</f>
        <v>04101-La Serena</v>
      </c>
      <c r="F2384" t="s">
        <v>1332</v>
      </c>
      <c r="G2384" s="437">
        <v>45096.435381944444</v>
      </c>
      <c r="H2384">
        <v>10</v>
      </c>
      <c r="J2384">
        <v>10</v>
      </c>
      <c r="L2384">
        <v>10</v>
      </c>
    </row>
    <row r="2385" spans="1:11" x14ac:dyDescent="0.2">
      <c r="A2385">
        <v>5</v>
      </c>
      <c r="B2385" t="s">
        <v>1325</v>
      </c>
      <c r="C2385">
        <v>2023</v>
      </c>
      <c r="D2385" t="s">
        <v>1600</v>
      </c>
      <c r="E2385" t="str">
        <f>IFERROR(VLOOKUP([1]!Tabla_SERIEA_05_13[[#This Row],[IdEstablecimiento]],'[2]Establecimiento 2023'!$A$1:$E$183,5,FALSE),0)</f>
        <v>04101-La Serena</v>
      </c>
      <c r="F2385" t="s">
        <v>1244</v>
      </c>
      <c r="G2385" s="437">
        <v>45096.435381944444</v>
      </c>
      <c r="H2385">
        <v>12</v>
      </c>
      <c r="I2385">
        <v>0</v>
      </c>
      <c r="J2385">
        <v>12</v>
      </c>
    </row>
    <row r="2386" spans="1:11" x14ac:dyDescent="0.2">
      <c r="A2386">
        <v>5</v>
      </c>
      <c r="B2386" t="s">
        <v>1325</v>
      </c>
      <c r="C2386">
        <v>2023</v>
      </c>
      <c r="D2386" t="s">
        <v>1600</v>
      </c>
      <c r="E2386" t="str">
        <f>IFERROR(VLOOKUP([1]!Tabla_SERIEA_05_13[[#This Row],[IdEstablecimiento]],'[2]Establecimiento 2023'!$A$1:$E$183,5,FALSE),0)</f>
        <v>04101-La Serena</v>
      </c>
      <c r="F2386" t="s">
        <v>1252</v>
      </c>
      <c r="G2386" s="437">
        <v>45096.435381944444</v>
      </c>
      <c r="H2386">
        <v>8</v>
      </c>
      <c r="I2386">
        <v>0</v>
      </c>
      <c r="J2386">
        <v>8</v>
      </c>
    </row>
    <row r="2387" spans="1:11" x14ac:dyDescent="0.2">
      <c r="A2387">
        <v>5</v>
      </c>
      <c r="B2387" t="s">
        <v>1325</v>
      </c>
      <c r="C2387">
        <v>2023</v>
      </c>
      <c r="D2387" t="s">
        <v>1600</v>
      </c>
      <c r="E2387" t="str">
        <f>IFERROR(VLOOKUP([1]!Tabla_SERIEA_05_13[[#This Row],[IdEstablecimiento]],'[2]Establecimiento 2023'!$A$1:$E$183,5,FALSE),0)</f>
        <v>04101-La Serena</v>
      </c>
      <c r="F2387" t="s">
        <v>1253</v>
      </c>
      <c r="G2387" s="437">
        <v>45096.435381944444</v>
      </c>
      <c r="H2387">
        <v>14</v>
      </c>
      <c r="I2387">
        <v>0</v>
      </c>
      <c r="J2387">
        <v>14</v>
      </c>
    </row>
    <row r="2388" spans="1:11" x14ac:dyDescent="0.2">
      <c r="A2388">
        <v>5</v>
      </c>
      <c r="B2388" t="s">
        <v>1325</v>
      </c>
      <c r="C2388">
        <v>2023</v>
      </c>
      <c r="D2388" t="s">
        <v>1600</v>
      </c>
      <c r="E2388" t="str">
        <f>IFERROR(VLOOKUP([1]!Tabla_SERIEA_05_13[[#This Row],[IdEstablecimiento]],'[2]Establecimiento 2023'!$A$1:$E$183,5,FALSE),0)</f>
        <v>04201-Illapel</v>
      </c>
      <c r="F2388" t="s">
        <v>1390</v>
      </c>
      <c r="G2388" s="437">
        <v>45096.435381944444</v>
      </c>
      <c r="H2388">
        <v>9</v>
      </c>
      <c r="I2388">
        <v>0</v>
      </c>
      <c r="J2388">
        <v>9</v>
      </c>
    </row>
    <row r="2389" spans="1:11" x14ac:dyDescent="0.2">
      <c r="A2389">
        <v>5</v>
      </c>
      <c r="B2389" t="s">
        <v>1325</v>
      </c>
      <c r="C2389">
        <v>2023</v>
      </c>
      <c r="D2389" t="s">
        <v>1600</v>
      </c>
      <c r="E2389" t="str">
        <f>IFERROR(VLOOKUP([1]!Tabla_SERIEA_05_13[[#This Row],[IdEstablecimiento]],'[2]Establecimiento 2023'!$A$1:$E$183,5,FALSE),0)</f>
        <v>04102-Coquimbo</v>
      </c>
      <c r="F2389" t="s">
        <v>1259</v>
      </c>
      <c r="G2389" s="437">
        <v>45096.435381944444</v>
      </c>
      <c r="H2389">
        <v>5</v>
      </c>
      <c r="I2389">
        <v>0</v>
      </c>
      <c r="J2389">
        <v>5</v>
      </c>
    </row>
    <row r="2390" spans="1:11" x14ac:dyDescent="0.2">
      <c r="A2390">
        <v>5</v>
      </c>
      <c r="B2390" t="s">
        <v>1325</v>
      </c>
      <c r="C2390">
        <v>2023</v>
      </c>
      <c r="D2390" t="s">
        <v>1601</v>
      </c>
      <c r="E2390" t="str">
        <f>IFERROR(VLOOKUP([1]!Tabla_SERIEA_05_13[[#This Row],[IdEstablecimiento]],'[2]Establecimiento 2023'!$A$1:$E$183,5,FALSE),0)</f>
        <v>04102-Coquimbo</v>
      </c>
      <c r="F2390" t="s">
        <v>1343</v>
      </c>
      <c r="G2390" s="437">
        <v>45096.436481481483</v>
      </c>
      <c r="H2390">
        <v>0</v>
      </c>
      <c r="K2390">
        <v>6</v>
      </c>
    </row>
    <row r="2391" spans="1:11" x14ac:dyDescent="0.2">
      <c r="A2391">
        <v>5</v>
      </c>
      <c r="B2391" t="s">
        <v>1325</v>
      </c>
      <c r="C2391">
        <v>2023</v>
      </c>
      <c r="D2391" t="s">
        <v>1601</v>
      </c>
      <c r="E2391" t="str">
        <f>IFERROR(VLOOKUP([1]!Tabla_SERIEA_05_13[[#This Row],[IdEstablecimiento]],'[2]Establecimiento 2023'!$A$1:$E$183,5,FALSE),0)</f>
        <v>04102-Coquimbo</v>
      </c>
      <c r="F2391" t="s">
        <v>1344</v>
      </c>
      <c r="G2391" s="437">
        <v>45096.436481481483</v>
      </c>
      <c r="H2391">
        <v>0</v>
      </c>
      <c r="K2391">
        <v>9</v>
      </c>
    </row>
    <row r="2392" spans="1:11" x14ac:dyDescent="0.2">
      <c r="A2392">
        <v>5</v>
      </c>
      <c r="B2392" t="s">
        <v>1325</v>
      </c>
      <c r="C2392">
        <v>2023</v>
      </c>
      <c r="D2392" t="s">
        <v>1601</v>
      </c>
      <c r="E2392" t="str">
        <f>IFERROR(VLOOKUP([1]!Tabla_SERIEA_05_13[[#This Row],[IdEstablecimiento]],'[2]Establecimiento 2023'!$A$1:$E$183,5,FALSE),0)</f>
        <v>04102-Coquimbo</v>
      </c>
      <c r="F2392" t="s">
        <v>1346</v>
      </c>
      <c r="G2392" s="437">
        <v>45096.436481481483</v>
      </c>
      <c r="H2392">
        <v>0</v>
      </c>
      <c r="K2392">
        <v>9</v>
      </c>
    </row>
    <row r="2393" spans="1:11" x14ac:dyDescent="0.2">
      <c r="A2393">
        <v>5</v>
      </c>
      <c r="B2393" t="s">
        <v>1325</v>
      </c>
      <c r="C2393">
        <v>2023</v>
      </c>
      <c r="D2393" t="s">
        <v>1601</v>
      </c>
      <c r="E2393" t="str">
        <f>IFERROR(VLOOKUP([1]!Tabla_SERIEA_05_13[[#This Row],[IdEstablecimiento]],'[2]Establecimiento 2023'!$A$1:$E$183,5,FALSE),0)</f>
        <v>04102-Coquimbo</v>
      </c>
      <c r="F2393" t="s">
        <v>1347</v>
      </c>
      <c r="G2393" s="437">
        <v>45096.436481481483</v>
      </c>
      <c r="H2393">
        <v>0</v>
      </c>
      <c r="K2393">
        <v>9</v>
      </c>
    </row>
    <row r="2394" spans="1:11" x14ac:dyDescent="0.2">
      <c r="A2394">
        <v>5</v>
      </c>
      <c r="B2394" t="s">
        <v>1325</v>
      </c>
      <c r="C2394">
        <v>2023</v>
      </c>
      <c r="D2394" t="s">
        <v>1601</v>
      </c>
      <c r="E2394" t="str">
        <f>IFERROR(VLOOKUP([1]!Tabla_SERIEA_05_13[[#This Row],[IdEstablecimiento]],'[2]Establecimiento 2023'!$A$1:$E$183,5,FALSE),0)</f>
        <v>04102-Coquimbo</v>
      </c>
      <c r="F2394" t="s">
        <v>1439</v>
      </c>
      <c r="G2394" s="437">
        <v>45096.436481481483</v>
      </c>
      <c r="H2394">
        <v>0</v>
      </c>
      <c r="K2394">
        <v>8</v>
      </c>
    </row>
    <row r="2395" spans="1:11" x14ac:dyDescent="0.2">
      <c r="A2395">
        <v>5</v>
      </c>
      <c r="B2395" t="s">
        <v>1325</v>
      </c>
      <c r="C2395">
        <v>2023</v>
      </c>
      <c r="D2395" t="s">
        <v>1601</v>
      </c>
      <c r="E2395" t="str">
        <f>IFERROR(VLOOKUP([1]!Tabla_SERIEA_05_13[[#This Row],[IdEstablecimiento]],'[2]Establecimiento 2023'!$A$1:$E$183,5,FALSE),0)</f>
        <v>04102-Coquimbo</v>
      </c>
      <c r="F2395" t="s">
        <v>1349</v>
      </c>
      <c r="G2395" s="437">
        <v>45096.436481481483</v>
      </c>
      <c r="H2395">
        <v>0</v>
      </c>
      <c r="K2395">
        <v>7</v>
      </c>
    </row>
    <row r="2396" spans="1:11" x14ac:dyDescent="0.2">
      <c r="A2396">
        <v>5</v>
      </c>
      <c r="B2396" t="s">
        <v>1325</v>
      </c>
      <c r="C2396">
        <v>2023</v>
      </c>
      <c r="D2396" t="s">
        <v>1601</v>
      </c>
      <c r="E2396" t="str">
        <f>IFERROR(VLOOKUP([1]!Tabla_SERIEA_05_13[[#This Row],[IdEstablecimiento]],'[2]Establecimiento 2023'!$A$1:$E$183,5,FALSE),0)</f>
        <v>04102-Coquimbo</v>
      </c>
      <c r="F2396" t="s">
        <v>1353</v>
      </c>
      <c r="G2396" s="437">
        <v>45096.436481481483</v>
      </c>
      <c r="H2396">
        <v>0</v>
      </c>
      <c r="K2396">
        <v>8</v>
      </c>
    </row>
    <row r="2397" spans="1:11" x14ac:dyDescent="0.2">
      <c r="A2397">
        <v>5</v>
      </c>
      <c r="B2397" t="s">
        <v>1325</v>
      </c>
      <c r="C2397">
        <v>2023</v>
      </c>
      <c r="D2397" t="s">
        <v>1601</v>
      </c>
      <c r="E2397" t="str">
        <f>IFERROR(VLOOKUP([1]!Tabla_SERIEA_05_13[[#This Row],[IdEstablecimiento]],'[2]Establecimiento 2023'!$A$1:$E$183,5,FALSE),0)</f>
        <v>04102-Coquimbo</v>
      </c>
      <c r="F2397" t="s">
        <v>1354</v>
      </c>
      <c r="G2397" s="437">
        <v>45096.436481481483</v>
      </c>
      <c r="H2397">
        <v>0</v>
      </c>
      <c r="K2397">
        <v>7</v>
      </c>
    </row>
    <row r="2398" spans="1:11" x14ac:dyDescent="0.2">
      <c r="A2398">
        <v>5</v>
      </c>
      <c r="B2398" t="s">
        <v>1325</v>
      </c>
      <c r="C2398">
        <v>2023</v>
      </c>
      <c r="D2398" t="s">
        <v>1601</v>
      </c>
      <c r="E2398" t="str">
        <f>IFERROR(VLOOKUP([1]!Tabla_SERIEA_05_13[[#This Row],[IdEstablecimiento]],'[2]Establecimiento 2023'!$A$1:$E$183,5,FALSE),0)</f>
        <v>04102-Coquimbo</v>
      </c>
      <c r="F2398" t="s">
        <v>1410</v>
      </c>
      <c r="G2398" s="437">
        <v>45096.436481481483</v>
      </c>
      <c r="H2398">
        <v>0</v>
      </c>
      <c r="K2398">
        <v>8</v>
      </c>
    </row>
    <row r="2399" spans="1:11" x14ac:dyDescent="0.2">
      <c r="A2399">
        <v>5</v>
      </c>
      <c r="B2399" t="s">
        <v>1325</v>
      </c>
      <c r="C2399">
        <v>2023</v>
      </c>
      <c r="D2399" t="s">
        <v>1601</v>
      </c>
      <c r="E2399" t="str">
        <f>IFERROR(VLOOKUP([1]!Tabla_SERIEA_05_13[[#This Row],[IdEstablecimiento]],'[2]Establecimiento 2023'!$A$1:$E$183,5,FALSE),0)</f>
        <v>04102-Coquimbo</v>
      </c>
      <c r="F2399" t="s">
        <v>1356</v>
      </c>
      <c r="G2399" s="437">
        <v>45096.436481481483</v>
      </c>
      <c r="H2399">
        <v>0</v>
      </c>
      <c r="K2399">
        <v>8</v>
      </c>
    </row>
    <row r="2400" spans="1:11" x14ac:dyDescent="0.2">
      <c r="A2400">
        <v>5</v>
      </c>
      <c r="B2400" t="s">
        <v>1325</v>
      </c>
      <c r="C2400">
        <v>2023</v>
      </c>
      <c r="D2400" t="s">
        <v>1601</v>
      </c>
      <c r="E2400" t="str">
        <f>IFERROR(VLOOKUP([1]!Tabla_SERIEA_05_13[[#This Row],[IdEstablecimiento]],'[2]Establecimiento 2023'!$A$1:$E$183,5,FALSE),0)</f>
        <v>04102-Coquimbo</v>
      </c>
      <c r="F2400" t="s">
        <v>1358</v>
      </c>
      <c r="G2400" s="437">
        <v>45096.436481481483</v>
      </c>
      <c r="H2400">
        <v>0</v>
      </c>
      <c r="K2400">
        <v>8</v>
      </c>
    </row>
    <row r="2401" spans="1:12" x14ac:dyDescent="0.2">
      <c r="A2401">
        <v>5</v>
      </c>
      <c r="B2401" t="s">
        <v>1325</v>
      </c>
      <c r="C2401">
        <v>2023</v>
      </c>
      <c r="D2401" t="s">
        <v>1601</v>
      </c>
      <c r="E2401" t="str">
        <f>IFERROR(VLOOKUP([1]!Tabla_SERIEA_05_13[[#This Row],[IdEstablecimiento]],'[2]Establecimiento 2023'!$A$1:$E$183,5,FALSE),0)</f>
        <v>04102-Coquimbo</v>
      </c>
      <c r="F2401" t="s">
        <v>1444</v>
      </c>
      <c r="G2401" s="437">
        <v>45096.436481481483</v>
      </c>
      <c r="H2401">
        <v>0</v>
      </c>
      <c r="K2401">
        <v>7</v>
      </c>
    </row>
    <row r="2402" spans="1:12" x14ac:dyDescent="0.2">
      <c r="A2402">
        <v>5</v>
      </c>
      <c r="B2402" t="s">
        <v>1325</v>
      </c>
      <c r="C2402">
        <v>2023</v>
      </c>
      <c r="D2402" t="s">
        <v>1601</v>
      </c>
      <c r="E2402" t="str">
        <f>IFERROR(VLOOKUP([1]!Tabla_SERIEA_05_13[[#This Row],[IdEstablecimiento]],'[2]Establecimiento 2023'!$A$1:$E$183,5,FALSE),0)</f>
        <v>04102-Coquimbo</v>
      </c>
      <c r="F2402" t="s">
        <v>1361</v>
      </c>
      <c r="G2402" s="437">
        <v>45096.436481481483</v>
      </c>
      <c r="H2402">
        <v>0</v>
      </c>
      <c r="K2402">
        <v>7</v>
      </c>
    </row>
    <row r="2403" spans="1:12" x14ac:dyDescent="0.2">
      <c r="A2403">
        <v>5</v>
      </c>
      <c r="B2403" t="s">
        <v>1325</v>
      </c>
      <c r="C2403">
        <v>2023</v>
      </c>
      <c r="D2403" t="s">
        <v>1601</v>
      </c>
      <c r="E2403" t="str">
        <f>IFERROR(VLOOKUP([1]!Tabla_SERIEA_05_13[[#This Row],[IdEstablecimiento]],'[2]Establecimiento 2023'!$A$1:$E$183,5,FALSE),0)</f>
        <v>04102-Coquimbo</v>
      </c>
      <c r="F2403" t="s">
        <v>1362</v>
      </c>
      <c r="G2403" s="437">
        <v>45096.436481481483</v>
      </c>
      <c r="H2403">
        <v>0</v>
      </c>
      <c r="K2403">
        <v>7</v>
      </c>
    </row>
    <row r="2404" spans="1:12" x14ac:dyDescent="0.2">
      <c r="A2404">
        <v>5</v>
      </c>
      <c r="B2404" t="s">
        <v>1325</v>
      </c>
      <c r="C2404">
        <v>2023</v>
      </c>
      <c r="D2404" t="s">
        <v>1601</v>
      </c>
      <c r="E2404" t="str">
        <f>IFERROR(VLOOKUP([1]!Tabla_SERIEA_05_13[[#This Row],[IdEstablecimiento]],'[2]Establecimiento 2023'!$A$1:$E$183,5,FALSE),0)</f>
        <v>04102-Coquimbo</v>
      </c>
      <c r="F2404" t="s">
        <v>1327</v>
      </c>
      <c r="G2404" s="437">
        <v>45096.436481481483</v>
      </c>
      <c r="H2404">
        <v>29</v>
      </c>
      <c r="J2404">
        <v>29</v>
      </c>
      <c r="L2404">
        <v>29</v>
      </c>
    </row>
    <row r="2405" spans="1:12" x14ac:dyDescent="0.2">
      <c r="A2405">
        <v>5</v>
      </c>
      <c r="B2405" t="s">
        <v>1325</v>
      </c>
      <c r="C2405">
        <v>2023</v>
      </c>
      <c r="D2405" t="s">
        <v>1601</v>
      </c>
      <c r="E2405" t="str">
        <f>IFERROR(VLOOKUP([1]!Tabla_SERIEA_05_13[[#This Row],[IdEstablecimiento]],'[2]Establecimiento 2023'!$A$1:$E$183,5,FALSE),0)</f>
        <v>04101-La Serena</v>
      </c>
      <c r="F2405" t="s">
        <v>1384</v>
      </c>
      <c r="G2405" s="437">
        <v>45096.436481481483</v>
      </c>
      <c r="H2405">
        <v>16</v>
      </c>
      <c r="J2405">
        <v>16</v>
      </c>
      <c r="L2405">
        <v>16</v>
      </c>
    </row>
    <row r="2406" spans="1:12" x14ac:dyDescent="0.2">
      <c r="A2406">
        <v>5</v>
      </c>
      <c r="B2406" t="s">
        <v>1325</v>
      </c>
      <c r="C2406">
        <v>2023</v>
      </c>
      <c r="D2406" t="s">
        <v>1601</v>
      </c>
      <c r="E2406" t="str">
        <f>IFERROR(VLOOKUP([1]!Tabla_SERIEA_05_13[[#This Row],[IdEstablecimiento]],'[2]Establecimiento 2023'!$A$1:$E$183,5,FALSE),0)</f>
        <v>04101-La Serena</v>
      </c>
      <c r="F2406" t="s">
        <v>1385</v>
      </c>
      <c r="G2406" s="437">
        <v>45096.436481481483</v>
      </c>
      <c r="H2406">
        <v>0</v>
      </c>
      <c r="K2406">
        <v>9</v>
      </c>
    </row>
    <row r="2407" spans="1:12" x14ac:dyDescent="0.2">
      <c r="A2407">
        <v>5</v>
      </c>
      <c r="B2407" t="s">
        <v>1325</v>
      </c>
      <c r="C2407">
        <v>2023</v>
      </c>
      <c r="D2407" t="s">
        <v>1601</v>
      </c>
      <c r="E2407" t="str">
        <f>IFERROR(VLOOKUP([1]!Tabla_SERIEA_05_13[[#This Row],[IdEstablecimiento]],'[2]Establecimiento 2023'!$A$1:$E$183,5,FALSE),0)</f>
        <v>04101-La Serena</v>
      </c>
      <c r="F2407" t="s">
        <v>1332</v>
      </c>
      <c r="G2407" s="437">
        <v>45096.436481481483</v>
      </c>
      <c r="H2407">
        <v>3</v>
      </c>
      <c r="J2407">
        <v>3</v>
      </c>
      <c r="L2407">
        <v>3</v>
      </c>
    </row>
    <row r="2408" spans="1:12" x14ac:dyDescent="0.2">
      <c r="A2408">
        <v>5</v>
      </c>
      <c r="B2408" t="s">
        <v>1325</v>
      </c>
      <c r="C2408">
        <v>2023</v>
      </c>
      <c r="D2408" t="s">
        <v>1601</v>
      </c>
      <c r="E2408" t="str">
        <f>IFERROR(VLOOKUP([1]!Tabla_SERIEA_05_13[[#This Row],[IdEstablecimiento]],'[2]Establecimiento 2023'!$A$1:$E$183,5,FALSE),0)</f>
        <v>04101-La Serena</v>
      </c>
      <c r="F2408" t="s">
        <v>1253</v>
      </c>
      <c r="G2408" s="437">
        <v>45096.436481481483</v>
      </c>
      <c r="H2408">
        <v>29</v>
      </c>
      <c r="I2408">
        <v>0</v>
      </c>
      <c r="J2408">
        <v>29</v>
      </c>
    </row>
    <row r="2409" spans="1:12" x14ac:dyDescent="0.2">
      <c r="A2409">
        <v>5</v>
      </c>
      <c r="B2409" t="s">
        <v>1325</v>
      </c>
      <c r="C2409">
        <v>2023</v>
      </c>
      <c r="D2409" t="s">
        <v>1602</v>
      </c>
      <c r="E2409" t="str">
        <f>IFERROR(VLOOKUP([1]!Tabla_SERIEA_05_13[[#This Row],[IdEstablecimiento]],'[2]Establecimiento 2023'!$A$1:$E$183,5,FALSE),0)</f>
        <v>04101-La Serena</v>
      </c>
      <c r="F2409" t="s">
        <v>1340</v>
      </c>
      <c r="G2409" s="437">
        <v>45096.436550925922</v>
      </c>
      <c r="H2409">
        <v>0</v>
      </c>
      <c r="K2409">
        <v>1</v>
      </c>
    </row>
    <row r="2410" spans="1:12" x14ac:dyDescent="0.2">
      <c r="A2410">
        <v>5</v>
      </c>
      <c r="B2410" t="s">
        <v>1325</v>
      </c>
      <c r="C2410">
        <v>2023</v>
      </c>
      <c r="D2410" t="s">
        <v>1602</v>
      </c>
      <c r="E2410" t="str">
        <f>IFERROR(VLOOKUP([1]!Tabla_SERIEA_05_13[[#This Row],[IdEstablecimiento]],'[2]Establecimiento 2023'!$A$1:$E$183,5,FALSE),0)</f>
        <v>04101-La Serena</v>
      </c>
      <c r="F2410" t="s">
        <v>1341</v>
      </c>
      <c r="G2410" s="437">
        <v>45096.436550925922</v>
      </c>
      <c r="H2410">
        <v>0</v>
      </c>
      <c r="K2410">
        <v>3</v>
      </c>
    </row>
    <row r="2411" spans="1:12" x14ac:dyDescent="0.2">
      <c r="A2411">
        <v>5</v>
      </c>
      <c r="B2411" t="s">
        <v>1325</v>
      </c>
      <c r="C2411">
        <v>2023</v>
      </c>
      <c r="D2411" t="s">
        <v>1602</v>
      </c>
      <c r="E2411" t="str">
        <f>IFERROR(VLOOKUP([1]!Tabla_SERIEA_05_13[[#This Row],[IdEstablecimiento]],'[2]Establecimiento 2023'!$A$1:$E$183,5,FALSE),0)</f>
        <v>04101-La Serena</v>
      </c>
      <c r="F2411" t="s">
        <v>1343</v>
      </c>
      <c r="G2411" s="437">
        <v>45096.436550925922</v>
      </c>
      <c r="H2411">
        <v>0</v>
      </c>
      <c r="K2411">
        <v>19</v>
      </c>
    </row>
    <row r="2412" spans="1:12" x14ac:dyDescent="0.2">
      <c r="A2412">
        <v>5</v>
      </c>
      <c r="B2412" t="s">
        <v>1325</v>
      </c>
      <c r="C2412">
        <v>2023</v>
      </c>
      <c r="D2412" t="s">
        <v>1602</v>
      </c>
      <c r="E2412" t="str">
        <f>IFERROR(VLOOKUP([1]!Tabla_SERIEA_05_13[[#This Row],[IdEstablecimiento]],'[2]Establecimiento 2023'!$A$1:$E$183,5,FALSE),0)</f>
        <v>04101-La Serena</v>
      </c>
      <c r="F2412" t="s">
        <v>1344</v>
      </c>
      <c r="G2412" s="437">
        <v>45096.436550925922</v>
      </c>
      <c r="H2412">
        <v>0</v>
      </c>
      <c r="K2412">
        <v>48</v>
      </c>
    </row>
    <row r="2413" spans="1:12" x14ac:dyDescent="0.2">
      <c r="A2413">
        <v>5</v>
      </c>
      <c r="B2413" t="s">
        <v>1325</v>
      </c>
      <c r="C2413">
        <v>2023</v>
      </c>
      <c r="D2413" t="s">
        <v>1602</v>
      </c>
      <c r="E2413" t="str">
        <f>IFERROR(VLOOKUP([1]!Tabla_SERIEA_05_13[[#This Row],[IdEstablecimiento]],'[2]Establecimiento 2023'!$A$1:$E$183,5,FALSE),0)</f>
        <v>04101-La Serena</v>
      </c>
      <c r="F2413" t="s">
        <v>1345</v>
      </c>
      <c r="G2413" s="437">
        <v>45096.436550925922</v>
      </c>
      <c r="H2413">
        <v>0</v>
      </c>
      <c r="K2413">
        <v>1</v>
      </c>
    </row>
    <row r="2414" spans="1:12" x14ac:dyDescent="0.2">
      <c r="A2414">
        <v>5</v>
      </c>
      <c r="B2414" t="s">
        <v>1325</v>
      </c>
      <c r="C2414">
        <v>2023</v>
      </c>
      <c r="D2414" t="s">
        <v>1602</v>
      </c>
      <c r="E2414" t="str">
        <f>IFERROR(VLOOKUP([1]!Tabla_SERIEA_05_13[[#This Row],[IdEstablecimiento]],'[2]Establecimiento 2023'!$A$1:$E$183,5,FALSE),0)</f>
        <v>04101-La Serena</v>
      </c>
      <c r="F2414" t="s">
        <v>1346</v>
      </c>
      <c r="G2414" s="437">
        <v>45096.436550925922</v>
      </c>
      <c r="H2414">
        <v>0</v>
      </c>
      <c r="K2414">
        <v>19</v>
      </c>
    </row>
    <row r="2415" spans="1:12" x14ac:dyDescent="0.2">
      <c r="A2415">
        <v>5</v>
      </c>
      <c r="B2415" t="s">
        <v>1325</v>
      </c>
      <c r="C2415">
        <v>2023</v>
      </c>
      <c r="D2415" t="s">
        <v>1602</v>
      </c>
      <c r="E2415" t="str">
        <f>IFERROR(VLOOKUP([1]!Tabla_SERIEA_05_13[[#This Row],[IdEstablecimiento]],'[2]Establecimiento 2023'!$A$1:$E$183,5,FALSE),0)</f>
        <v>04101-La Serena</v>
      </c>
      <c r="F2415" t="s">
        <v>1347</v>
      </c>
      <c r="G2415" s="437">
        <v>45096.436550925922</v>
      </c>
      <c r="H2415">
        <v>0</v>
      </c>
      <c r="K2415">
        <v>10</v>
      </c>
    </row>
    <row r="2416" spans="1:12" x14ac:dyDescent="0.2">
      <c r="A2416">
        <v>5</v>
      </c>
      <c r="B2416" t="s">
        <v>1325</v>
      </c>
      <c r="C2416">
        <v>2023</v>
      </c>
      <c r="D2416" t="s">
        <v>1602</v>
      </c>
      <c r="E2416" t="str">
        <f>IFERROR(VLOOKUP([1]!Tabla_SERIEA_05_13[[#This Row],[IdEstablecimiento]],'[2]Establecimiento 2023'!$A$1:$E$183,5,FALSE),0)</f>
        <v>04101-La Serena</v>
      </c>
      <c r="F2416" t="s">
        <v>1439</v>
      </c>
      <c r="G2416" s="437">
        <v>45096.436550925922</v>
      </c>
      <c r="H2416">
        <v>0</v>
      </c>
      <c r="K2416">
        <v>32</v>
      </c>
    </row>
    <row r="2417" spans="1:11" x14ac:dyDescent="0.2">
      <c r="A2417">
        <v>5</v>
      </c>
      <c r="B2417" t="s">
        <v>1325</v>
      </c>
      <c r="C2417">
        <v>2023</v>
      </c>
      <c r="D2417" t="s">
        <v>1602</v>
      </c>
      <c r="E2417" t="str">
        <f>IFERROR(VLOOKUP([1]!Tabla_SERIEA_05_13[[#This Row],[IdEstablecimiento]],'[2]Establecimiento 2023'!$A$1:$E$183,5,FALSE),0)</f>
        <v>04101-La Serena</v>
      </c>
      <c r="F2417" t="s">
        <v>1349</v>
      </c>
      <c r="G2417" s="437">
        <v>45096.436550925922</v>
      </c>
      <c r="H2417">
        <v>0</v>
      </c>
      <c r="K2417">
        <v>6</v>
      </c>
    </row>
    <row r="2418" spans="1:11" x14ac:dyDescent="0.2">
      <c r="A2418">
        <v>5</v>
      </c>
      <c r="B2418" t="s">
        <v>1325</v>
      </c>
      <c r="C2418">
        <v>2023</v>
      </c>
      <c r="D2418" t="s">
        <v>1602</v>
      </c>
      <c r="E2418" t="str">
        <f>IFERROR(VLOOKUP([1]!Tabla_SERIEA_05_13[[#This Row],[IdEstablecimiento]],'[2]Establecimiento 2023'!$A$1:$E$183,5,FALSE),0)</f>
        <v>04101-La Serena</v>
      </c>
      <c r="F2418" t="s">
        <v>1351</v>
      </c>
      <c r="G2418" s="437">
        <v>45096.436550925922</v>
      </c>
      <c r="H2418">
        <v>0</v>
      </c>
      <c r="K2418">
        <v>5</v>
      </c>
    </row>
    <row r="2419" spans="1:11" x14ac:dyDescent="0.2">
      <c r="A2419">
        <v>5</v>
      </c>
      <c r="B2419" t="s">
        <v>1325</v>
      </c>
      <c r="C2419">
        <v>2023</v>
      </c>
      <c r="D2419" t="s">
        <v>1602</v>
      </c>
      <c r="E2419" t="str">
        <f>IFERROR(VLOOKUP([1]!Tabla_SERIEA_05_13[[#This Row],[IdEstablecimiento]],'[2]Establecimiento 2023'!$A$1:$E$183,5,FALSE),0)</f>
        <v>04101-La Serena</v>
      </c>
      <c r="F2419" t="s">
        <v>1353</v>
      </c>
      <c r="G2419" s="437">
        <v>45096.436550925922</v>
      </c>
      <c r="H2419">
        <v>0</v>
      </c>
      <c r="K2419">
        <v>36</v>
      </c>
    </row>
    <row r="2420" spans="1:11" x14ac:dyDescent="0.2">
      <c r="A2420">
        <v>5</v>
      </c>
      <c r="B2420" t="s">
        <v>1325</v>
      </c>
      <c r="C2420">
        <v>2023</v>
      </c>
      <c r="D2420" t="s">
        <v>1602</v>
      </c>
      <c r="E2420" t="str">
        <f>IFERROR(VLOOKUP([1]!Tabla_SERIEA_05_13[[#This Row],[IdEstablecimiento]],'[2]Establecimiento 2023'!$A$1:$E$183,5,FALSE),0)</f>
        <v>04101-La Serena</v>
      </c>
      <c r="F2420" t="s">
        <v>1354</v>
      </c>
      <c r="G2420" s="437">
        <v>45096.436550925922</v>
      </c>
      <c r="H2420">
        <v>0</v>
      </c>
      <c r="K2420">
        <v>26</v>
      </c>
    </row>
    <row r="2421" spans="1:11" x14ac:dyDescent="0.2">
      <c r="A2421">
        <v>5</v>
      </c>
      <c r="B2421" t="s">
        <v>1325</v>
      </c>
      <c r="C2421">
        <v>2023</v>
      </c>
      <c r="D2421" t="s">
        <v>1602</v>
      </c>
      <c r="E2421" t="str">
        <f>IFERROR(VLOOKUP([1]!Tabla_SERIEA_05_13[[#This Row],[IdEstablecimiento]],'[2]Establecimiento 2023'!$A$1:$E$183,5,FALSE),0)</f>
        <v>04101-La Serena</v>
      </c>
      <c r="F2421" t="s">
        <v>1410</v>
      </c>
      <c r="G2421" s="437">
        <v>45096.436550925922</v>
      </c>
      <c r="H2421">
        <v>0</v>
      </c>
      <c r="K2421">
        <v>50</v>
      </c>
    </row>
    <row r="2422" spans="1:11" x14ac:dyDescent="0.2">
      <c r="A2422">
        <v>5</v>
      </c>
      <c r="B2422" t="s">
        <v>1325</v>
      </c>
      <c r="C2422">
        <v>2023</v>
      </c>
      <c r="D2422" t="s">
        <v>1602</v>
      </c>
      <c r="E2422" t="str">
        <f>IFERROR(VLOOKUP([1]!Tabla_SERIEA_05_13[[#This Row],[IdEstablecimiento]],'[2]Establecimiento 2023'!$A$1:$E$183,5,FALSE),0)</f>
        <v>04101-La Serena</v>
      </c>
      <c r="F2422" t="s">
        <v>1356</v>
      </c>
      <c r="G2422" s="437">
        <v>45096.436550925922</v>
      </c>
      <c r="H2422">
        <v>0</v>
      </c>
      <c r="K2422">
        <v>47</v>
      </c>
    </row>
    <row r="2423" spans="1:11" x14ac:dyDescent="0.2">
      <c r="A2423">
        <v>5</v>
      </c>
      <c r="B2423" t="s">
        <v>1325</v>
      </c>
      <c r="C2423">
        <v>2023</v>
      </c>
      <c r="D2423" t="s">
        <v>1602</v>
      </c>
      <c r="E2423" t="str">
        <f>IFERROR(VLOOKUP([1]!Tabla_SERIEA_05_13[[#This Row],[IdEstablecimiento]],'[2]Establecimiento 2023'!$A$1:$E$183,5,FALSE),0)</f>
        <v>04101-La Serena</v>
      </c>
      <c r="F2423" t="s">
        <v>1357</v>
      </c>
      <c r="G2423" s="437">
        <v>45096.436550925922</v>
      </c>
      <c r="H2423">
        <v>0</v>
      </c>
      <c r="K2423">
        <v>5</v>
      </c>
    </row>
    <row r="2424" spans="1:11" x14ac:dyDescent="0.2">
      <c r="A2424">
        <v>5</v>
      </c>
      <c r="B2424" t="s">
        <v>1325</v>
      </c>
      <c r="C2424">
        <v>2023</v>
      </c>
      <c r="D2424" t="s">
        <v>1602</v>
      </c>
      <c r="E2424" t="str">
        <f>IFERROR(VLOOKUP([1]!Tabla_SERIEA_05_13[[#This Row],[IdEstablecimiento]],'[2]Establecimiento 2023'!$A$1:$E$183,5,FALSE),0)</f>
        <v>04101-La Serena</v>
      </c>
      <c r="F2424" t="s">
        <v>1358</v>
      </c>
      <c r="G2424" s="437">
        <v>45096.436550925922</v>
      </c>
      <c r="H2424">
        <v>0</v>
      </c>
      <c r="K2424">
        <v>3</v>
      </c>
    </row>
    <row r="2425" spans="1:11" x14ac:dyDescent="0.2">
      <c r="A2425">
        <v>5</v>
      </c>
      <c r="B2425" t="s">
        <v>1325</v>
      </c>
      <c r="C2425">
        <v>2023</v>
      </c>
      <c r="D2425" t="s">
        <v>1602</v>
      </c>
      <c r="E2425" t="str">
        <f>IFERROR(VLOOKUP([1]!Tabla_SERIEA_05_13[[#This Row],[IdEstablecimiento]],'[2]Establecimiento 2023'!$A$1:$E$183,5,FALSE),0)</f>
        <v>04101-La Serena</v>
      </c>
      <c r="F2425" t="s">
        <v>1444</v>
      </c>
      <c r="G2425" s="437">
        <v>45096.436550925922</v>
      </c>
      <c r="H2425">
        <v>0</v>
      </c>
      <c r="K2425">
        <v>24</v>
      </c>
    </row>
    <row r="2426" spans="1:11" x14ac:dyDescent="0.2">
      <c r="A2426">
        <v>5</v>
      </c>
      <c r="B2426" t="s">
        <v>1325</v>
      </c>
      <c r="C2426">
        <v>2023</v>
      </c>
      <c r="D2426" t="s">
        <v>1602</v>
      </c>
      <c r="E2426" t="str">
        <f>IFERROR(VLOOKUP([1]!Tabla_SERIEA_05_13[[#This Row],[IdEstablecimiento]],'[2]Establecimiento 2023'!$A$1:$E$183,5,FALSE),0)</f>
        <v>04101-La Serena</v>
      </c>
      <c r="F2426" t="s">
        <v>1361</v>
      </c>
      <c r="G2426" s="437">
        <v>45096.436550925922</v>
      </c>
      <c r="H2426">
        <v>0</v>
      </c>
      <c r="K2426">
        <v>28</v>
      </c>
    </row>
    <row r="2427" spans="1:11" x14ac:dyDescent="0.2">
      <c r="A2427">
        <v>5</v>
      </c>
      <c r="B2427" t="s">
        <v>1325</v>
      </c>
      <c r="C2427">
        <v>2023</v>
      </c>
      <c r="D2427" t="s">
        <v>1602</v>
      </c>
      <c r="E2427" t="str">
        <f>IFERROR(VLOOKUP([1]!Tabla_SERIEA_05_13[[#This Row],[IdEstablecimiento]],'[2]Establecimiento 2023'!$A$1:$E$183,5,FALSE),0)</f>
        <v>04101-La Serena</v>
      </c>
      <c r="F2427" t="s">
        <v>1362</v>
      </c>
      <c r="G2427" s="437">
        <v>45096.436550925922</v>
      </c>
      <c r="H2427">
        <v>0</v>
      </c>
      <c r="K2427">
        <v>16</v>
      </c>
    </row>
    <row r="2428" spans="1:11" x14ac:dyDescent="0.2">
      <c r="A2428">
        <v>5</v>
      </c>
      <c r="B2428" t="s">
        <v>1325</v>
      </c>
      <c r="C2428">
        <v>2023</v>
      </c>
      <c r="D2428" t="s">
        <v>1602</v>
      </c>
      <c r="E2428" t="str">
        <f>IFERROR(VLOOKUP([1]!Tabla_SERIEA_05_13[[#This Row],[IdEstablecimiento]],'[2]Establecimiento 2023'!$A$1:$E$183,5,FALSE),0)</f>
        <v>04101-La Serena</v>
      </c>
      <c r="F2428" t="s">
        <v>1426</v>
      </c>
      <c r="G2428" s="437">
        <v>45096.436550925922</v>
      </c>
      <c r="H2428">
        <v>0</v>
      </c>
      <c r="K2428">
        <v>4</v>
      </c>
    </row>
    <row r="2429" spans="1:11" x14ac:dyDescent="0.2">
      <c r="A2429">
        <v>5</v>
      </c>
      <c r="B2429" t="s">
        <v>1325</v>
      </c>
      <c r="C2429">
        <v>2023</v>
      </c>
      <c r="D2429" t="s">
        <v>1602</v>
      </c>
      <c r="E2429" t="str">
        <f>IFERROR(VLOOKUP([1]!Tabla_SERIEA_05_13[[#This Row],[IdEstablecimiento]],'[2]Establecimiento 2023'!$A$1:$E$183,5,FALSE),0)</f>
        <v>04101-La Serena</v>
      </c>
      <c r="F2429" t="s">
        <v>1367</v>
      </c>
      <c r="G2429" s="437">
        <v>45096.436550925922</v>
      </c>
      <c r="H2429">
        <v>0</v>
      </c>
      <c r="K2429">
        <v>6</v>
      </c>
    </row>
    <row r="2430" spans="1:11" x14ac:dyDescent="0.2">
      <c r="A2430">
        <v>5</v>
      </c>
      <c r="B2430" t="s">
        <v>1325</v>
      </c>
      <c r="C2430">
        <v>2023</v>
      </c>
      <c r="D2430" t="s">
        <v>1602</v>
      </c>
      <c r="E2430" t="str">
        <f>IFERROR(VLOOKUP([1]!Tabla_SERIEA_05_13[[#This Row],[IdEstablecimiento]],'[2]Establecimiento 2023'!$A$1:$E$183,5,FALSE),0)</f>
        <v>04101-La Serena</v>
      </c>
      <c r="F2430" t="s">
        <v>1461</v>
      </c>
      <c r="G2430" s="437">
        <v>45096.436550925922</v>
      </c>
      <c r="H2430">
        <v>0</v>
      </c>
      <c r="K2430">
        <v>4</v>
      </c>
    </row>
    <row r="2431" spans="1:11" x14ac:dyDescent="0.2">
      <c r="A2431">
        <v>5</v>
      </c>
      <c r="B2431" t="s">
        <v>1325</v>
      </c>
      <c r="C2431">
        <v>2023</v>
      </c>
      <c r="D2431" t="s">
        <v>1602</v>
      </c>
      <c r="E2431" t="str">
        <f>IFERROR(VLOOKUP([1]!Tabla_SERIEA_05_13[[#This Row],[IdEstablecimiento]],'[2]Establecimiento 2023'!$A$1:$E$183,5,FALSE),0)</f>
        <v>04101-La Serena</v>
      </c>
      <c r="F2431" t="s">
        <v>1371</v>
      </c>
      <c r="G2431" s="437">
        <v>45096.436550925922</v>
      </c>
      <c r="H2431">
        <v>0</v>
      </c>
      <c r="K2431">
        <v>10</v>
      </c>
    </row>
    <row r="2432" spans="1:11" x14ac:dyDescent="0.2">
      <c r="A2432">
        <v>5</v>
      </c>
      <c r="B2432" t="s">
        <v>1325</v>
      </c>
      <c r="C2432">
        <v>2023</v>
      </c>
      <c r="D2432" t="s">
        <v>1602</v>
      </c>
      <c r="E2432" t="str">
        <f>IFERROR(VLOOKUP([1]!Tabla_SERIEA_05_13[[#This Row],[IdEstablecimiento]],'[2]Establecimiento 2023'!$A$1:$E$183,5,FALSE),0)</f>
        <v>04101-La Serena</v>
      </c>
      <c r="F2432" t="s">
        <v>1372</v>
      </c>
      <c r="G2432" s="437">
        <v>45096.436550925922</v>
      </c>
      <c r="H2432">
        <v>0</v>
      </c>
      <c r="K2432">
        <v>2</v>
      </c>
    </row>
    <row r="2433" spans="1:12" x14ac:dyDescent="0.2">
      <c r="A2433">
        <v>5</v>
      </c>
      <c r="B2433" t="s">
        <v>1325</v>
      </c>
      <c r="C2433">
        <v>2023</v>
      </c>
      <c r="D2433" t="s">
        <v>1602</v>
      </c>
      <c r="E2433" t="str">
        <f>IFERROR(VLOOKUP([1]!Tabla_SERIEA_05_13[[#This Row],[IdEstablecimiento]],'[2]Establecimiento 2023'!$A$1:$E$183,5,FALSE),0)</f>
        <v>04101-La Serena</v>
      </c>
      <c r="F2433" t="s">
        <v>1399</v>
      </c>
      <c r="G2433" s="437">
        <v>45096.436550925922</v>
      </c>
      <c r="H2433">
        <v>0</v>
      </c>
      <c r="K2433">
        <v>1</v>
      </c>
    </row>
    <row r="2434" spans="1:12" x14ac:dyDescent="0.2">
      <c r="A2434">
        <v>5</v>
      </c>
      <c r="B2434" t="s">
        <v>1325</v>
      </c>
      <c r="C2434">
        <v>2023</v>
      </c>
      <c r="D2434" t="s">
        <v>1602</v>
      </c>
      <c r="E2434" t="str">
        <f>IFERROR(VLOOKUP([1]!Tabla_SERIEA_05_13[[#This Row],[IdEstablecimiento]],'[2]Establecimiento 2023'!$A$1:$E$183,5,FALSE),0)</f>
        <v>04101-La Serena</v>
      </c>
      <c r="F2434" t="s">
        <v>1335</v>
      </c>
      <c r="G2434" s="437">
        <v>45096.436550925922</v>
      </c>
      <c r="H2434">
        <v>8</v>
      </c>
      <c r="J2434">
        <v>8</v>
      </c>
      <c r="L2434">
        <v>8</v>
      </c>
    </row>
    <row r="2435" spans="1:12" x14ac:dyDescent="0.2">
      <c r="A2435">
        <v>5</v>
      </c>
      <c r="B2435" t="s">
        <v>1325</v>
      </c>
      <c r="C2435">
        <v>2023</v>
      </c>
      <c r="D2435" t="s">
        <v>1602</v>
      </c>
      <c r="E2435" t="str">
        <f>IFERROR(VLOOKUP([1]!Tabla_SERIEA_05_13[[#This Row],[IdEstablecimiento]],'[2]Establecimiento 2023'!$A$1:$E$183,5,FALSE),0)</f>
        <v>04101-La Serena</v>
      </c>
      <c r="F2435" t="s">
        <v>1400</v>
      </c>
      <c r="G2435" s="437">
        <v>45096.436550925922</v>
      </c>
      <c r="H2435">
        <v>6</v>
      </c>
      <c r="J2435">
        <v>6</v>
      </c>
      <c r="L2435">
        <v>6</v>
      </c>
    </row>
    <row r="2436" spans="1:12" x14ac:dyDescent="0.2">
      <c r="A2436">
        <v>5</v>
      </c>
      <c r="B2436" t="s">
        <v>1325</v>
      </c>
      <c r="C2436">
        <v>2023</v>
      </c>
      <c r="D2436" t="s">
        <v>1602</v>
      </c>
      <c r="E2436" t="str">
        <f>IFERROR(VLOOKUP([1]!Tabla_SERIEA_05_13[[#This Row],[IdEstablecimiento]],'[2]Establecimiento 2023'!$A$1:$E$183,5,FALSE),0)</f>
        <v>04101-La Serena</v>
      </c>
      <c r="F2436" t="s">
        <v>1327</v>
      </c>
      <c r="G2436" s="437">
        <v>45096.436550925922</v>
      </c>
      <c r="H2436">
        <v>35</v>
      </c>
      <c r="J2436">
        <v>35</v>
      </c>
      <c r="L2436">
        <v>35</v>
      </c>
    </row>
    <row r="2437" spans="1:12" x14ac:dyDescent="0.2">
      <c r="A2437">
        <v>5</v>
      </c>
      <c r="B2437" t="s">
        <v>1325</v>
      </c>
      <c r="C2437">
        <v>2023</v>
      </c>
      <c r="D2437" t="s">
        <v>1602</v>
      </c>
      <c r="E2437" t="str">
        <f>IFERROR(VLOOKUP([1]!Tabla_SERIEA_05_13[[#This Row],[IdEstablecimiento]],'[2]Establecimiento 2023'!$A$1:$E$183,5,FALSE),0)</f>
        <v>04101-La Serena</v>
      </c>
      <c r="F2437" t="s">
        <v>1383</v>
      </c>
      <c r="G2437" s="437">
        <v>45096.436550925922</v>
      </c>
      <c r="H2437">
        <v>8</v>
      </c>
      <c r="J2437">
        <v>8</v>
      </c>
      <c r="L2437">
        <v>8</v>
      </c>
    </row>
    <row r="2438" spans="1:12" x14ac:dyDescent="0.2">
      <c r="A2438">
        <v>5</v>
      </c>
      <c r="B2438" t="s">
        <v>1325</v>
      </c>
      <c r="C2438">
        <v>2023</v>
      </c>
      <c r="D2438" t="s">
        <v>1602</v>
      </c>
      <c r="E2438" t="str">
        <f>IFERROR(VLOOKUP([1]!Tabla_SERIEA_05_13[[#This Row],[IdEstablecimiento]],'[2]Establecimiento 2023'!$A$1:$E$183,5,FALSE),0)</f>
        <v>04101-La Serena</v>
      </c>
      <c r="F2438" t="s">
        <v>1329</v>
      </c>
      <c r="G2438" s="437">
        <v>45096.436550925922</v>
      </c>
      <c r="H2438">
        <v>1</v>
      </c>
      <c r="J2438">
        <v>1</v>
      </c>
      <c r="L2438">
        <v>1</v>
      </c>
    </row>
    <row r="2439" spans="1:12" x14ac:dyDescent="0.2">
      <c r="A2439">
        <v>5</v>
      </c>
      <c r="B2439" t="s">
        <v>1325</v>
      </c>
      <c r="C2439">
        <v>2023</v>
      </c>
      <c r="D2439" t="s">
        <v>1602</v>
      </c>
      <c r="E2439" t="str">
        <f>IFERROR(VLOOKUP([1]!Tabla_SERIEA_05_13[[#This Row],[IdEstablecimiento]],'[2]Establecimiento 2023'!$A$1:$E$183,5,FALSE),0)</f>
        <v>04101-La Serena</v>
      </c>
      <c r="F2439" t="s">
        <v>1384</v>
      </c>
      <c r="G2439" s="437">
        <v>45096.436550925922</v>
      </c>
      <c r="H2439">
        <v>72</v>
      </c>
      <c r="J2439">
        <v>72</v>
      </c>
      <c r="L2439">
        <v>72</v>
      </c>
    </row>
    <row r="2440" spans="1:12" x14ac:dyDescent="0.2">
      <c r="A2440">
        <v>5</v>
      </c>
      <c r="B2440" t="s">
        <v>1325</v>
      </c>
      <c r="C2440">
        <v>2023</v>
      </c>
      <c r="D2440" t="s">
        <v>1602</v>
      </c>
      <c r="E2440" t="str">
        <f>IFERROR(VLOOKUP([1]!Tabla_SERIEA_05_13[[#This Row],[IdEstablecimiento]],'[2]Establecimiento 2023'!$A$1:$E$183,5,FALSE),0)</f>
        <v>04101-La Serena</v>
      </c>
      <c r="F2440" t="s">
        <v>1331</v>
      </c>
      <c r="G2440" s="437">
        <v>45096.436550925922</v>
      </c>
      <c r="H2440">
        <v>27</v>
      </c>
      <c r="J2440">
        <v>27</v>
      </c>
      <c r="L2440">
        <v>27</v>
      </c>
    </row>
    <row r="2441" spans="1:12" x14ac:dyDescent="0.2">
      <c r="A2441">
        <v>5</v>
      </c>
      <c r="B2441" t="s">
        <v>1325</v>
      </c>
      <c r="C2441">
        <v>2023</v>
      </c>
      <c r="D2441" t="s">
        <v>1602</v>
      </c>
      <c r="E2441" t="str">
        <f>IFERROR(VLOOKUP([1]!Tabla_SERIEA_05_13[[#This Row],[IdEstablecimiento]],'[2]Establecimiento 2023'!$A$1:$E$183,5,FALSE),0)</f>
        <v>04101-La Serena</v>
      </c>
      <c r="F2441" t="s">
        <v>1385</v>
      </c>
      <c r="G2441" s="437">
        <v>45096.436550925922</v>
      </c>
      <c r="H2441">
        <v>0</v>
      </c>
      <c r="K2441">
        <v>60</v>
      </c>
    </row>
    <row r="2442" spans="1:12" x14ac:dyDescent="0.2">
      <c r="A2442">
        <v>5</v>
      </c>
      <c r="B2442" t="s">
        <v>1325</v>
      </c>
      <c r="C2442">
        <v>2023</v>
      </c>
      <c r="D2442" t="s">
        <v>1602</v>
      </c>
      <c r="E2442" t="str">
        <f>IFERROR(VLOOKUP([1]!Tabla_SERIEA_05_13[[#This Row],[IdEstablecimiento]],'[2]Establecimiento 2023'!$A$1:$E$183,5,FALSE),0)</f>
        <v>04101-La Serena</v>
      </c>
      <c r="F2442" t="s">
        <v>1386</v>
      </c>
      <c r="G2442" s="437">
        <v>45096.436550925922</v>
      </c>
      <c r="H2442">
        <v>0</v>
      </c>
      <c r="K2442">
        <v>2</v>
      </c>
    </row>
    <row r="2443" spans="1:12" x14ac:dyDescent="0.2">
      <c r="A2443">
        <v>5</v>
      </c>
      <c r="B2443" t="s">
        <v>1325</v>
      </c>
      <c r="C2443">
        <v>2023</v>
      </c>
      <c r="D2443" t="s">
        <v>1602</v>
      </c>
      <c r="E2443" t="str">
        <f>IFERROR(VLOOKUP([1]!Tabla_SERIEA_05_13[[#This Row],[IdEstablecimiento]],'[2]Establecimiento 2023'!$A$1:$E$183,5,FALSE),0)</f>
        <v>04101-La Serena</v>
      </c>
      <c r="F2443" t="s">
        <v>1332</v>
      </c>
      <c r="G2443" s="437">
        <v>45096.436550925922</v>
      </c>
      <c r="H2443">
        <v>9</v>
      </c>
      <c r="J2443">
        <v>9</v>
      </c>
      <c r="L2443">
        <v>9</v>
      </c>
    </row>
    <row r="2444" spans="1:12" x14ac:dyDescent="0.2">
      <c r="A2444">
        <v>5</v>
      </c>
      <c r="B2444" t="s">
        <v>1325</v>
      </c>
      <c r="C2444">
        <v>2023</v>
      </c>
      <c r="D2444" t="s">
        <v>1602</v>
      </c>
      <c r="E2444" t="str">
        <f>IFERROR(VLOOKUP([1]!Tabla_SERIEA_05_13[[#This Row],[IdEstablecimiento]],'[2]Establecimiento 2023'!$A$1:$E$183,5,FALSE),0)</f>
        <v>04101-La Serena</v>
      </c>
      <c r="F2444" t="s">
        <v>1244</v>
      </c>
      <c r="G2444" s="437">
        <v>45096.436550925922</v>
      </c>
      <c r="H2444">
        <v>14</v>
      </c>
      <c r="I2444">
        <v>0</v>
      </c>
      <c r="J2444">
        <v>14</v>
      </c>
    </row>
    <row r="2445" spans="1:12" x14ac:dyDescent="0.2">
      <c r="A2445">
        <v>5</v>
      </c>
      <c r="B2445" t="s">
        <v>1325</v>
      </c>
      <c r="C2445">
        <v>2023</v>
      </c>
      <c r="D2445" t="s">
        <v>1602</v>
      </c>
      <c r="E2445" t="str">
        <f>IFERROR(VLOOKUP([1]!Tabla_SERIEA_05_13[[#This Row],[IdEstablecimiento]],'[2]Establecimiento 2023'!$A$1:$E$183,5,FALSE),0)</f>
        <v>04101-La Serena</v>
      </c>
      <c r="F2445" t="s">
        <v>1252</v>
      </c>
      <c r="G2445" s="437">
        <v>45096.436550925922</v>
      </c>
      <c r="H2445">
        <v>27</v>
      </c>
      <c r="I2445">
        <v>0</v>
      </c>
      <c r="J2445">
        <v>27</v>
      </c>
    </row>
    <row r="2446" spans="1:12" x14ac:dyDescent="0.2">
      <c r="A2446">
        <v>5</v>
      </c>
      <c r="B2446" t="s">
        <v>1325</v>
      </c>
      <c r="C2446">
        <v>2023</v>
      </c>
      <c r="D2446" t="s">
        <v>1602</v>
      </c>
      <c r="E2446" t="str">
        <f>IFERROR(VLOOKUP([1]!Tabla_SERIEA_05_13[[#This Row],[IdEstablecimiento]],'[2]Establecimiento 2023'!$A$1:$E$183,5,FALSE),0)</f>
        <v>04101-La Serena</v>
      </c>
      <c r="F2446" t="s">
        <v>1253</v>
      </c>
      <c r="G2446" s="437">
        <v>45096.436550925922</v>
      </c>
      <c r="H2446">
        <v>35</v>
      </c>
      <c r="I2446">
        <v>0</v>
      </c>
      <c r="J2446">
        <v>35</v>
      </c>
    </row>
    <row r="2447" spans="1:12" x14ac:dyDescent="0.2">
      <c r="A2447">
        <v>5</v>
      </c>
      <c r="B2447" t="s">
        <v>1325</v>
      </c>
      <c r="C2447">
        <v>2023</v>
      </c>
      <c r="D2447" t="s">
        <v>1602</v>
      </c>
      <c r="E2447" t="str">
        <f>IFERROR(VLOOKUP([1]!Tabla_SERIEA_05_13[[#This Row],[IdEstablecimiento]],'[2]Establecimiento 2023'!$A$1:$E$183,5,FALSE),0)</f>
        <v>04101-La Serena</v>
      </c>
      <c r="F2447" t="s">
        <v>1390</v>
      </c>
      <c r="G2447" s="437">
        <v>45096.436550925922</v>
      </c>
      <c r="H2447">
        <v>8</v>
      </c>
      <c r="I2447">
        <v>0</v>
      </c>
      <c r="J2447">
        <v>8</v>
      </c>
    </row>
    <row r="2448" spans="1:12" x14ac:dyDescent="0.2">
      <c r="A2448">
        <v>5</v>
      </c>
      <c r="B2448" t="s">
        <v>1325</v>
      </c>
      <c r="C2448">
        <v>2023</v>
      </c>
      <c r="D2448" t="s">
        <v>1602</v>
      </c>
      <c r="E2448" t="str">
        <f>IFERROR(VLOOKUP([1]!Tabla_SERIEA_05_13[[#This Row],[IdEstablecimiento]],'[2]Establecimiento 2023'!$A$1:$E$183,5,FALSE),0)</f>
        <v>04101-La Serena</v>
      </c>
      <c r="F2448" t="s">
        <v>1259</v>
      </c>
      <c r="G2448" s="437">
        <v>45096.436550925922</v>
      </c>
      <c r="H2448">
        <v>3</v>
      </c>
      <c r="J2448">
        <v>3</v>
      </c>
    </row>
    <row r="2449" spans="1:11" x14ac:dyDescent="0.2">
      <c r="A2449">
        <v>5</v>
      </c>
      <c r="B2449" t="s">
        <v>1325</v>
      </c>
      <c r="C2449">
        <v>2023</v>
      </c>
      <c r="D2449" t="s">
        <v>1603</v>
      </c>
      <c r="E2449" t="str">
        <f>IFERROR(VLOOKUP([1]!Tabla_SERIEA_05_13[[#This Row],[IdEstablecimiento]],'[2]Establecimiento 2023'!$A$1:$E$183,5,FALSE),0)</f>
        <v>04101-La Serena</v>
      </c>
      <c r="F2449" t="s">
        <v>1340</v>
      </c>
      <c r="G2449" s="437">
        <v>45096.437604166669</v>
      </c>
      <c r="H2449">
        <v>0</v>
      </c>
      <c r="K2449">
        <v>1</v>
      </c>
    </row>
    <row r="2450" spans="1:11" x14ac:dyDescent="0.2">
      <c r="A2450">
        <v>5</v>
      </c>
      <c r="B2450" t="s">
        <v>1325</v>
      </c>
      <c r="C2450">
        <v>2023</v>
      </c>
      <c r="D2450" t="s">
        <v>1603</v>
      </c>
      <c r="E2450" t="str">
        <f>IFERROR(VLOOKUP([1]!Tabla_SERIEA_05_13[[#This Row],[IdEstablecimiento]],'[2]Establecimiento 2023'!$A$1:$E$183,5,FALSE),0)</f>
        <v>04101-La Serena</v>
      </c>
      <c r="F2450" t="s">
        <v>1343</v>
      </c>
      <c r="G2450" s="437">
        <v>45096.437604166669</v>
      </c>
      <c r="H2450">
        <v>0</v>
      </c>
      <c r="K2450">
        <v>12</v>
      </c>
    </row>
    <row r="2451" spans="1:11" x14ac:dyDescent="0.2">
      <c r="A2451">
        <v>5</v>
      </c>
      <c r="B2451" t="s">
        <v>1325</v>
      </c>
      <c r="C2451">
        <v>2023</v>
      </c>
      <c r="D2451" t="s">
        <v>1603</v>
      </c>
      <c r="E2451" t="str">
        <f>IFERROR(VLOOKUP([1]!Tabla_SERIEA_05_13[[#This Row],[IdEstablecimiento]],'[2]Establecimiento 2023'!$A$1:$E$183,5,FALSE),0)</f>
        <v>04101-La Serena</v>
      </c>
      <c r="F2451" t="s">
        <v>1344</v>
      </c>
      <c r="G2451" s="437">
        <v>45096.437604166669</v>
      </c>
      <c r="H2451">
        <v>0</v>
      </c>
      <c r="K2451">
        <v>23</v>
      </c>
    </row>
    <row r="2452" spans="1:11" x14ac:dyDescent="0.2">
      <c r="A2452">
        <v>5</v>
      </c>
      <c r="B2452" t="s">
        <v>1325</v>
      </c>
      <c r="C2452">
        <v>2023</v>
      </c>
      <c r="D2452" t="s">
        <v>1603</v>
      </c>
      <c r="E2452" t="str">
        <f>IFERROR(VLOOKUP([1]!Tabla_SERIEA_05_13[[#This Row],[IdEstablecimiento]],'[2]Establecimiento 2023'!$A$1:$E$183,5,FALSE),0)</f>
        <v>04101-La Serena</v>
      </c>
      <c r="F2452" t="s">
        <v>1346</v>
      </c>
      <c r="G2452" s="437">
        <v>45096.437604166669</v>
      </c>
      <c r="H2452">
        <v>0</v>
      </c>
      <c r="K2452">
        <v>29</v>
      </c>
    </row>
    <row r="2453" spans="1:11" x14ac:dyDescent="0.2">
      <c r="A2453">
        <v>5</v>
      </c>
      <c r="B2453" t="s">
        <v>1325</v>
      </c>
      <c r="C2453">
        <v>2023</v>
      </c>
      <c r="D2453" t="s">
        <v>1603</v>
      </c>
      <c r="E2453" t="str">
        <f>IFERROR(VLOOKUP([1]!Tabla_SERIEA_05_13[[#This Row],[IdEstablecimiento]],'[2]Establecimiento 2023'!$A$1:$E$183,5,FALSE),0)</f>
        <v>04101-La Serena</v>
      </c>
      <c r="F2453" t="s">
        <v>1347</v>
      </c>
      <c r="G2453" s="437">
        <v>45096.437604166669</v>
      </c>
      <c r="H2453">
        <v>0</v>
      </c>
      <c r="K2453">
        <v>34</v>
      </c>
    </row>
    <row r="2454" spans="1:11" x14ac:dyDescent="0.2">
      <c r="A2454">
        <v>5</v>
      </c>
      <c r="B2454" t="s">
        <v>1325</v>
      </c>
      <c r="C2454">
        <v>2023</v>
      </c>
      <c r="D2454" t="s">
        <v>1603</v>
      </c>
      <c r="E2454" t="str">
        <f>IFERROR(VLOOKUP([1]!Tabla_SERIEA_05_13[[#This Row],[IdEstablecimiento]],'[2]Establecimiento 2023'!$A$1:$E$183,5,FALSE),0)</f>
        <v>04101-La Serena</v>
      </c>
      <c r="F2454" t="s">
        <v>1439</v>
      </c>
      <c r="G2454" s="437">
        <v>45096.437604166669</v>
      </c>
      <c r="H2454">
        <v>0</v>
      </c>
      <c r="K2454">
        <v>41</v>
      </c>
    </row>
    <row r="2455" spans="1:11" x14ac:dyDescent="0.2">
      <c r="A2455">
        <v>5</v>
      </c>
      <c r="B2455" t="s">
        <v>1325</v>
      </c>
      <c r="C2455">
        <v>2023</v>
      </c>
      <c r="D2455" t="s">
        <v>1603</v>
      </c>
      <c r="E2455" t="str">
        <f>IFERROR(VLOOKUP([1]!Tabla_SERIEA_05_13[[#This Row],[IdEstablecimiento]],'[2]Establecimiento 2023'!$A$1:$E$183,5,FALSE),0)</f>
        <v>04101-La Serena</v>
      </c>
      <c r="F2455" t="s">
        <v>1349</v>
      </c>
      <c r="G2455" s="437">
        <v>45096.437604166669</v>
      </c>
      <c r="H2455">
        <v>0</v>
      </c>
      <c r="K2455">
        <v>30</v>
      </c>
    </row>
    <row r="2456" spans="1:11" x14ac:dyDescent="0.2">
      <c r="A2456">
        <v>5</v>
      </c>
      <c r="B2456" t="s">
        <v>1325</v>
      </c>
      <c r="C2456">
        <v>2023</v>
      </c>
      <c r="D2456" t="s">
        <v>1603</v>
      </c>
      <c r="E2456" t="str">
        <f>IFERROR(VLOOKUP([1]!Tabla_SERIEA_05_13[[#This Row],[IdEstablecimiento]],'[2]Establecimiento 2023'!$A$1:$E$183,5,FALSE),0)</f>
        <v>04101-La Serena</v>
      </c>
      <c r="F2456" t="s">
        <v>1353</v>
      </c>
      <c r="G2456" s="437">
        <v>45096.437604166669</v>
      </c>
      <c r="H2456">
        <v>0</v>
      </c>
      <c r="K2456">
        <v>37</v>
      </c>
    </row>
    <row r="2457" spans="1:11" x14ac:dyDescent="0.2">
      <c r="A2457">
        <v>5</v>
      </c>
      <c r="B2457" t="s">
        <v>1325</v>
      </c>
      <c r="C2457">
        <v>2023</v>
      </c>
      <c r="D2457" t="s">
        <v>1603</v>
      </c>
      <c r="E2457" t="str">
        <f>IFERROR(VLOOKUP([1]!Tabla_SERIEA_05_13[[#This Row],[IdEstablecimiento]],'[2]Establecimiento 2023'!$A$1:$E$183,5,FALSE),0)</f>
        <v>04101-La Serena</v>
      </c>
      <c r="F2457" t="s">
        <v>1354</v>
      </c>
      <c r="G2457" s="437">
        <v>45096.437604166669</v>
      </c>
      <c r="H2457">
        <v>0</v>
      </c>
      <c r="K2457">
        <v>35</v>
      </c>
    </row>
    <row r="2458" spans="1:11" x14ac:dyDescent="0.2">
      <c r="A2458">
        <v>5</v>
      </c>
      <c r="B2458" t="s">
        <v>1325</v>
      </c>
      <c r="C2458">
        <v>2023</v>
      </c>
      <c r="D2458" t="s">
        <v>1603</v>
      </c>
      <c r="E2458" t="str">
        <f>IFERROR(VLOOKUP([1]!Tabla_SERIEA_05_13[[#This Row],[IdEstablecimiento]],'[2]Establecimiento 2023'!$A$1:$E$183,5,FALSE),0)</f>
        <v>04101-La Serena</v>
      </c>
      <c r="F2458" t="s">
        <v>1410</v>
      </c>
      <c r="G2458" s="437">
        <v>45096.437604166669</v>
      </c>
      <c r="H2458">
        <v>0</v>
      </c>
      <c r="K2458">
        <v>40</v>
      </c>
    </row>
    <row r="2459" spans="1:11" x14ac:dyDescent="0.2">
      <c r="A2459">
        <v>5</v>
      </c>
      <c r="B2459" t="s">
        <v>1325</v>
      </c>
      <c r="C2459">
        <v>2023</v>
      </c>
      <c r="D2459" t="s">
        <v>1603</v>
      </c>
      <c r="E2459" t="str">
        <f>IFERROR(VLOOKUP([1]!Tabla_SERIEA_05_13[[#This Row],[IdEstablecimiento]],'[2]Establecimiento 2023'!$A$1:$E$183,5,FALSE),0)</f>
        <v>04101-La Serena</v>
      </c>
      <c r="F2459" t="s">
        <v>1356</v>
      </c>
      <c r="G2459" s="437">
        <v>45096.437604166669</v>
      </c>
      <c r="H2459">
        <v>0</v>
      </c>
      <c r="K2459">
        <v>37</v>
      </c>
    </row>
    <row r="2460" spans="1:11" x14ac:dyDescent="0.2">
      <c r="A2460">
        <v>5</v>
      </c>
      <c r="B2460" t="s">
        <v>1325</v>
      </c>
      <c r="C2460">
        <v>2023</v>
      </c>
      <c r="D2460" t="s">
        <v>1603</v>
      </c>
      <c r="E2460" t="str">
        <f>IFERROR(VLOOKUP([1]!Tabla_SERIEA_05_13[[#This Row],[IdEstablecimiento]],'[2]Establecimiento 2023'!$A$1:$E$183,5,FALSE),0)</f>
        <v>04101-La Serena</v>
      </c>
      <c r="F2460" t="s">
        <v>1357</v>
      </c>
      <c r="G2460" s="437">
        <v>45096.437604166669</v>
      </c>
      <c r="H2460">
        <v>0</v>
      </c>
      <c r="K2460">
        <v>1</v>
      </c>
    </row>
    <row r="2461" spans="1:11" x14ac:dyDescent="0.2">
      <c r="A2461">
        <v>5</v>
      </c>
      <c r="B2461" t="s">
        <v>1325</v>
      </c>
      <c r="C2461">
        <v>2023</v>
      </c>
      <c r="D2461" t="s">
        <v>1603</v>
      </c>
      <c r="E2461" t="str">
        <f>IFERROR(VLOOKUP([1]!Tabla_SERIEA_05_13[[#This Row],[IdEstablecimiento]],'[2]Establecimiento 2023'!$A$1:$E$183,5,FALSE),0)</f>
        <v>04101-La Serena</v>
      </c>
      <c r="F2461" t="s">
        <v>1358</v>
      </c>
      <c r="G2461" s="437">
        <v>45096.437604166669</v>
      </c>
      <c r="H2461">
        <v>0</v>
      </c>
      <c r="K2461">
        <v>31</v>
      </c>
    </row>
    <row r="2462" spans="1:11" x14ac:dyDescent="0.2">
      <c r="A2462">
        <v>5</v>
      </c>
      <c r="B2462" t="s">
        <v>1325</v>
      </c>
      <c r="C2462">
        <v>2023</v>
      </c>
      <c r="D2462" t="s">
        <v>1603</v>
      </c>
      <c r="E2462" t="str">
        <f>IFERROR(VLOOKUP([1]!Tabla_SERIEA_05_13[[#This Row],[IdEstablecimiento]],'[2]Establecimiento 2023'!$A$1:$E$183,5,FALSE),0)</f>
        <v>04101-La Serena</v>
      </c>
      <c r="F2462" t="s">
        <v>1444</v>
      </c>
      <c r="G2462" s="437">
        <v>45096.437604166669</v>
      </c>
      <c r="H2462">
        <v>0</v>
      </c>
      <c r="K2462">
        <v>35</v>
      </c>
    </row>
    <row r="2463" spans="1:11" x14ac:dyDescent="0.2">
      <c r="A2463">
        <v>5</v>
      </c>
      <c r="B2463" t="s">
        <v>1325</v>
      </c>
      <c r="C2463">
        <v>2023</v>
      </c>
      <c r="D2463" t="s">
        <v>1603</v>
      </c>
      <c r="E2463" t="str">
        <f>IFERROR(VLOOKUP([1]!Tabla_SERIEA_05_13[[#This Row],[IdEstablecimiento]],'[2]Establecimiento 2023'!$A$1:$E$183,5,FALSE),0)</f>
        <v>04101-La Serena</v>
      </c>
      <c r="F2463" t="s">
        <v>1361</v>
      </c>
      <c r="G2463" s="437">
        <v>45096.437604166669</v>
      </c>
      <c r="H2463">
        <v>0</v>
      </c>
      <c r="K2463">
        <v>40</v>
      </c>
    </row>
    <row r="2464" spans="1:11" x14ac:dyDescent="0.2">
      <c r="A2464">
        <v>5</v>
      </c>
      <c r="B2464" t="s">
        <v>1325</v>
      </c>
      <c r="C2464">
        <v>2023</v>
      </c>
      <c r="D2464" t="s">
        <v>1603</v>
      </c>
      <c r="E2464" t="str">
        <f>IFERROR(VLOOKUP([1]!Tabla_SERIEA_05_13[[#This Row],[IdEstablecimiento]],'[2]Establecimiento 2023'!$A$1:$E$183,5,FALSE),0)</f>
        <v>04101-La Serena</v>
      </c>
      <c r="F2464" t="s">
        <v>1362</v>
      </c>
      <c r="G2464" s="437">
        <v>45096.437604166669</v>
      </c>
      <c r="H2464">
        <v>0</v>
      </c>
      <c r="K2464">
        <v>40</v>
      </c>
    </row>
    <row r="2465" spans="1:12" x14ac:dyDescent="0.2">
      <c r="A2465">
        <v>5</v>
      </c>
      <c r="B2465" t="s">
        <v>1325</v>
      </c>
      <c r="C2465">
        <v>2023</v>
      </c>
      <c r="D2465" t="s">
        <v>1603</v>
      </c>
      <c r="E2465" t="str">
        <f>IFERROR(VLOOKUP([1]!Tabla_SERIEA_05_13[[#This Row],[IdEstablecimiento]],'[2]Establecimiento 2023'!$A$1:$E$183,5,FALSE),0)</f>
        <v>04101-La Serena</v>
      </c>
      <c r="F2465" t="s">
        <v>1426</v>
      </c>
      <c r="G2465" s="437">
        <v>45096.437604166669</v>
      </c>
      <c r="H2465">
        <v>0</v>
      </c>
      <c r="K2465">
        <v>6</v>
      </c>
    </row>
    <row r="2466" spans="1:12" x14ac:dyDescent="0.2">
      <c r="A2466">
        <v>5</v>
      </c>
      <c r="B2466" t="s">
        <v>1325</v>
      </c>
      <c r="C2466">
        <v>2023</v>
      </c>
      <c r="D2466" t="s">
        <v>1603</v>
      </c>
      <c r="E2466" t="str">
        <f>IFERROR(VLOOKUP([1]!Tabla_SERIEA_05_13[[#This Row],[IdEstablecimiento]],'[2]Establecimiento 2023'!$A$1:$E$183,5,FALSE),0)</f>
        <v>04101-La Serena</v>
      </c>
      <c r="F2466" t="s">
        <v>1363</v>
      </c>
      <c r="G2466" s="437">
        <v>45096.437604166669</v>
      </c>
      <c r="H2466">
        <v>0</v>
      </c>
      <c r="K2466">
        <v>1</v>
      </c>
    </row>
    <row r="2467" spans="1:12" x14ac:dyDescent="0.2">
      <c r="A2467">
        <v>5</v>
      </c>
      <c r="B2467" t="s">
        <v>1325</v>
      </c>
      <c r="C2467">
        <v>2023</v>
      </c>
      <c r="D2467" t="s">
        <v>1603</v>
      </c>
      <c r="E2467" t="str">
        <f>IFERROR(VLOOKUP([1]!Tabla_SERIEA_05_13[[#This Row],[IdEstablecimiento]],'[2]Establecimiento 2023'!$A$1:$E$183,5,FALSE),0)</f>
        <v>04101-La Serena</v>
      </c>
      <c r="F2467" t="s">
        <v>1367</v>
      </c>
      <c r="G2467" s="437">
        <v>45096.437604166669</v>
      </c>
      <c r="H2467">
        <v>0</v>
      </c>
      <c r="K2467">
        <v>16</v>
      </c>
    </row>
    <row r="2468" spans="1:12" x14ac:dyDescent="0.2">
      <c r="A2468">
        <v>5</v>
      </c>
      <c r="B2468" t="s">
        <v>1325</v>
      </c>
      <c r="C2468">
        <v>2023</v>
      </c>
      <c r="D2468" t="s">
        <v>1603</v>
      </c>
      <c r="E2468" t="str">
        <f>IFERROR(VLOOKUP([1]!Tabla_SERIEA_05_13[[#This Row],[IdEstablecimiento]],'[2]Establecimiento 2023'!$A$1:$E$183,5,FALSE),0)</f>
        <v>04101-La Serena</v>
      </c>
      <c r="F2468" t="s">
        <v>1461</v>
      </c>
      <c r="G2468" s="437">
        <v>45096.437604166669</v>
      </c>
      <c r="H2468">
        <v>0</v>
      </c>
      <c r="K2468">
        <v>2</v>
      </c>
    </row>
    <row r="2469" spans="1:12" x14ac:dyDescent="0.2">
      <c r="A2469">
        <v>5</v>
      </c>
      <c r="B2469" t="s">
        <v>1325</v>
      </c>
      <c r="C2469">
        <v>2023</v>
      </c>
      <c r="D2469" t="s">
        <v>1603</v>
      </c>
      <c r="E2469" t="str">
        <f>IFERROR(VLOOKUP([1]!Tabla_SERIEA_05_13[[#This Row],[IdEstablecimiento]],'[2]Establecimiento 2023'!$A$1:$E$183,5,FALSE),0)</f>
        <v>04101-La Serena</v>
      </c>
      <c r="F2469" t="s">
        <v>1371</v>
      </c>
      <c r="G2469" s="437">
        <v>45096.437604166669</v>
      </c>
      <c r="H2469">
        <v>0</v>
      </c>
      <c r="K2469">
        <v>4</v>
      </c>
    </row>
    <row r="2470" spans="1:12" x14ac:dyDescent="0.2">
      <c r="A2470">
        <v>5</v>
      </c>
      <c r="B2470" t="s">
        <v>1325</v>
      </c>
      <c r="C2470">
        <v>2023</v>
      </c>
      <c r="D2470" t="s">
        <v>1603</v>
      </c>
      <c r="E2470" t="str">
        <f>IFERROR(VLOOKUP([1]!Tabla_SERIEA_05_13[[#This Row],[IdEstablecimiento]],'[2]Establecimiento 2023'!$A$1:$E$183,5,FALSE),0)</f>
        <v>04101-La Serena</v>
      </c>
      <c r="F2470" t="s">
        <v>1372</v>
      </c>
      <c r="G2470" s="437">
        <v>45096.437604166669</v>
      </c>
      <c r="H2470">
        <v>0</v>
      </c>
      <c r="K2470">
        <v>1</v>
      </c>
    </row>
    <row r="2471" spans="1:12" x14ac:dyDescent="0.2">
      <c r="A2471">
        <v>5</v>
      </c>
      <c r="B2471" t="s">
        <v>1325</v>
      </c>
      <c r="C2471">
        <v>2023</v>
      </c>
      <c r="D2471" t="s">
        <v>1603</v>
      </c>
      <c r="E2471" t="str">
        <f>IFERROR(VLOOKUP([1]!Tabla_SERIEA_05_13[[#This Row],[IdEstablecimiento]],'[2]Establecimiento 2023'!$A$1:$E$183,5,FALSE),0)</f>
        <v>04101-La Serena</v>
      </c>
      <c r="F2471" t="s">
        <v>1335</v>
      </c>
      <c r="G2471" s="437">
        <v>45096.437604166669</v>
      </c>
      <c r="H2471">
        <v>5</v>
      </c>
      <c r="J2471">
        <v>5</v>
      </c>
      <c r="L2471">
        <v>5</v>
      </c>
    </row>
    <row r="2472" spans="1:12" x14ac:dyDescent="0.2">
      <c r="A2472">
        <v>5</v>
      </c>
      <c r="B2472" t="s">
        <v>1325</v>
      </c>
      <c r="C2472">
        <v>2023</v>
      </c>
      <c r="D2472" t="s">
        <v>1603</v>
      </c>
      <c r="E2472" t="str">
        <f>IFERROR(VLOOKUP([1]!Tabla_SERIEA_05_13[[#This Row],[IdEstablecimiento]],'[2]Establecimiento 2023'!$A$1:$E$183,5,FALSE),0)</f>
        <v>04101-La Serena</v>
      </c>
      <c r="F2472" t="s">
        <v>1477</v>
      </c>
      <c r="G2472" s="437">
        <v>45096.437604166669</v>
      </c>
      <c r="H2472">
        <v>3</v>
      </c>
      <c r="J2472">
        <v>3</v>
      </c>
      <c r="L2472">
        <v>3</v>
      </c>
    </row>
    <row r="2473" spans="1:12" x14ac:dyDescent="0.2">
      <c r="A2473">
        <v>5</v>
      </c>
      <c r="B2473" t="s">
        <v>1325</v>
      </c>
      <c r="C2473">
        <v>2023</v>
      </c>
      <c r="D2473" t="s">
        <v>1603</v>
      </c>
      <c r="E2473" t="str">
        <f>IFERROR(VLOOKUP([1]!Tabla_SERIEA_05_13[[#This Row],[IdEstablecimiento]],'[2]Establecimiento 2023'!$A$1:$E$183,5,FALSE),0)</f>
        <v>04101-La Serena</v>
      </c>
      <c r="F2473" t="s">
        <v>1327</v>
      </c>
      <c r="G2473" s="437">
        <v>45096.437604166669</v>
      </c>
      <c r="H2473">
        <v>10</v>
      </c>
      <c r="J2473">
        <v>10</v>
      </c>
      <c r="L2473">
        <v>10</v>
      </c>
    </row>
    <row r="2474" spans="1:12" x14ac:dyDescent="0.2">
      <c r="A2474">
        <v>5</v>
      </c>
      <c r="B2474" t="s">
        <v>1325</v>
      </c>
      <c r="C2474">
        <v>2023</v>
      </c>
      <c r="D2474" t="s">
        <v>1603</v>
      </c>
      <c r="E2474" t="str">
        <f>IFERROR(VLOOKUP([1]!Tabla_SERIEA_05_13[[#This Row],[IdEstablecimiento]],'[2]Establecimiento 2023'!$A$1:$E$183,5,FALSE),0)</f>
        <v>04101-La Serena</v>
      </c>
      <c r="F2474" t="s">
        <v>1383</v>
      </c>
      <c r="G2474" s="437">
        <v>45096.437604166669</v>
      </c>
      <c r="H2474">
        <v>2</v>
      </c>
      <c r="J2474">
        <v>2</v>
      </c>
      <c r="L2474">
        <v>2</v>
      </c>
    </row>
    <row r="2475" spans="1:12" x14ac:dyDescent="0.2">
      <c r="A2475">
        <v>5</v>
      </c>
      <c r="B2475" t="s">
        <v>1325</v>
      </c>
      <c r="C2475">
        <v>2023</v>
      </c>
      <c r="D2475" t="s">
        <v>1603</v>
      </c>
      <c r="E2475" t="str">
        <f>IFERROR(VLOOKUP([1]!Tabla_SERIEA_05_13[[#This Row],[IdEstablecimiento]],'[2]Establecimiento 2023'!$A$1:$E$183,5,FALSE),0)</f>
        <v>04101-La Serena</v>
      </c>
      <c r="F2475" t="s">
        <v>1384</v>
      </c>
      <c r="G2475" s="437">
        <v>45096.437604166669</v>
      </c>
      <c r="H2475">
        <v>26</v>
      </c>
      <c r="J2475">
        <v>26</v>
      </c>
      <c r="L2475">
        <v>26</v>
      </c>
    </row>
    <row r="2476" spans="1:12" x14ac:dyDescent="0.2">
      <c r="A2476">
        <v>5</v>
      </c>
      <c r="B2476" t="s">
        <v>1325</v>
      </c>
      <c r="C2476">
        <v>2023</v>
      </c>
      <c r="D2476" t="s">
        <v>1603</v>
      </c>
      <c r="E2476" t="str">
        <f>IFERROR(VLOOKUP([1]!Tabla_SERIEA_05_13[[#This Row],[IdEstablecimiento]],'[2]Establecimiento 2023'!$A$1:$E$183,5,FALSE),0)</f>
        <v>04101-La Serena</v>
      </c>
      <c r="F2476" t="s">
        <v>1331</v>
      </c>
      <c r="G2476" s="437">
        <v>45096.437604166669</v>
      </c>
      <c r="H2476">
        <v>13</v>
      </c>
      <c r="J2476">
        <v>13</v>
      </c>
      <c r="L2476">
        <v>13</v>
      </c>
    </row>
    <row r="2477" spans="1:12" x14ac:dyDescent="0.2">
      <c r="A2477">
        <v>5</v>
      </c>
      <c r="B2477" t="s">
        <v>1325</v>
      </c>
      <c r="C2477">
        <v>2023</v>
      </c>
      <c r="D2477" t="s">
        <v>1603</v>
      </c>
      <c r="E2477" t="str">
        <f>IFERROR(VLOOKUP([1]!Tabla_SERIEA_05_13[[#This Row],[IdEstablecimiento]],'[2]Establecimiento 2023'!$A$1:$E$183,5,FALSE),0)</f>
        <v>04101-La Serena</v>
      </c>
      <c r="F2477" t="s">
        <v>1385</v>
      </c>
      <c r="G2477" s="437">
        <v>45096.437604166669</v>
      </c>
      <c r="H2477">
        <v>0</v>
      </c>
      <c r="K2477">
        <v>45</v>
      </c>
    </row>
    <row r="2478" spans="1:12" x14ac:dyDescent="0.2">
      <c r="A2478">
        <v>5</v>
      </c>
      <c r="B2478" t="s">
        <v>1325</v>
      </c>
      <c r="C2478">
        <v>2023</v>
      </c>
      <c r="D2478" t="s">
        <v>1603</v>
      </c>
      <c r="E2478" t="str">
        <f>IFERROR(VLOOKUP([1]!Tabla_SERIEA_05_13[[#This Row],[IdEstablecimiento]],'[2]Establecimiento 2023'!$A$1:$E$183,5,FALSE),0)</f>
        <v>04101-La Serena</v>
      </c>
      <c r="F2478" t="s">
        <v>1386</v>
      </c>
      <c r="G2478" s="437">
        <v>45096.437604166669</v>
      </c>
      <c r="H2478">
        <v>0</v>
      </c>
      <c r="K2478">
        <v>3</v>
      </c>
    </row>
    <row r="2479" spans="1:12" x14ac:dyDescent="0.2">
      <c r="A2479">
        <v>5</v>
      </c>
      <c r="B2479" t="s">
        <v>1325</v>
      </c>
      <c r="C2479">
        <v>2023</v>
      </c>
      <c r="D2479" t="s">
        <v>1603</v>
      </c>
      <c r="E2479" t="str">
        <f>IFERROR(VLOOKUP([1]!Tabla_SERIEA_05_13[[#This Row],[IdEstablecimiento]],'[2]Establecimiento 2023'!$A$1:$E$183,5,FALSE),0)</f>
        <v>04101-La Serena</v>
      </c>
      <c r="F2479" t="s">
        <v>1332</v>
      </c>
      <c r="G2479" s="437">
        <v>45096.437604166669</v>
      </c>
      <c r="H2479">
        <v>8</v>
      </c>
      <c r="J2479">
        <v>8</v>
      </c>
      <c r="L2479">
        <v>8</v>
      </c>
    </row>
    <row r="2480" spans="1:12" x14ac:dyDescent="0.2">
      <c r="A2480">
        <v>5</v>
      </c>
      <c r="B2480" t="s">
        <v>1325</v>
      </c>
      <c r="C2480">
        <v>2023</v>
      </c>
      <c r="D2480" t="s">
        <v>1603</v>
      </c>
      <c r="E2480" t="str">
        <f>IFERROR(VLOOKUP([1]!Tabla_SERIEA_05_13[[#This Row],[IdEstablecimiento]],'[2]Establecimiento 2023'!$A$1:$E$183,5,FALSE),0)</f>
        <v>04101-La Serena</v>
      </c>
      <c r="F2480" t="s">
        <v>1244</v>
      </c>
      <c r="G2480" s="437">
        <v>45096.437604166669</v>
      </c>
      <c r="H2480">
        <v>8</v>
      </c>
      <c r="I2480">
        <v>0</v>
      </c>
      <c r="J2480">
        <v>8</v>
      </c>
    </row>
    <row r="2481" spans="1:11" x14ac:dyDescent="0.2">
      <c r="A2481">
        <v>5</v>
      </c>
      <c r="B2481" t="s">
        <v>1325</v>
      </c>
      <c r="C2481">
        <v>2023</v>
      </c>
      <c r="D2481" t="s">
        <v>1603</v>
      </c>
      <c r="E2481" t="str">
        <f>IFERROR(VLOOKUP([1]!Tabla_SERIEA_05_13[[#This Row],[IdEstablecimiento]],'[2]Establecimiento 2023'!$A$1:$E$183,5,FALSE),0)</f>
        <v>04101-La Serena</v>
      </c>
      <c r="F2481" t="s">
        <v>1252</v>
      </c>
      <c r="G2481" s="437">
        <v>45096.437604166669</v>
      </c>
      <c r="H2481">
        <v>13</v>
      </c>
      <c r="I2481">
        <v>0</v>
      </c>
      <c r="J2481">
        <v>13</v>
      </c>
    </row>
    <row r="2482" spans="1:11" x14ac:dyDescent="0.2">
      <c r="A2482">
        <v>5</v>
      </c>
      <c r="B2482" t="s">
        <v>1325</v>
      </c>
      <c r="C2482">
        <v>2023</v>
      </c>
      <c r="D2482" t="s">
        <v>1603</v>
      </c>
      <c r="E2482" t="str">
        <f>IFERROR(VLOOKUP([1]!Tabla_SERIEA_05_13[[#This Row],[IdEstablecimiento]],'[2]Establecimiento 2023'!$A$1:$E$183,5,FALSE),0)</f>
        <v>04101-La Serena</v>
      </c>
      <c r="F2482" t="s">
        <v>1253</v>
      </c>
      <c r="G2482" s="437">
        <v>45096.437604166669</v>
      </c>
      <c r="H2482">
        <v>10</v>
      </c>
      <c r="I2482">
        <v>0</v>
      </c>
      <c r="J2482">
        <v>10</v>
      </c>
    </row>
    <row r="2483" spans="1:11" x14ac:dyDescent="0.2">
      <c r="A2483">
        <v>5</v>
      </c>
      <c r="B2483" t="s">
        <v>1325</v>
      </c>
      <c r="C2483">
        <v>2023</v>
      </c>
      <c r="D2483" t="s">
        <v>1603</v>
      </c>
      <c r="E2483" t="str">
        <f>IFERROR(VLOOKUP([1]!Tabla_SERIEA_05_13[[#This Row],[IdEstablecimiento]],'[2]Establecimiento 2023'!$A$1:$E$183,5,FALSE),0)</f>
        <v>04101-La Serena</v>
      </c>
      <c r="F2483" t="s">
        <v>1390</v>
      </c>
      <c r="G2483" s="437">
        <v>45096.437604166669</v>
      </c>
      <c r="H2483">
        <v>2</v>
      </c>
      <c r="I2483">
        <v>0</v>
      </c>
      <c r="J2483">
        <v>2</v>
      </c>
    </row>
    <row r="2484" spans="1:11" x14ac:dyDescent="0.2">
      <c r="A2484">
        <v>5</v>
      </c>
      <c r="B2484" t="s">
        <v>1325</v>
      </c>
      <c r="C2484">
        <v>2023</v>
      </c>
      <c r="D2484" t="s">
        <v>1603</v>
      </c>
      <c r="E2484" t="str">
        <f>IFERROR(VLOOKUP([1]!Tabla_SERIEA_05_13[[#This Row],[IdEstablecimiento]],'[2]Establecimiento 2023'!$A$1:$E$183,5,FALSE),0)</f>
        <v>04101-La Serena</v>
      </c>
      <c r="F2484" t="s">
        <v>1259</v>
      </c>
      <c r="G2484" s="437">
        <v>45096.437604166669</v>
      </c>
      <c r="H2484">
        <v>3</v>
      </c>
      <c r="J2484">
        <v>3</v>
      </c>
    </row>
    <row r="2485" spans="1:11" x14ac:dyDescent="0.2">
      <c r="A2485">
        <v>5</v>
      </c>
      <c r="B2485" t="s">
        <v>1325</v>
      </c>
      <c r="C2485">
        <v>2023</v>
      </c>
      <c r="D2485" t="s">
        <v>1604</v>
      </c>
      <c r="E2485" t="str">
        <f>IFERROR(VLOOKUP([1]!Tabla_SERIEA_05_13[[#This Row],[IdEstablecimiento]],'[2]Establecimiento 2023'!$A$1:$E$183,5,FALSE),0)</f>
        <v>04101-La Serena</v>
      </c>
      <c r="F2485" t="s">
        <v>1341</v>
      </c>
      <c r="G2485" s="437">
        <v>45096.437708333331</v>
      </c>
      <c r="H2485">
        <v>0</v>
      </c>
      <c r="K2485">
        <v>2</v>
      </c>
    </row>
    <row r="2486" spans="1:11" x14ac:dyDescent="0.2">
      <c r="A2486">
        <v>5</v>
      </c>
      <c r="B2486" t="s">
        <v>1325</v>
      </c>
      <c r="C2486">
        <v>2023</v>
      </c>
      <c r="D2486" t="s">
        <v>1604</v>
      </c>
      <c r="E2486" t="str">
        <f>IFERROR(VLOOKUP([1]!Tabla_SERIEA_05_13[[#This Row],[IdEstablecimiento]],'[2]Establecimiento 2023'!$A$1:$E$183,5,FALSE),0)</f>
        <v>04101-La Serena</v>
      </c>
      <c r="F2486" t="s">
        <v>1343</v>
      </c>
      <c r="G2486" s="437">
        <v>45096.437708333331</v>
      </c>
      <c r="H2486">
        <v>0</v>
      </c>
      <c r="K2486">
        <v>18</v>
      </c>
    </row>
    <row r="2487" spans="1:11" x14ac:dyDescent="0.2">
      <c r="A2487">
        <v>5</v>
      </c>
      <c r="B2487" t="s">
        <v>1325</v>
      </c>
      <c r="C2487">
        <v>2023</v>
      </c>
      <c r="D2487" t="s">
        <v>1604</v>
      </c>
      <c r="E2487" t="str">
        <f>IFERROR(VLOOKUP([1]!Tabla_SERIEA_05_13[[#This Row],[IdEstablecimiento]],'[2]Establecimiento 2023'!$A$1:$E$183,5,FALSE),0)</f>
        <v>105102-Hospital Ovalle</v>
      </c>
      <c r="F2487" t="s">
        <v>1344</v>
      </c>
      <c r="G2487" s="437">
        <v>45096.437708333331</v>
      </c>
      <c r="H2487">
        <v>0</v>
      </c>
      <c r="K2487">
        <v>42</v>
      </c>
    </row>
    <row r="2488" spans="1:11" x14ac:dyDescent="0.2">
      <c r="A2488">
        <v>5</v>
      </c>
      <c r="B2488" t="s">
        <v>1325</v>
      </c>
      <c r="C2488">
        <v>2023</v>
      </c>
      <c r="D2488" t="s">
        <v>1604</v>
      </c>
      <c r="E2488" t="str">
        <f>IFERROR(VLOOKUP([1]!Tabla_SERIEA_05_13[[#This Row],[IdEstablecimiento]],'[2]Establecimiento 2023'!$A$1:$E$183,5,FALSE),0)</f>
        <v>105102-Hospital Ovalle</v>
      </c>
      <c r="F2488" t="s">
        <v>1346</v>
      </c>
      <c r="G2488" s="437">
        <v>45096.437708333331</v>
      </c>
      <c r="H2488">
        <v>0</v>
      </c>
      <c r="K2488">
        <v>25</v>
      </c>
    </row>
    <row r="2489" spans="1:11" x14ac:dyDescent="0.2">
      <c r="A2489">
        <v>5</v>
      </c>
      <c r="B2489" t="s">
        <v>1325</v>
      </c>
      <c r="C2489">
        <v>2023</v>
      </c>
      <c r="D2489" t="s">
        <v>1604</v>
      </c>
      <c r="E2489" t="str">
        <f>IFERROR(VLOOKUP([1]!Tabla_SERIEA_05_13[[#This Row],[IdEstablecimiento]],'[2]Establecimiento 2023'!$A$1:$E$183,5,FALSE),0)</f>
        <v>105102-Hospital Ovalle</v>
      </c>
      <c r="F2489" t="s">
        <v>1347</v>
      </c>
      <c r="G2489" s="437">
        <v>45096.437708333331</v>
      </c>
      <c r="H2489">
        <v>0</v>
      </c>
      <c r="K2489">
        <v>2</v>
      </c>
    </row>
    <row r="2490" spans="1:11" x14ac:dyDescent="0.2">
      <c r="A2490">
        <v>5</v>
      </c>
      <c r="B2490" t="s">
        <v>1325</v>
      </c>
      <c r="C2490">
        <v>2023</v>
      </c>
      <c r="D2490" t="s">
        <v>1604</v>
      </c>
      <c r="E2490" t="str">
        <f>IFERROR(VLOOKUP([1]!Tabla_SERIEA_05_13[[#This Row],[IdEstablecimiento]],'[2]Establecimiento 2023'!$A$1:$E$183,5,FALSE),0)</f>
        <v>04101-La Serena</v>
      </c>
      <c r="F2490" t="s">
        <v>1439</v>
      </c>
      <c r="G2490" s="437">
        <v>45096.437708333331</v>
      </c>
      <c r="H2490">
        <v>0</v>
      </c>
      <c r="K2490">
        <v>18</v>
      </c>
    </row>
    <row r="2491" spans="1:11" x14ac:dyDescent="0.2">
      <c r="A2491">
        <v>5</v>
      </c>
      <c r="B2491" t="s">
        <v>1325</v>
      </c>
      <c r="C2491">
        <v>2023</v>
      </c>
      <c r="D2491" t="s">
        <v>1604</v>
      </c>
      <c r="E2491" t="str">
        <f>IFERROR(VLOOKUP([1]!Tabla_SERIEA_05_13[[#This Row],[IdEstablecimiento]],'[2]Establecimiento 2023'!$A$1:$E$183,5,FALSE),0)</f>
        <v>04101-La Serena</v>
      </c>
      <c r="F2491" t="s">
        <v>1456</v>
      </c>
      <c r="G2491" s="437">
        <v>45096.437708333331</v>
      </c>
      <c r="H2491">
        <v>0</v>
      </c>
      <c r="K2491">
        <v>3</v>
      </c>
    </row>
    <row r="2492" spans="1:11" x14ac:dyDescent="0.2">
      <c r="A2492">
        <v>5</v>
      </c>
      <c r="B2492" t="s">
        <v>1325</v>
      </c>
      <c r="C2492">
        <v>2023</v>
      </c>
      <c r="D2492" t="s">
        <v>1604</v>
      </c>
      <c r="E2492" t="str">
        <f>IFERROR(VLOOKUP([1]!Tabla_SERIEA_05_13[[#This Row],[IdEstablecimiento]],'[2]Establecimiento 2023'!$A$1:$E$183,5,FALSE),0)</f>
        <v>04101-La Serena</v>
      </c>
      <c r="F2492" t="s">
        <v>1349</v>
      </c>
      <c r="G2492" s="437">
        <v>45096.437708333331</v>
      </c>
      <c r="H2492">
        <v>0</v>
      </c>
      <c r="K2492">
        <v>22</v>
      </c>
    </row>
    <row r="2493" spans="1:11" x14ac:dyDescent="0.2">
      <c r="A2493">
        <v>5</v>
      </c>
      <c r="B2493" t="s">
        <v>1325</v>
      </c>
      <c r="C2493">
        <v>2023</v>
      </c>
      <c r="D2493" t="s">
        <v>1604</v>
      </c>
      <c r="E2493" t="str">
        <f>IFERROR(VLOOKUP([1]!Tabla_SERIEA_05_13[[#This Row],[IdEstablecimiento]],'[2]Establecimiento 2023'!$A$1:$E$183,5,FALSE),0)</f>
        <v>04101-La Serena</v>
      </c>
      <c r="F2493" t="s">
        <v>1351</v>
      </c>
      <c r="G2493" s="437">
        <v>45096.437708333331</v>
      </c>
      <c r="H2493">
        <v>0</v>
      </c>
      <c r="K2493">
        <v>12</v>
      </c>
    </row>
    <row r="2494" spans="1:11" x14ac:dyDescent="0.2">
      <c r="A2494">
        <v>5</v>
      </c>
      <c r="B2494" t="s">
        <v>1325</v>
      </c>
      <c r="C2494">
        <v>2023</v>
      </c>
      <c r="D2494" t="s">
        <v>1604</v>
      </c>
      <c r="E2494" t="str">
        <f>IFERROR(VLOOKUP([1]!Tabla_SERIEA_05_13[[#This Row],[IdEstablecimiento]],'[2]Establecimiento 2023'!$A$1:$E$183,5,FALSE),0)</f>
        <v>04101-La Serena</v>
      </c>
      <c r="F2494" t="s">
        <v>1353</v>
      </c>
      <c r="G2494" s="437">
        <v>45096.437708333331</v>
      </c>
      <c r="H2494">
        <v>0</v>
      </c>
      <c r="K2494">
        <v>36</v>
      </c>
    </row>
    <row r="2495" spans="1:11" x14ac:dyDescent="0.2">
      <c r="A2495">
        <v>5</v>
      </c>
      <c r="B2495" t="s">
        <v>1325</v>
      </c>
      <c r="C2495">
        <v>2023</v>
      </c>
      <c r="D2495" t="s">
        <v>1604</v>
      </c>
      <c r="E2495" t="str">
        <f>IFERROR(VLOOKUP([1]!Tabla_SERIEA_05_13[[#This Row],[IdEstablecimiento]],'[2]Establecimiento 2023'!$A$1:$E$183,5,FALSE),0)</f>
        <v>04101-La Serena</v>
      </c>
      <c r="F2495" t="s">
        <v>1354</v>
      </c>
      <c r="G2495" s="437">
        <v>45096.437708333331</v>
      </c>
      <c r="H2495">
        <v>0</v>
      </c>
      <c r="K2495">
        <v>37</v>
      </c>
    </row>
    <row r="2496" spans="1:11" x14ac:dyDescent="0.2">
      <c r="A2496">
        <v>5</v>
      </c>
      <c r="B2496" t="s">
        <v>1325</v>
      </c>
      <c r="C2496">
        <v>2023</v>
      </c>
      <c r="D2496" t="s">
        <v>1604</v>
      </c>
      <c r="E2496" t="str">
        <f>IFERROR(VLOOKUP([1]!Tabla_SERIEA_05_13[[#This Row],[IdEstablecimiento]],'[2]Establecimiento 2023'!$A$1:$E$183,5,FALSE),0)</f>
        <v>04101-La Serena</v>
      </c>
      <c r="F2496" t="s">
        <v>1410</v>
      </c>
      <c r="G2496" s="437">
        <v>45096.437708333331</v>
      </c>
      <c r="H2496">
        <v>0</v>
      </c>
      <c r="K2496">
        <v>44</v>
      </c>
    </row>
    <row r="2497" spans="1:12" x14ac:dyDescent="0.2">
      <c r="A2497">
        <v>5</v>
      </c>
      <c r="B2497" t="s">
        <v>1325</v>
      </c>
      <c r="C2497">
        <v>2023</v>
      </c>
      <c r="D2497" t="s">
        <v>1604</v>
      </c>
      <c r="E2497" t="str">
        <f>IFERROR(VLOOKUP([1]!Tabla_SERIEA_05_13[[#This Row],[IdEstablecimiento]],'[2]Establecimiento 2023'!$A$1:$E$183,5,FALSE),0)</f>
        <v>04101-La Serena</v>
      </c>
      <c r="F2497" t="s">
        <v>1356</v>
      </c>
      <c r="G2497" s="437">
        <v>45096.437708333331</v>
      </c>
      <c r="H2497">
        <v>0</v>
      </c>
      <c r="K2497">
        <v>44</v>
      </c>
    </row>
    <row r="2498" spans="1:12" x14ac:dyDescent="0.2">
      <c r="A2498">
        <v>5</v>
      </c>
      <c r="B2498" t="s">
        <v>1325</v>
      </c>
      <c r="C2498">
        <v>2023</v>
      </c>
      <c r="D2498" t="s">
        <v>1604</v>
      </c>
      <c r="E2498" t="str">
        <f>IFERROR(VLOOKUP([1]!Tabla_SERIEA_05_13[[#This Row],[IdEstablecimiento]],'[2]Establecimiento 2023'!$A$1:$E$183,5,FALSE),0)</f>
        <v>04101-La Serena</v>
      </c>
      <c r="F2498" t="s">
        <v>1357</v>
      </c>
      <c r="G2498" s="437">
        <v>45096.437708333331</v>
      </c>
      <c r="H2498">
        <v>0</v>
      </c>
      <c r="K2498">
        <v>2</v>
      </c>
    </row>
    <row r="2499" spans="1:12" x14ac:dyDescent="0.2">
      <c r="A2499">
        <v>5</v>
      </c>
      <c r="B2499" t="s">
        <v>1325</v>
      </c>
      <c r="C2499">
        <v>2023</v>
      </c>
      <c r="D2499" t="s">
        <v>1604</v>
      </c>
      <c r="E2499" t="str">
        <f>IFERROR(VLOOKUP([1]!Tabla_SERIEA_05_13[[#This Row],[IdEstablecimiento]],'[2]Establecimiento 2023'!$A$1:$E$183,5,FALSE),0)</f>
        <v>04101-La Serena</v>
      </c>
      <c r="F2499" t="s">
        <v>1358</v>
      </c>
      <c r="G2499" s="437">
        <v>45096.437708333331</v>
      </c>
      <c r="H2499">
        <v>0</v>
      </c>
      <c r="K2499">
        <v>24</v>
      </c>
    </row>
    <row r="2500" spans="1:12" x14ac:dyDescent="0.2">
      <c r="A2500">
        <v>5</v>
      </c>
      <c r="B2500" t="s">
        <v>1325</v>
      </c>
      <c r="C2500">
        <v>2023</v>
      </c>
      <c r="D2500" t="s">
        <v>1604</v>
      </c>
      <c r="E2500" t="str">
        <f>IFERROR(VLOOKUP([1]!Tabla_SERIEA_05_13[[#This Row],[IdEstablecimiento]],'[2]Establecimiento 2023'!$A$1:$E$183,5,FALSE),0)</f>
        <v>04101-La Serena</v>
      </c>
      <c r="F2500" t="s">
        <v>1444</v>
      </c>
      <c r="G2500" s="437">
        <v>45096.437708333331</v>
      </c>
      <c r="H2500">
        <v>0</v>
      </c>
      <c r="K2500">
        <v>37</v>
      </c>
    </row>
    <row r="2501" spans="1:12" x14ac:dyDescent="0.2">
      <c r="A2501">
        <v>5</v>
      </c>
      <c r="B2501" t="s">
        <v>1325</v>
      </c>
      <c r="C2501">
        <v>2023</v>
      </c>
      <c r="D2501" t="s">
        <v>1604</v>
      </c>
      <c r="E2501" t="str">
        <f>IFERROR(VLOOKUP([1]!Tabla_SERIEA_05_13[[#This Row],[IdEstablecimiento]],'[2]Establecimiento 2023'!$A$1:$E$183,5,FALSE),0)</f>
        <v>04101-La Serena</v>
      </c>
      <c r="F2501" t="s">
        <v>1536</v>
      </c>
      <c r="G2501" s="437">
        <v>45096.437708333331</v>
      </c>
      <c r="H2501">
        <v>0</v>
      </c>
      <c r="K2501">
        <v>4</v>
      </c>
    </row>
    <row r="2502" spans="1:12" x14ac:dyDescent="0.2">
      <c r="A2502">
        <v>5</v>
      </c>
      <c r="B2502" t="s">
        <v>1325</v>
      </c>
      <c r="C2502">
        <v>2023</v>
      </c>
      <c r="D2502" t="s">
        <v>1604</v>
      </c>
      <c r="E2502" t="str">
        <f>IFERROR(VLOOKUP([1]!Tabla_SERIEA_05_13[[#This Row],[IdEstablecimiento]],'[2]Establecimiento 2023'!$A$1:$E$183,5,FALSE),0)</f>
        <v>04101-La Serena</v>
      </c>
      <c r="F2502" t="s">
        <v>1361</v>
      </c>
      <c r="G2502" s="437">
        <v>45096.437708333331</v>
      </c>
      <c r="H2502">
        <v>0</v>
      </c>
      <c r="K2502">
        <v>30</v>
      </c>
    </row>
    <row r="2503" spans="1:12" x14ac:dyDescent="0.2">
      <c r="A2503">
        <v>5</v>
      </c>
      <c r="B2503" t="s">
        <v>1325</v>
      </c>
      <c r="C2503">
        <v>2023</v>
      </c>
      <c r="D2503" t="s">
        <v>1604</v>
      </c>
      <c r="E2503" t="str">
        <f>IFERROR(VLOOKUP([1]!Tabla_SERIEA_05_13[[#This Row],[IdEstablecimiento]],'[2]Establecimiento 2023'!$A$1:$E$183,5,FALSE),0)</f>
        <v>04101-La Serena</v>
      </c>
      <c r="F2503" t="s">
        <v>1362</v>
      </c>
      <c r="G2503" s="437">
        <v>45096.437708333331</v>
      </c>
      <c r="H2503">
        <v>0</v>
      </c>
      <c r="K2503">
        <v>18</v>
      </c>
    </row>
    <row r="2504" spans="1:12" x14ac:dyDescent="0.2">
      <c r="A2504">
        <v>5</v>
      </c>
      <c r="B2504" t="s">
        <v>1325</v>
      </c>
      <c r="C2504">
        <v>2023</v>
      </c>
      <c r="D2504" t="s">
        <v>1604</v>
      </c>
      <c r="E2504" t="str">
        <f>IFERROR(VLOOKUP([1]!Tabla_SERIEA_05_13[[#This Row],[IdEstablecimiento]],'[2]Establecimiento 2023'!$A$1:$E$183,5,FALSE),0)</f>
        <v>04101-La Serena</v>
      </c>
      <c r="F2504" t="s">
        <v>1426</v>
      </c>
      <c r="G2504" s="437">
        <v>45096.437708333331</v>
      </c>
      <c r="H2504">
        <v>0</v>
      </c>
      <c r="K2504">
        <v>3</v>
      </c>
    </row>
    <row r="2505" spans="1:12" x14ac:dyDescent="0.2">
      <c r="A2505">
        <v>5</v>
      </c>
      <c r="B2505" t="s">
        <v>1325</v>
      </c>
      <c r="C2505">
        <v>2023</v>
      </c>
      <c r="D2505" t="s">
        <v>1604</v>
      </c>
      <c r="E2505" t="str">
        <f>IFERROR(VLOOKUP([1]!Tabla_SERIEA_05_13[[#This Row],[IdEstablecimiento]],'[2]Establecimiento 2023'!$A$1:$E$183,5,FALSE),0)</f>
        <v>04101-La Serena</v>
      </c>
      <c r="F2505" t="s">
        <v>1459</v>
      </c>
      <c r="G2505" s="437">
        <v>45096.437708333331</v>
      </c>
      <c r="H2505">
        <v>0</v>
      </c>
      <c r="K2505">
        <v>1</v>
      </c>
    </row>
    <row r="2506" spans="1:12" x14ac:dyDescent="0.2">
      <c r="A2506">
        <v>5</v>
      </c>
      <c r="B2506" t="s">
        <v>1325</v>
      </c>
      <c r="C2506">
        <v>2023</v>
      </c>
      <c r="D2506" t="s">
        <v>1604</v>
      </c>
      <c r="E2506" t="str">
        <f>IFERROR(VLOOKUP([1]!Tabla_SERIEA_05_13[[#This Row],[IdEstablecimiento]],'[2]Establecimiento 2023'!$A$1:$E$183,5,FALSE),0)</f>
        <v>04101-La Serena</v>
      </c>
      <c r="F2506" t="s">
        <v>1367</v>
      </c>
      <c r="G2506" s="437">
        <v>45096.437708333331</v>
      </c>
      <c r="H2506">
        <v>0</v>
      </c>
      <c r="K2506">
        <v>6</v>
      </c>
    </row>
    <row r="2507" spans="1:12" x14ac:dyDescent="0.2">
      <c r="A2507">
        <v>5</v>
      </c>
      <c r="B2507" t="s">
        <v>1325</v>
      </c>
      <c r="C2507">
        <v>2023</v>
      </c>
      <c r="D2507" t="s">
        <v>1604</v>
      </c>
      <c r="E2507" t="str">
        <f>IFERROR(VLOOKUP([1]!Tabla_SERIEA_05_13[[#This Row],[IdEstablecimiento]],'[2]Establecimiento 2023'!$A$1:$E$183,5,FALSE),0)</f>
        <v>04101-La Serena</v>
      </c>
      <c r="F2507" t="s">
        <v>1461</v>
      </c>
      <c r="G2507" s="437">
        <v>45096.437708333331</v>
      </c>
      <c r="H2507">
        <v>0</v>
      </c>
      <c r="K2507">
        <v>3</v>
      </c>
    </row>
    <row r="2508" spans="1:12" x14ac:dyDescent="0.2">
      <c r="A2508">
        <v>5</v>
      </c>
      <c r="B2508" t="s">
        <v>1325</v>
      </c>
      <c r="C2508">
        <v>2023</v>
      </c>
      <c r="D2508" t="s">
        <v>1604</v>
      </c>
      <c r="E2508" t="str">
        <f>IFERROR(VLOOKUP([1]!Tabla_SERIEA_05_13[[#This Row],[IdEstablecimiento]],'[2]Establecimiento 2023'!$A$1:$E$183,5,FALSE),0)</f>
        <v>04101-La Serena</v>
      </c>
      <c r="F2508" t="s">
        <v>1374</v>
      </c>
      <c r="G2508" s="437">
        <v>45096.437708333331</v>
      </c>
      <c r="H2508">
        <v>0</v>
      </c>
      <c r="K2508">
        <v>1</v>
      </c>
    </row>
    <row r="2509" spans="1:12" x14ac:dyDescent="0.2">
      <c r="A2509">
        <v>5</v>
      </c>
      <c r="B2509" t="s">
        <v>1325</v>
      </c>
      <c r="C2509">
        <v>2023</v>
      </c>
      <c r="D2509" t="s">
        <v>1604</v>
      </c>
      <c r="E2509" t="str">
        <f>IFERROR(VLOOKUP([1]!Tabla_SERIEA_05_13[[#This Row],[IdEstablecimiento]],'[2]Establecimiento 2023'!$A$1:$E$183,5,FALSE),0)</f>
        <v>04101-La Serena</v>
      </c>
      <c r="F2509" t="s">
        <v>1335</v>
      </c>
      <c r="G2509" s="437">
        <v>45096.437708333331</v>
      </c>
      <c r="H2509">
        <v>3</v>
      </c>
      <c r="J2509">
        <v>3</v>
      </c>
      <c r="L2509">
        <v>3</v>
      </c>
    </row>
    <row r="2510" spans="1:12" x14ac:dyDescent="0.2">
      <c r="A2510">
        <v>5</v>
      </c>
      <c r="B2510" t="s">
        <v>1325</v>
      </c>
      <c r="C2510">
        <v>2023</v>
      </c>
      <c r="D2510" t="s">
        <v>1604</v>
      </c>
      <c r="E2510" t="str">
        <f>IFERROR(VLOOKUP([1]!Tabla_SERIEA_05_13[[#This Row],[IdEstablecimiento]],'[2]Establecimiento 2023'!$A$1:$E$183,5,FALSE),0)</f>
        <v>04101-La Serena</v>
      </c>
      <c r="F2510" t="s">
        <v>1477</v>
      </c>
      <c r="G2510" s="437">
        <v>45096.437708333331</v>
      </c>
      <c r="H2510">
        <v>5</v>
      </c>
      <c r="J2510">
        <v>5</v>
      </c>
      <c r="L2510">
        <v>5</v>
      </c>
    </row>
    <row r="2511" spans="1:12" x14ac:dyDescent="0.2">
      <c r="A2511">
        <v>5</v>
      </c>
      <c r="B2511" t="s">
        <v>1325</v>
      </c>
      <c r="C2511">
        <v>2023</v>
      </c>
      <c r="D2511" t="s">
        <v>1604</v>
      </c>
      <c r="E2511" t="str">
        <f>IFERROR(VLOOKUP([1]!Tabla_SERIEA_05_13[[#This Row],[IdEstablecimiento]],'[2]Establecimiento 2023'!$A$1:$E$183,5,FALSE),0)</f>
        <v>04101-La Serena</v>
      </c>
      <c r="F2511" t="s">
        <v>1327</v>
      </c>
      <c r="G2511" s="437">
        <v>45096.437708333331</v>
      </c>
      <c r="H2511">
        <v>41</v>
      </c>
      <c r="J2511">
        <v>41</v>
      </c>
      <c r="L2511">
        <v>41</v>
      </c>
    </row>
    <row r="2512" spans="1:12" x14ac:dyDescent="0.2">
      <c r="A2512">
        <v>5</v>
      </c>
      <c r="B2512" t="s">
        <v>1325</v>
      </c>
      <c r="C2512">
        <v>2023</v>
      </c>
      <c r="D2512" t="s">
        <v>1604</v>
      </c>
      <c r="E2512" t="str">
        <f>IFERROR(VLOOKUP([1]!Tabla_SERIEA_05_13[[#This Row],[IdEstablecimiento]],'[2]Establecimiento 2023'!$A$1:$E$183,5,FALSE),0)</f>
        <v>04101-La Serena</v>
      </c>
      <c r="F2512" t="s">
        <v>1383</v>
      </c>
      <c r="G2512" s="437">
        <v>45096.437708333331</v>
      </c>
      <c r="H2512">
        <v>11</v>
      </c>
      <c r="J2512">
        <v>11</v>
      </c>
      <c r="L2512">
        <v>11</v>
      </c>
    </row>
    <row r="2513" spans="1:12" x14ac:dyDescent="0.2">
      <c r="A2513">
        <v>5</v>
      </c>
      <c r="B2513" t="s">
        <v>1325</v>
      </c>
      <c r="C2513">
        <v>2023</v>
      </c>
      <c r="D2513" t="s">
        <v>1604</v>
      </c>
      <c r="E2513" t="str">
        <f>IFERROR(VLOOKUP([1]!Tabla_SERIEA_05_13[[#This Row],[IdEstablecimiento]],'[2]Establecimiento 2023'!$A$1:$E$183,5,FALSE),0)</f>
        <v>04101-La Serena</v>
      </c>
      <c r="F2513" t="s">
        <v>1384</v>
      </c>
      <c r="G2513" s="437">
        <v>45096.437708333331</v>
      </c>
      <c r="H2513">
        <v>51</v>
      </c>
      <c r="J2513">
        <v>51</v>
      </c>
      <c r="L2513">
        <v>51</v>
      </c>
    </row>
    <row r="2514" spans="1:12" x14ac:dyDescent="0.2">
      <c r="A2514">
        <v>5</v>
      </c>
      <c r="B2514" t="s">
        <v>1325</v>
      </c>
      <c r="C2514">
        <v>2023</v>
      </c>
      <c r="D2514" t="s">
        <v>1604</v>
      </c>
      <c r="E2514" t="str">
        <f>IFERROR(VLOOKUP([1]!Tabla_SERIEA_05_13[[#This Row],[IdEstablecimiento]],'[2]Establecimiento 2023'!$A$1:$E$183,5,FALSE),0)</f>
        <v>04101-La Serena</v>
      </c>
      <c r="F2514" t="s">
        <v>1385</v>
      </c>
      <c r="G2514" s="437">
        <v>45096.437708333331</v>
      </c>
      <c r="H2514">
        <v>0</v>
      </c>
      <c r="K2514">
        <v>54</v>
      </c>
    </row>
    <row r="2515" spans="1:12" x14ac:dyDescent="0.2">
      <c r="A2515">
        <v>5</v>
      </c>
      <c r="B2515" t="s">
        <v>1325</v>
      </c>
      <c r="C2515">
        <v>2023</v>
      </c>
      <c r="D2515" t="s">
        <v>1604</v>
      </c>
      <c r="E2515" t="str">
        <f>IFERROR(VLOOKUP([1]!Tabla_SERIEA_05_13[[#This Row],[IdEstablecimiento]],'[2]Establecimiento 2023'!$A$1:$E$183,5,FALSE),0)</f>
        <v>04101-La Serena</v>
      </c>
      <c r="F2515" t="s">
        <v>1332</v>
      </c>
      <c r="G2515" s="437">
        <v>45096.437708333331</v>
      </c>
      <c r="H2515">
        <v>9</v>
      </c>
      <c r="J2515">
        <v>9</v>
      </c>
      <c r="L2515">
        <v>9</v>
      </c>
    </row>
    <row r="2516" spans="1:12" x14ac:dyDescent="0.2">
      <c r="A2516">
        <v>5</v>
      </c>
      <c r="B2516" t="s">
        <v>1325</v>
      </c>
      <c r="C2516">
        <v>2023</v>
      </c>
      <c r="D2516" t="s">
        <v>1604</v>
      </c>
      <c r="E2516" t="str">
        <f>IFERROR(VLOOKUP([1]!Tabla_SERIEA_05_13[[#This Row],[IdEstablecimiento]],'[2]Establecimiento 2023'!$A$1:$E$183,5,FALSE),0)</f>
        <v>04101-La Serena</v>
      </c>
      <c r="F2516" t="s">
        <v>1244</v>
      </c>
      <c r="G2516" s="437">
        <v>45096.437708333331</v>
      </c>
      <c r="H2516">
        <v>8</v>
      </c>
      <c r="I2516">
        <v>0</v>
      </c>
      <c r="J2516">
        <v>8</v>
      </c>
    </row>
    <row r="2517" spans="1:12" x14ac:dyDescent="0.2">
      <c r="A2517">
        <v>5</v>
      </c>
      <c r="B2517" t="s">
        <v>1325</v>
      </c>
      <c r="C2517">
        <v>2023</v>
      </c>
      <c r="D2517" t="s">
        <v>1604</v>
      </c>
      <c r="E2517" t="str">
        <f>IFERROR(VLOOKUP([1]!Tabla_SERIEA_05_13[[#This Row],[IdEstablecimiento]],'[2]Establecimiento 2023'!$A$1:$E$183,5,FALSE),0)</f>
        <v>04101-La Serena</v>
      </c>
      <c r="F2517" t="s">
        <v>1253</v>
      </c>
      <c r="G2517" s="437">
        <v>45096.437708333331</v>
      </c>
      <c r="H2517">
        <v>41</v>
      </c>
      <c r="I2517">
        <v>0</v>
      </c>
      <c r="J2517">
        <v>41</v>
      </c>
    </row>
    <row r="2518" spans="1:12" x14ac:dyDescent="0.2">
      <c r="A2518">
        <v>5</v>
      </c>
      <c r="B2518" t="s">
        <v>1325</v>
      </c>
      <c r="C2518">
        <v>2023</v>
      </c>
      <c r="D2518" t="s">
        <v>1604</v>
      </c>
      <c r="E2518" t="str">
        <f>IFERROR(VLOOKUP([1]!Tabla_SERIEA_05_13[[#This Row],[IdEstablecimiento]],'[2]Establecimiento 2023'!$A$1:$E$183,5,FALSE),0)</f>
        <v>04101-La Serena</v>
      </c>
      <c r="F2518" t="s">
        <v>1390</v>
      </c>
      <c r="G2518" s="437">
        <v>45096.437708333331</v>
      </c>
      <c r="H2518">
        <v>11</v>
      </c>
      <c r="I2518">
        <v>0</v>
      </c>
      <c r="J2518">
        <v>11</v>
      </c>
    </row>
    <row r="2519" spans="1:12" x14ac:dyDescent="0.2">
      <c r="A2519">
        <v>5</v>
      </c>
      <c r="B2519" t="s">
        <v>1325</v>
      </c>
      <c r="C2519">
        <v>2023</v>
      </c>
      <c r="D2519" t="s">
        <v>1604</v>
      </c>
      <c r="E2519" t="str">
        <f>IFERROR(VLOOKUP([1]!Tabla_SERIEA_05_13[[#This Row],[IdEstablecimiento]],'[2]Establecimiento 2023'!$A$1:$E$183,5,FALSE),0)</f>
        <v>04101-La Serena</v>
      </c>
      <c r="F2519" t="s">
        <v>1259</v>
      </c>
      <c r="G2519" s="437">
        <v>45096.437708333331</v>
      </c>
      <c r="H2519">
        <v>12</v>
      </c>
      <c r="I2519">
        <v>4</v>
      </c>
      <c r="J2519">
        <v>8</v>
      </c>
    </row>
    <row r="2520" spans="1:12" x14ac:dyDescent="0.2">
      <c r="A2520">
        <v>5</v>
      </c>
      <c r="B2520" t="s">
        <v>1325</v>
      </c>
      <c r="C2520">
        <v>2023</v>
      </c>
      <c r="D2520" t="s">
        <v>1605</v>
      </c>
      <c r="E2520" t="str">
        <f>IFERROR(VLOOKUP([1]!Tabla_SERIEA_05_13[[#This Row],[IdEstablecimiento]],'[2]Establecimiento 2023'!$A$1:$E$183,5,FALSE),0)</f>
        <v>04101-La Serena</v>
      </c>
      <c r="F2520" t="s">
        <v>1343</v>
      </c>
      <c r="G2520" s="437">
        <v>45096.439976851849</v>
      </c>
      <c r="H2520">
        <v>0</v>
      </c>
      <c r="K2520">
        <v>9</v>
      </c>
    </row>
    <row r="2521" spans="1:12" x14ac:dyDescent="0.2">
      <c r="A2521">
        <v>5</v>
      </c>
      <c r="B2521" t="s">
        <v>1325</v>
      </c>
      <c r="C2521">
        <v>2023</v>
      </c>
      <c r="D2521" t="s">
        <v>1605</v>
      </c>
      <c r="E2521" t="str">
        <f>IFERROR(VLOOKUP([1]!Tabla_SERIEA_05_13[[#This Row],[IdEstablecimiento]],'[2]Establecimiento 2023'!$A$1:$E$183,5,FALSE),0)</f>
        <v>04101-La Serena</v>
      </c>
      <c r="F2521" t="s">
        <v>1344</v>
      </c>
      <c r="G2521" s="437">
        <v>45096.439976851849</v>
      </c>
      <c r="H2521">
        <v>0</v>
      </c>
      <c r="K2521">
        <v>12</v>
      </c>
    </row>
    <row r="2522" spans="1:12" x14ac:dyDescent="0.2">
      <c r="A2522">
        <v>5</v>
      </c>
      <c r="B2522" t="s">
        <v>1325</v>
      </c>
      <c r="C2522">
        <v>2023</v>
      </c>
      <c r="D2522" t="s">
        <v>1605</v>
      </c>
      <c r="E2522" t="str">
        <f>IFERROR(VLOOKUP([1]!Tabla_SERIEA_05_13[[#This Row],[IdEstablecimiento]],'[2]Establecimiento 2023'!$A$1:$E$183,5,FALSE),0)</f>
        <v>04101-La Serena</v>
      </c>
      <c r="F2522" t="s">
        <v>1346</v>
      </c>
      <c r="G2522" s="437">
        <v>45096.439976851849</v>
      </c>
      <c r="H2522">
        <v>0</v>
      </c>
      <c r="K2522">
        <v>11</v>
      </c>
    </row>
    <row r="2523" spans="1:12" x14ac:dyDescent="0.2">
      <c r="A2523">
        <v>5</v>
      </c>
      <c r="B2523" t="s">
        <v>1325</v>
      </c>
      <c r="C2523">
        <v>2023</v>
      </c>
      <c r="D2523" t="s">
        <v>1605</v>
      </c>
      <c r="E2523" t="str">
        <f>IFERROR(VLOOKUP([1]!Tabla_SERIEA_05_13[[#This Row],[IdEstablecimiento]],'[2]Establecimiento 2023'!$A$1:$E$183,5,FALSE),0)</f>
        <v>04101-La Serena</v>
      </c>
      <c r="F2523" t="s">
        <v>1347</v>
      </c>
      <c r="G2523" s="437">
        <v>45096.439976851849</v>
      </c>
      <c r="H2523">
        <v>0</v>
      </c>
      <c r="K2523">
        <v>9</v>
      </c>
    </row>
    <row r="2524" spans="1:12" x14ac:dyDescent="0.2">
      <c r="A2524">
        <v>5</v>
      </c>
      <c r="B2524" t="s">
        <v>1325</v>
      </c>
      <c r="C2524">
        <v>2023</v>
      </c>
      <c r="D2524" t="s">
        <v>1605</v>
      </c>
      <c r="E2524" t="str">
        <f>IFERROR(VLOOKUP([1]!Tabla_SERIEA_05_13[[#This Row],[IdEstablecimiento]],'[2]Establecimiento 2023'!$A$1:$E$183,5,FALSE),0)</f>
        <v>04101-La Serena</v>
      </c>
      <c r="F2524" t="s">
        <v>1439</v>
      </c>
      <c r="G2524" s="437">
        <v>45096.439976851849</v>
      </c>
      <c r="H2524">
        <v>0</v>
      </c>
      <c r="K2524">
        <v>13</v>
      </c>
    </row>
    <row r="2525" spans="1:12" x14ac:dyDescent="0.2">
      <c r="A2525">
        <v>5</v>
      </c>
      <c r="B2525" t="s">
        <v>1325</v>
      </c>
      <c r="C2525">
        <v>2023</v>
      </c>
      <c r="D2525" t="s">
        <v>1605</v>
      </c>
      <c r="E2525" t="str">
        <f>IFERROR(VLOOKUP([1]!Tabla_SERIEA_05_13[[#This Row],[IdEstablecimiento]],'[2]Establecimiento 2023'!$A$1:$E$183,5,FALSE),0)</f>
        <v>04101-La Serena</v>
      </c>
      <c r="F2525" t="s">
        <v>1349</v>
      </c>
      <c r="G2525" s="437">
        <v>45096.439976851849</v>
      </c>
      <c r="H2525">
        <v>0</v>
      </c>
      <c r="K2525">
        <v>9</v>
      </c>
    </row>
    <row r="2526" spans="1:12" x14ac:dyDescent="0.2">
      <c r="A2526">
        <v>5</v>
      </c>
      <c r="B2526" t="s">
        <v>1325</v>
      </c>
      <c r="C2526">
        <v>2023</v>
      </c>
      <c r="D2526" t="s">
        <v>1605</v>
      </c>
      <c r="E2526" t="str">
        <f>IFERROR(VLOOKUP([1]!Tabla_SERIEA_05_13[[#This Row],[IdEstablecimiento]],'[2]Establecimiento 2023'!$A$1:$E$183,5,FALSE),0)</f>
        <v>04101-La Serena</v>
      </c>
      <c r="F2526" t="s">
        <v>1353</v>
      </c>
      <c r="G2526" s="437">
        <v>45096.439976851849</v>
      </c>
      <c r="H2526">
        <v>0</v>
      </c>
      <c r="K2526">
        <v>15</v>
      </c>
    </row>
    <row r="2527" spans="1:12" x14ac:dyDescent="0.2">
      <c r="A2527">
        <v>5</v>
      </c>
      <c r="B2527" t="s">
        <v>1325</v>
      </c>
      <c r="C2527">
        <v>2023</v>
      </c>
      <c r="D2527" t="s">
        <v>1605</v>
      </c>
      <c r="E2527" t="str">
        <f>IFERROR(VLOOKUP([1]!Tabla_SERIEA_05_13[[#This Row],[IdEstablecimiento]],'[2]Establecimiento 2023'!$A$1:$E$183,5,FALSE),0)</f>
        <v>04101-La Serena</v>
      </c>
      <c r="F2527" t="s">
        <v>1354</v>
      </c>
      <c r="G2527" s="437">
        <v>45096.439976851849</v>
      </c>
      <c r="H2527">
        <v>0</v>
      </c>
      <c r="K2527">
        <v>11</v>
      </c>
    </row>
    <row r="2528" spans="1:12" x14ac:dyDescent="0.2">
      <c r="A2528">
        <v>5</v>
      </c>
      <c r="B2528" t="s">
        <v>1325</v>
      </c>
      <c r="C2528">
        <v>2023</v>
      </c>
      <c r="D2528" t="s">
        <v>1605</v>
      </c>
      <c r="E2528" t="str">
        <f>IFERROR(VLOOKUP([1]!Tabla_SERIEA_05_13[[#This Row],[IdEstablecimiento]],'[2]Establecimiento 2023'!$A$1:$E$183,5,FALSE),0)</f>
        <v>04101-La Serena</v>
      </c>
      <c r="F2528" t="s">
        <v>1410</v>
      </c>
      <c r="G2528" s="437">
        <v>45096.439976851849</v>
      </c>
      <c r="H2528">
        <v>0</v>
      </c>
      <c r="K2528">
        <v>15</v>
      </c>
    </row>
    <row r="2529" spans="1:12" x14ac:dyDescent="0.2">
      <c r="A2529">
        <v>5</v>
      </c>
      <c r="B2529" t="s">
        <v>1325</v>
      </c>
      <c r="C2529">
        <v>2023</v>
      </c>
      <c r="D2529" t="s">
        <v>1605</v>
      </c>
      <c r="E2529" t="str">
        <f>IFERROR(VLOOKUP([1]!Tabla_SERIEA_05_13[[#This Row],[IdEstablecimiento]],'[2]Establecimiento 2023'!$A$1:$E$183,5,FALSE),0)</f>
        <v>04101-La Serena</v>
      </c>
      <c r="F2529" t="s">
        <v>1356</v>
      </c>
      <c r="G2529" s="437">
        <v>45096.439976851849</v>
      </c>
      <c r="H2529">
        <v>0</v>
      </c>
      <c r="K2529">
        <v>15</v>
      </c>
    </row>
    <row r="2530" spans="1:12" x14ac:dyDescent="0.2">
      <c r="A2530">
        <v>5</v>
      </c>
      <c r="B2530" t="s">
        <v>1325</v>
      </c>
      <c r="C2530">
        <v>2023</v>
      </c>
      <c r="D2530" t="s">
        <v>1605</v>
      </c>
      <c r="E2530" t="str">
        <f>IFERROR(VLOOKUP([1]!Tabla_SERIEA_05_13[[#This Row],[IdEstablecimiento]],'[2]Establecimiento 2023'!$A$1:$E$183,5,FALSE),0)</f>
        <v>04101-La Serena</v>
      </c>
      <c r="F2530" t="s">
        <v>1358</v>
      </c>
      <c r="G2530" s="437">
        <v>45096.439976851849</v>
      </c>
      <c r="H2530">
        <v>0</v>
      </c>
      <c r="K2530">
        <v>5</v>
      </c>
    </row>
    <row r="2531" spans="1:12" x14ac:dyDescent="0.2">
      <c r="A2531">
        <v>5</v>
      </c>
      <c r="B2531" t="s">
        <v>1325</v>
      </c>
      <c r="C2531">
        <v>2023</v>
      </c>
      <c r="D2531" t="s">
        <v>1605</v>
      </c>
      <c r="E2531" t="str">
        <f>IFERROR(VLOOKUP([1]!Tabla_SERIEA_05_13[[#This Row],[IdEstablecimiento]],'[2]Establecimiento 2023'!$A$1:$E$183,5,FALSE),0)</f>
        <v>04101-La Serena</v>
      </c>
      <c r="F2531" t="s">
        <v>1444</v>
      </c>
      <c r="G2531" s="437">
        <v>45096.439976851849</v>
      </c>
      <c r="H2531">
        <v>0</v>
      </c>
      <c r="K2531">
        <v>15</v>
      </c>
    </row>
    <row r="2532" spans="1:12" x14ac:dyDescent="0.2">
      <c r="A2532">
        <v>5</v>
      </c>
      <c r="B2532" t="s">
        <v>1325</v>
      </c>
      <c r="C2532">
        <v>2023</v>
      </c>
      <c r="D2532" t="s">
        <v>1605</v>
      </c>
      <c r="E2532" t="str">
        <f>IFERROR(VLOOKUP([1]!Tabla_SERIEA_05_13[[#This Row],[IdEstablecimiento]],'[2]Establecimiento 2023'!$A$1:$E$183,5,FALSE),0)</f>
        <v>04101-La Serena</v>
      </c>
      <c r="F2532" t="s">
        <v>1361</v>
      </c>
      <c r="G2532" s="437">
        <v>45096.439976851849</v>
      </c>
      <c r="H2532">
        <v>0</v>
      </c>
      <c r="K2532">
        <v>12</v>
      </c>
    </row>
    <row r="2533" spans="1:12" x14ac:dyDescent="0.2">
      <c r="A2533">
        <v>5</v>
      </c>
      <c r="B2533" t="s">
        <v>1325</v>
      </c>
      <c r="C2533">
        <v>2023</v>
      </c>
      <c r="D2533" t="s">
        <v>1605</v>
      </c>
      <c r="E2533" t="str">
        <f>IFERROR(VLOOKUP([1]!Tabla_SERIEA_05_13[[#This Row],[IdEstablecimiento]],'[2]Establecimiento 2023'!$A$1:$E$183,5,FALSE),0)</f>
        <v>04101-La Serena</v>
      </c>
      <c r="F2533" t="s">
        <v>1362</v>
      </c>
      <c r="G2533" s="437">
        <v>45096.439976851849</v>
      </c>
      <c r="H2533">
        <v>0</v>
      </c>
      <c r="K2533">
        <v>12</v>
      </c>
    </row>
    <row r="2534" spans="1:12" x14ac:dyDescent="0.2">
      <c r="A2534">
        <v>5</v>
      </c>
      <c r="B2534" t="s">
        <v>1325</v>
      </c>
      <c r="C2534">
        <v>2023</v>
      </c>
      <c r="D2534" t="s">
        <v>1605</v>
      </c>
      <c r="E2534" t="str">
        <f>IFERROR(VLOOKUP([1]!Tabla_SERIEA_05_13[[#This Row],[IdEstablecimiento]],'[2]Establecimiento 2023'!$A$1:$E$183,5,FALSE),0)</f>
        <v>04101-La Serena</v>
      </c>
      <c r="F2534" t="s">
        <v>1426</v>
      </c>
      <c r="G2534" s="437">
        <v>45096.439976851849</v>
      </c>
      <c r="H2534">
        <v>0</v>
      </c>
      <c r="K2534">
        <v>1</v>
      </c>
    </row>
    <row r="2535" spans="1:12" x14ac:dyDescent="0.2">
      <c r="A2535">
        <v>5</v>
      </c>
      <c r="B2535" t="s">
        <v>1325</v>
      </c>
      <c r="C2535">
        <v>2023</v>
      </c>
      <c r="D2535" t="s">
        <v>1605</v>
      </c>
      <c r="E2535" t="str">
        <f>IFERROR(VLOOKUP([1]!Tabla_SERIEA_05_13[[#This Row],[IdEstablecimiento]],'[2]Establecimiento 2023'!$A$1:$E$183,5,FALSE),0)</f>
        <v>04101-La Serena</v>
      </c>
      <c r="F2535" t="s">
        <v>1367</v>
      </c>
      <c r="G2535" s="437">
        <v>45096.439976851849</v>
      </c>
      <c r="H2535">
        <v>0</v>
      </c>
      <c r="K2535">
        <v>3</v>
      </c>
    </row>
    <row r="2536" spans="1:12" x14ac:dyDescent="0.2">
      <c r="A2536">
        <v>5</v>
      </c>
      <c r="B2536" t="s">
        <v>1325</v>
      </c>
      <c r="C2536">
        <v>2023</v>
      </c>
      <c r="D2536" t="s">
        <v>1605</v>
      </c>
      <c r="E2536" t="str">
        <f>IFERROR(VLOOKUP([1]!Tabla_SERIEA_05_13[[#This Row],[IdEstablecimiento]],'[2]Establecimiento 2023'!$A$1:$E$183,5,FALSE),0)</f>
        <v>04101-La Serena</v>
      </c>
      <c r="F2536" t="s">
        <v>1461</v>
      </c>
      <c r="G2536" s="437">
        <v>45096.439976851849</v>
      </c>
      <c r="H2536">
        <v>0</v>
      </c>
      <c r="K2536">
        <v>1</v>
      </c>
    </row>
    <row r="2537" spans="1:12" x14ac:dyDescent="0.2">
      <c r="A2537">
        <v>5</v>
      </c>
      <c r="B2537" t="s">
        <v>1325</v>
      </c>
      <c r="C2537">
        <v>2023</v>
      </c>
      <c r="D2537" t="s">
        <v>1605</v>
      </c>
      <c r="E2537" t="str">
        <f>IFERROR(VLOOKUP([1]!Tabla_SERIEA_05_13[[#This Row],[IdEstablecimiento]],'[2]Establecimiento 2023'!$A$1:$E$183,5,FALSE),0)</f>
        <v>04101-La Serena</v>
      </c>
      <c r="F2537" t="s">
        <v>1327</v>
      </c>
      <c r="G2537" s="437">
        <v>45096.439976851849</v>
      </c>
      <c r="H2537">
        <v>26</v>
      </c>
      <c r="J2537">
        <v>26</v>
      </c>
      <c r="L2537">
        <v>26</v>
      </c>
    </row>
    <row r="2538" spans="1:12" x14ac:dyDescent="0.2">
      <c r="A2538">
        <v>5</v>
      </c>
      <c r="B2538" t="s">
        <v>1325</v>
      </c>
      <c r="C2538">
        <v>2023</v>
      </c>
      <c r="D2538" t="s">
        <v>1605</v>
      </c>
      <c r="E2538" t="str">
        <f>IFERROR(VLOOKUP([1]!Tabla_SERIEA_05_13[[#This Row],[IdEstablecimiento]],'[2]Establecimiento 2023'!$A$1:$E$183,5,FALSE),0)</f>
        <v>04101-La Serena</v>
      </c>
      <c r="F2538" t="s">
        <v>1384</v>
      </c>
      <c r="G2538" s="437">
        <v>45096.439976851849</v>
      </c>
      <c r="H2538">
        <v>15</v>
      </c>
      <c r="J2538">
        <v>15</v>
      </c>
      <c r="L2538">
        <v>15</v>
      </c>
    </row>
    <row r="2539" spans="1:12" x14ac:dyDescent="0.2">
      <c r="A2539">
        <v>5</v>
      </c>
      <c r="B2539" t="s">
        <v>1325</v>
      </c>
      <c r="C2539">
        <v>2023</v>
      </c>
      <c r="D2539" t="s">
        <v>1605</v>
      </c>
      <c r="E2539" t="str">
        <f>IFERROR(VLOOKUP([1]!Tabla_SERIEA_05_13[[#This Row],[IdEstablecimiento]],'[2]Establecimiento 2023'!$A$1:$E$183,5,FALSE),0)</f>
        <v>04101-La Serena</v>
      </c>
      <c r="F2539" t="s">
        <v>1385</v>
      </c>
      <c r="G2539" s="437">
        <v>45096.439976851849</v>
      </c>
      <c r="H2539">
        <v>0</v>
      </c>
      <c r="K2539">
        <v>16</v>
      </c>
    </row>
    <row r="2540" spans="1:12" x14ac:dyDescent="0.2">
      <c r="A2540">
        <v>5</v>
      </c>
      <c r="B2540" t="s">
        <v>1325</v>
      </c>
      <c r="C2540">
        <v>2023</v>
      </c>
      <c r="D2540" t="s">
        <v>1605</v>
      </c>
      <c r="E2540" t="str">
        <f>IFERROR(VLOOKUP([1]!Tabla_SERIEA_05_13[[#This Row],[IdEstablecimiento]],'[2]Establecimiento 2023'!$A$1:$E$183,5,FALSE),0)</f>
        <v>04101-La Serena</v>
      </c>
      <c r="F2540" t="s">
        <v>1332</v>
      </c>
      <c r="G2540" s="437">
        <v>45096.439976851849</v>
      </c>
      <c r="H2540">
        <v>1</v>
      </c>
      <c r="J2540">
        <v>1</v>
      </c>
      <c r="L2540">
        <v>1</v>
      </c>
    </row>
    <row r="2541" spans="1:12" x14ac:dyDescent="0.2">
      <c r="A2541">
        <v>5</v>
      </c>
      <c r="B2541" t="s">
        <v>1325</v>
      </c>
      <c r="C2541">
        <v>2023</v>
      </c>
      <c r="D2541" t="s">
        <v>1605</v>
      </c>
      <c r="E2541" t="str">
        <f>IFERROR(VLOOKUP([1]!Tabla_SERIEA_05_13[[#This Row],[IdEstablecimiento]],'[2]Establecimiento 2023'!$A$1:$E$183,5,FALSE),0)</f>
        <v>04101-La Serena</v>
      </c>
      <c r="F2541" t="s">
        <v>1253</v>
      </c>
      <c r="G2541" s="437">
        <v>45096.439976851849</v>
      </c>
      <c r="H2541">
        <v>26</v>
      </c>
      <c r="I2541">
        <v>0</v>
      </c>
      <c r="J2541">
        <v>26</v>
      </c>
    </row>
    <row r="2542" spans="1:12" x14ac:dyDescent="0.2">
      <c r="A2542">
        <v>5</v>
      </c>
      <c r="B2542" t="s">
        <v>1325</v>
      </c>
      <c r="C2542">
        <v>2023</v>
      </c>
      <c r="D2542" t="s">
        <v>1606</v>
      </c>
      <c r="E2542" t="str">
        <f>IFERROR(VLOOKUP([1]!Tabla_SERIEA_05_13[[#This Row],[IdEstablecimiento]],'[2]Establecimiento 2023'!$A$1:$E$183,5,FALSE),0)</f>
        <v>04101-La Serena</v>
      </c>
      <c r="F2542" t="s">
        <v>1335</v>
      </c>
      <c r="G2542" s="437">
        <v>45096.440069444441</v>
      </c>
      <c r="H2542">
        <v>17</v>
      </c>
      <c r="J2542">
        <v>17</v>
      </c>
      <c r="L2542">
        <v>17</v>
      </c>
    </row>
    <row r="2543" spans="1:12" x14ac:dyDescent="0.2">
      <c r="A2543">
        <v>5</v>
      </c>
      <c r="B2543" t="s">
        <v>1325</v>
      </c>
      <c r="C2543">
        <v>2023</v>
      </c>
      <c r="D2543" t="s">
        <v>1606</v>
      </c>
      <c r="E2543" t="str">
        <f>IFERROR(VLOOKUP([1]!Tabla_SERIEA_05_13[[#This Row],[IdEstablecimiento]],'[2]Establecimiento 2023'!$A$1:$E$183,5,FALSE),0)</f>
        <v>04101-La Serena</v>
      </c>
      <c r="F2543" t="s">
        <v>1327</v>
      </c>
      <c r="G2543" s="437">
        <v>45096.440069444441</v>
      </c>
      <c r="H2543">
        <v>14</v>
      </c>
      <c r="J2543">
        <v>14</v>
      </c>
      <c r="L2543">
        <v>14</v>
      </c>
    </row>
    <row r="2544" spans="1:12" x14ac:dyDescent="0.2">
      <c r="A2544">
        <v>5</v>
      </c>
      <c r="B2544" t="s">
        <v>1325</v>
      </c>
      <c r="C2544">
        <v>2023</v>
      </c>
      <c r="D2544" t="s">
        <v>1606</v>
      </c>
      <c r="E2544" t="str">
        <f>IFERROR(VLOOKUP([1]!Tabla_SERIEA_05_13[[#This Row],[IdEstablecimiento]],'[2]Establecimiento 2023'!$A$1:$E$183,5,FALSE),0)</f>
        <v>04101-La Serena</v>
      </c>
      <c r="F2544" t="s">
        <v>1435</v>
      </c>
      <c r="G2544" s="437">
        <v>45096.440069444441</v>
      </c>
      <c r="H2544">
        <v>1</v>
      </c>
      <c r="J2544">
        <v>1</v>
      </c>
      <c r="L2544">
        <v>1</v>
      </c>
    </row>
    <row r="2545" spans="1:12" x14ac:dyDescent="0.2">
      <c r="A2545">
        <v>5</v>
      </c>
      <c r="B2545" t="s">
        <v>1325</v>
      </c>
      <c r="C2545">
        <v>2023</v>
      </c>
      <c r="D2545" t="s">
        <v>1606</v>
      </c>
      <c r="E2545" t="str">
        <f>IFERROR(VLOOKUP([1]!Tabla_SERIEA_05_13[[#This Row],[IdEstablecimiento]],'[2]Establecimiento 2023'!$A$1:$E$183,5,FALSE),0)</f>
        <v>04101-La Serena</v>
      </c>
      <c r="F2545" t="s">
        <v>1384</v>
      </c>
      <c r="G2545" s="437">
        <v>45096.440069444441</v>
      </c>
      <c r="H2545">
        <v>44</v>
      </c>
      <c r="J2545">
        <v>44</v>
      </c>
      <c r="L2545">
        <v>44</v>
      </c>
    </row>
    <row r="2546" spans="1:12" x14ac:dyDescent="0.2">
      <c r="A2546">
        <v>5</v>
      </c>
      <c r="B2546" t="s">
        <v>1325</v>
      </c>
      <c r="C2546">
        <v>2023</v>
      </c>
      <c r="D2546" t="s">
        <v>1606</v>
      </c>
      <c r="E2546" t="str">
        <f>IFERROR(VLOOKUP([1]!Tabla_SERIEA_05_13[[#This Row],[IdEstablecimiento]],'[2]Establecimiento 2023'!$A$1:$E$183,5,FALSE),0)</f>
        <v>04101-La Serena</v>
      </c>
      <c r="F2546" t="s">
        <v>1331</v>
      </c>
      <c r="G2546" s="437">
        <v>45096.440069444441</v>
      </c>
      <c r="H2546">
        <v>6</v>
      </c>
      <c r="J2546">
        <v>6</v>
      </c>
      <c r="L2546">
        <v>6</v>
      </c>
    </row>
    <row r="2547" spans="1:12" x14ac:dyDescent="0.2">
      <c r="A2547">
        <v>5</v>
      </c>
      <c r="B2547" t="s">
        <v>1325</v>
      </c>
      <c r="C2547">
        <v>2023</v>
      </c>
      <c r="D2547" t="s">
        <v>1606</v>
      </c>
      <c r="E2547" t="str">
        <f>IFERROR(VLOOKUP([1]!Tabla_SERIEA_05_13[[#This Row],[IdEstablecimiento]],'[2]Establecimiento 2023'!$A$1:$E$183,5,FALSE),0)</f>
        <v>04101-La Serena</v>
      </c>
      <c r="F2547" t="s">
        <v>1385</v>
      </c>
      <c r="G2547" s="437">
        <v>45096.440069444441</v>
      </c>
      <c r="H2547">
        <v>72</v>
      </c>
      <c r="J2547">
        <v>72</v>
      </c>
    </row>
    <row r="2548" spans="1:12" x14ac:dyDescent="0.2">
      <c r="A2548">
        <v>5</v>
      </c>
      <c r="B2548" t="s">
        <v>1325</v>
      </c>
      <c r="C2548">
        <v>2023</v>
      </c>
      <c r="D2548" t="s">
        <v>1606</v>
      </c>
      <c r="E2548" t="str">
        <f>IFERROR(VLOOKUP([1]!Tabla_SERIEA_05_13[[#This Row],[IdEstablecimiento]],'[2]Establecimiento 2023'!$A$1:$E$183,5,FALSE),0)</f>
        <v>04101-La Serena</v>
      </c>
      <c r="F2548" t="s">
        <v>1404</v>
      </c>
      <c r="G2548" s="437">
        <v>45096.440069444441</v>
      </c>
      <c r="H2548">
        <v>1</v>
      </c>
      <c r="J2548">
        <v>1</v>
      </c>
      <c r="L2548">
        <v>1</v>
      </c>
    </row>
    <row r="2549" spans="1:12" x14ac:dyDescent="0.2">
      <c r="A2549">
        <v>5</v>
      </c>
      <c r="B2549" t="s">
        <v>1325</v>
      </c>
      <c r="C2549">
        <v>2023</v>
      </c>
      <c r="D2549" t="s">
        <v>1606</v>
      </c>
      <c r="E2549" t="str">
        <f>IFERROR(VLOOKUP([1]!Tabla_SERIEA_05_13[[#This Row],[IdEstablecimiento]],'[2]Establecimiento 2023'!$A$1:$E$183,5,FALSE),0)</f>
        <v>04101-La Serena</v>
      </c>
      <c r="F2549" t="s">
        <v>1244</v>
      </c>
      <c r="G2549" s="437">
        <v>45096.440069444441</v>
      </c>
      <c r="H2549">
        <v>17</v>
      </c>
      <c r="I2549">
        <v>0</v>
      </c>
      <c r="J2549">
        <v>17</v>
      </c>
    </row>
    <row r="2550" spans="1:12" x14ac:dyDescent="0.2">
      <c r="A2550">
        <v>5</v>
      </c>
      <c r="B2550" t="s">
        <v>1325</v>
      </c>
      <c r="C2550">
        <v>2023</v>
      </c>
      <c r="D2550" t="s">
        <v>1606</v>
      </c>
      <c r="E2550" t="str">
        <f>IFERROR(VLOOKUP([1]!Tabla_SERIEA_05_13[[#This Row],[IdEstablecimiento]],'[2]Establecimiento 2023'!$A$1:$E$183,5,FALSE),0)</f>
        <v>04101-La Serena</v>
      </c>
      <c r="F2550" t="s">
        <v>1252</v>
      </c>
      <c r="G2550" s="437">
        <v>45096.440069444441</v>
      </c>
      <c r="H2550">
        <v>6</v>
      </c>
      <c r="I2550">
        <v>0</v>
      </c>
      <c r="J2550">
        <v>6</v>
      </c>
    </row>
    <row r="2551" spans="1:12" x14ac:dyDescent="0.2">
      <c r="A2551">
        <v>5</v>
      </c>
      <c r="B2551" t="s">
        <v>1325</v>
      </c>
      <c r="C2551">
        <v>2023</v>
      </c>
      <c r="D2551" t="s">
        <v>1606</v>
      </c>
      <c r="E2551" t="str">
        <f>IFERROR(VLOOKUP([1]!Tabla_SERIEA_05_13[[#This Row],[IdEstablecimiento]],'[2]Establecimiento 2023'!$A$1:$E$183,5,FALSE),0)</f>
        <v>04101-La Serena</v>
      </c>
      <c r="F2551" t="s">
        <v>1253</v>
      </c>
      <c r="G2551" s="437">
        <v>45096.440069444441</v>
      </c>
      <c r="H2551">
        <v>14</v>
      </c>
      <c r="I2551">
        <v>0</v>
      </c>
      <c r="J2551">
        <v>14</v>
      </c>
    </row>
    <row r="2552" spans="1:12" x14ac:dyDescent="0.2">
      <c r="A2552">
        <v>5</v>
      </c>
      <c r="B2552" t="s">
        <v>1325</v>
      </c>
      <c r="C2552">
        <v>2023</v>
      </c>
      <c r="D2552" t="s">
        <v>1607</v>
      </c>
      <c r="E2552" t="str">
        <f>IFERROR(VLOOKUP([1]!Tabla_SERIEA_05_13[[#This Row],[IdEstablecimiento]],'[2]Establecimiento 2023'!$A$1:$E$183,5,FALSE),0)</f>
        <v>04101-La Serena</v>
      </c>
      <c r="F2552" t="s">
        <v>1327</v>
      </c>
      <c r="G2552" s="437">
        <v>45096.441076388888</v>
      </c>
      <c r="H2552">
        <v>10</v>
      </c>
      <c r="J2552">
        <v>10</v>
      </c>
    </row>
    <row r="2553" spans="1:12" x14ac:dyDescent="0.2">
      <c r="A2553">
        <v>5</v>
      </c>
      <c r="B2553" t="s">
        <v>1325</v>
      </c>
      <c r="C2553">
        <v>2023</v>
      </c>
      <c r="D2553" t="s">
        <v>1607</v>
      </c>
      <c r="E2553" t="str">
        <f>IFERROR(VLOOKUP([1]!Tabla_SERIEA_05_13[[#This Row],[IdEstablecimiento]],'[2]Establecimiento 2023'!$A$1:$E$183,5,FALSE),0)</f>
        <v>04101-La Serena</v>
      </c>
      <c r="F2553" t="s">
        <v>1384</v>
      </c>
      <c r="G2553" s="437">
        <v>45096.441076388888</v>
      </c>
      <c r="H2553">
        <v>57</v>
      </c>
      <c r="J2553">
        <v>57</v>
      </c>
    </row>
    <row r="2554" spans="1:12" x14ac:dyDescent="0.2">
      <c r="A2554">
        <v>5</v>
      </c>
      <c r="B2554" t="s">
        <v>1325</v>
      </c>
      <c r="C2554">
        <v>2023</v>
      </c>
      <c r="D2554" t="s">
        <v>1607</v>
      </c>
      <c r="E2554" t="str">
        <f>IFERROR(VLOOKUP([1]!Tabla_SERIEA_05_13[[#This Row],[IdEstablecimiento]],'[2]Establecimiento 2023'!$A$1:$E$183,5,FALSE),0)</f>
        <v>04101-La Serena</v>
      </c>
      <c r="F2554" t="s">
        <v>1331</v>
      </c>
      <c r="G2554" s="437">
        <v>45096.441076388888</v>
      </c>
      <c r="H2554">
        <v>8</v>
      </c>
      <c r="J2554">
        <v>8</v>
      </c>
      <c r="L2554">
        <v>8</v>
      </c>
    </row>
    <row r="2555" spans="1:12" x14ac:dyDescent="0.2">
      <c r="A2555">
        <v>5</v>
      </c>
      <c r="B2555" t="s">
        <v>1325</v>
      </c>
      <c r="C2555">
        <v>2023</v>
      </c>
      <c r="D2555" t="s">
        <v>1607</v>
      </c>
      <c r="E2555" t="str">
        <f>IFERROR(VLOOKUP([1]!Tabla_SERIEA_05_13[[#This Row],[IdEstablecimiento]],'[2]Establecimiento 2023'!$A$1:$E$183,5,FALSE),0)</f>
        <v>04101-La Serena</v>
      </c>
      <c r="F2555" t="s">
        <v>1385</v>
      </c>
      <c r="G2555" s="437">
        <v>45096.441076388888</v>
      </c>
      <c r="H2555">
        <v>42</v>
      </c>
      <c r="J2555">
        <v>42</v>
      </c>
    </row>
    <row r="2556" spans="1:12" x14ac:dyDescent="0.2">
      <c r="A2556">
        <v>5</v>
      </c>
      <c r="B2556" t="s">
        <v>1325</v>
      </c>
      <c r="C2556">
        <v>2023</v>
      </c>
      <c r="D2556" t="s">
        <v>1607</v>
      </c>
      <c r="E2556" t="str">
        <f>IFERROR(VLOOKUP([1]!Tabla_SERIEA_05_13[[#This Row],[IdEstablecimiento]],'[2]Establecimiento 2023'!$A$1:$E$183,5,FALSE),0)</f>
        <v>04101-La Serena</v>
      </c>
      <c r="F2556" t="s">
        <v>1332</v>
      </c>
      <c r="G2556" s="437">
        <v>45096.441076388888</v>
      </c>
      <c r="H2556">
        <v>12</v>
      </c>
      <c r="J2556">
        <v>12</v>
      </c>
      <c r="L2556">
        <v>12</v>
      </c>
    </row>
    <row r="2557" spans="1:12" x14ac:dyDescent="0.2">
      <c r="A2557">
        <v>5</v>
      </c>
      <c r="B2557" t="s">
        <v>1325</v>
      </c>
      <c r="C2557">
        <v>2023</v>
      </c>
      <c r="D2557" t="s">
        <v>1607</v>
      </c>
      <c r="E2557" t="str">
        <f>IFERROR(VLOOKUP([1]!Tabla_SERIEA_05_13[[#This Row],[IdEstablecimiento]],'[2]Establecimiento 2023'!$A$1:$E$183,5,FALSE),0)</f>
        <v>04101-La Serena</v>
      </c>
      <c r="F2557" t="s">
        <v>1465</v>
      </c>
      <c r="G2557" s="437">
        <v>45096.441076388888</v>
      </c>
      <c r="H2557">
        <v>1</v>
      </c>
      <c r="I2557">
        <v>1</v>
      </c>
      <c r="K2557">
        <v>1</v>
      </c>
    </row>
    <row r="2558" spans="1:12" x14ac:dyDescent="0.2">
      <c r="A2558">
        <v>5</v>
      </c>
      <c r="B2558" t="s">
        <v>1325</v>
      </c>
      <c r="C2558">
        <v>2023</v>
      </c>
      <c r="D2558" t="s">
        <v>1607</v>
      </c>
      <c r="E2558" t="str">
        <f>IFERROR(VLOOKUP([1]!Tabla_SERIEA_05_13[[#This Row],[IdEstablecimiento]],'[2]Establecimiento 2023'!$A$1:$E$183,5,FALSE),0)</f>
        <v>04101-La Serena</v>
      </c>
      <c r="F2558" t="s">
        <v>1252</v>
      </c>
      <c r="G2558" s="437">
        <v>45096.441076388888</v>
      </c>
      <c r="H2558">
        <v>8</v>
      </c>
      <c r="I2558">
        <v>0</v>
      </c>
      <c r="J2558">
        <v>8</v>
      </c>
    </row>
    <row r="2559" spans="1:12" x14ac:dyDescent="0.2">
      <c r="A2559">
        <v>5</v>
      </c>
      <c r="B2559" t="s">
        <v>1325</v>
      </c>
      <c r="C2559">
        <v>2023</v>
      </c>
      <c r="D2559" t="s">
        <v>1607</v>
      </c>
      <c r="E2559" t="str">
        <f>IFERROR(VLOOKUP([1]!Tabla_SERIEA_05_13[[#This Row],[IdEstablecimiento]],'[2]Establecimiento 2023'!$A$1:$E$183,5,FALSE),0)</f>
        <v>04101-La Serena</v>
      </c>
      <c r="F2559" t="s">
        <v>1253</v>
      </c>
      <c r="G2559" s="437">
        <v>45096.441076388888</v>
      </c>
      <c r="H2559">
        <v>10</v>
      </c>
      <c r="I2559">
        <v>0</v>
      </c>
      <c r="J2559">
        <v>10</v>
      </c>
    </row>
    <row r="2560" spans="1:12" x14ac:dyDescent="0.2">
      <c r="A2560">
        <v>5</v>
      </c>
      <c r="B2560" t="s">
        <v>1325</v>
      </c>
      <c r="C2560">
        <v>2023</v>
      </c>
      <c r="D2560" t="s">
        <v>1607</v>
      </c>
      <c r="E2560" t="str">
        <f>IFERROR(VLOOKUP([1]!Tabla_SERIEA_05_13[[#This Row],[IdEstablecimiento]],'[2]Establecimiento 2023'!$A$1:$E$183,5,FALSE),0)</f>
        <v>04101-La Serena</v>
      </c>
      <c r="F2560" t="s">
        <v>1259</v>
      </c>
      <c r="G2560" s="437">
        <v>45096.441076388888</v>
      </c>
      <c r="H2560">
        <v>3</v>
      </c>
      <c r="I2560">
        <v>3</v>
      </c>
    </row>
    <row r="2561" spans="1:12" x14ac:dyDescent="0.2">
      <c r="A2561">
        <v>5</v>
      </c>
      <c r="B2561" t="s">
        <v>1325</v>
      </c>
      <c r="C2561">
        <v>2023</v>
      </c>
      <c r="D2561" t="s">
        <v>1608</v>
      </c>
      <c r="E2561" t="str">
        <f>IFERROR(VLOOKUP([1]!Tabla_SERIEA_05_13[[#This Row],[IdEstablecimiento]],'[2]Establecimiento 2023'!$A$1:$E$183,5,FALSE),0)</f>
        <v>04101-La Serena</v>
      </c>
      <c r="F2561" t="s">
        <v>1331</v>
      </c>
      <c r="G2561" s="437">
        <v>45096.441111111111</v>
      </c>
      <c r="H2561">
        <v>15</v>
      </c>
      <c r="J2561">
        <v>15</v>
      </c>
      <c r="L2561">
        <v>15</v>
      </c>
    </row>
    <row r="2562" spans="1:12" x14ac:dyDescent="0.2">
      <c r="A2562">
        <v>5</v>
      </c>
      <c r="B2562" t="s">
        <v>1325</v>
      </c>
      <c r="C2562">
        <v>2023</v>
      </c>
      <c r="D2562" t="s">
        <v>1608</v>
      </c>
      <c r="E2562" t="str">
        <f>IFERROR(VLOOKUP([1]!Tabla_SERIEA_05_13[[#This Row],[IdEstablecimiento]],'[2]Establecimiento 2023'!$A$1:$E$183,5,FALSE),0)</f>
        <v>04101-La Serena</v>
      </c>
      <c r="F2562" t="s">
        <v>1465</v>
      </c>
      <c r="G2562" s="437">
        <v>45096.441111111111</v>
      </c>
      <c r="H2562">
        <v>1</v>
      </c>
      <c r="I2562">
        <v>1</v>
      </c>
      <c r="K2562">
        <v>1</v>
      </c>
    </row>
    <row r="2563" spans="1:12" x14ac:dyDescent="0.2">
      <c r="A2563">
        <v>5</v>
      </c>
      <c r="B2563" t="s">
        <v>1325</v>
      </c>
      <c r="C2563">
        <v>2023</v>
      </c>
      <c r="D2563" t="s">
        <v>1608</v>
      </c>
      <c r="E2563" t="str">
        <f>IFERROR(VLOOKUP([1]!Tabla_SERIEA_05_13[[#This Row],[IdEstablecimiento]],'[2]Establecimiento 2023'!$A$1:$E$183,5,FALSE),0)</f>
        <v>04101-La Serena</v>
      </c>
      <c r="F2563" t="s">
        <v>1252</v>
      </c>
      <c r="G2563" s="437">
        <v>45096.441111111111</v>
      </c>
      <c r="H2563">
        <v>15</v>
      </c>
      <c r="I2563">
        <v>0</v>
      </c>
      <c r="J2563">
        <v>15</v>
      </c>
    </row>
    <row r="2564" spans="1:12" x14ac:dyDescent="0.2">
      <c r="A2564">
        <v>5</v>
      </c>
      <c r="B2564" t="s">
        <v>1325</v>
      </c>
      <c r="C2564">
        <v>2023</v>
      </c>
      <c r="D2564" t="s">
        <v>1608</v>
      </c>
      <c r="E2564" t="str">
        <f>IFERROR(VLOOKUP([1]!Tabla_SERIEA_05_13[[#This Row],[IdEstablecimiento]],'[2]Establecimiento 2023'!$A$1:$E$183,5,FALSE),0)</f>
        <v>04101-La Serena</v>
      </c>
      <c r="F2564" t="s">
        <v>1259</v>
      </c>
      <c r="G2564" s="437">
        <v>45096.441111111111</v>
      </c>
      <c r="H2564">
        <v>3</v>
      </c>
      <c r="I2564">
        <v>1</v>
      </c>
      <c r="J2564">
        <v>2</v>
      </c>
    </row>
    <row r="2565" spans="1:12" x14ac:dyDescent="0.2">
      <c r="A2565">
        <v>5</v>
      </c>
      <c r="B2565" t="s">
        <v>1325</v>
      </c>
      <c r="C2565">
        <v>2023</v>
      </c>
      <c r="D2565" t="s">
        <v>1609</v>
      </c>
      <c r="E2565" t="str">
        <f>IFERROR(VLOOKUP([1]!Tabla_SERIEA_05_13[[#This Row],[IdEstablecimiento]],'[2]Establecimiento 2023'!$A$1:$E$183,5,FALSE),0)</f>
        <v>04101-La Serena</v>
      </c>
      <c r="F2565" t="s">
        <v>1400</v>
      </c>
      <c r="G2565" s="437">
        <v>45096.456666666665</v>
      </c>
      <c r="H2565">
        <v>26</v>
      </c>
      <c r="I2565">
        <v>26</v>
      </c>
      <c r="L2565">
        <v>26</v>
      </c>
    </row>
    <row r="2566" spans="1:12" x14ac:dyDescent="0.2">
      <c r="A2566">
        <v>5</v>
      </c>
      <c r="B2566" t="s">
        <v>1325</v>
      </c>
      <c r="C2566">
        <v>2023</v>
      </c>
      <c r="D2566" t="s">
        <v>1609</v>
      </c>
      <c r="E2566" t="str">
        <f>IFERROR(VLOOKUP([1]!Tabla_SERIEA_05_13[[#This Row],[IdEstablecimiento]],'[2]Establecimiento 2023'!$A$1:$E$183,5,FALSE),0)</f>
        <v>04101-La Serena</v>
      </c>
      <c r="F2566" t="s">
        <v>1477</v>
      </c>
      <c r="G2566" s="437">
        <v>45096.456666666665</v>
      </c>
      <c r="H2566">
        <v>26</v>
      </c>
      <c r="I2566">
        <v>26</v>
      </c>
    </row>
    <row r="2567" spans="1:12" x14ac:dyDescent="0.2">
      <c r="A2567">
        <v>5</v>
      </c>
      <c r="B2567" t="s">
        <v>1325</v>
      </c>
      <c r="C2567">
        <v>2023</v>
      </c>
      <c r="D2567" t="s">
        <v>1609</v>
      </c>
      <c r="E2567" t="str">
        <f>IFERROR(VLOOKUP([1]!Tabla_SERIEA_05_13[[#This Row],[IdEstablecimiento]],'[2]Establecimiento 2023'!$A$1:$E$183,5,FALSE),0)</f>
        <v>04101-La Serena</v>
      </c>
      <c r="F2567" t="s">
        <v>1333</v>
      </c>
      <c r="G2567" s="437">
        <v>45096.456666666665</v>
      </c>
      <c r="H2567">
        <v>1</v>
      </c>
      <c r="I2567">
        <v>1</v>
      </c>
      <c r="L2567">
        <v>1</v>
      </c>
    </row>
    <row r="2568" spans="1:12" x14ac:dyDescent="0.2">
      <c r="A2568">
        <v>5</v>
      </c>
      <c r="B2568" t="s">
        <v>1325</v>
      </c>
      <c r="C2568">
        <v>2023</v>
      </c>
      <c r="D2568" t="s">
        <v>1609</v>
      </c>
      <c r="E2568" t="str">
        <f>IFERROR(VLOOKUP([1]!Tabla_SERIEA_05_13[[#This Row],[IdEstablecimiento]],'[2]Establecimiento 2023'!$A$1:$E$183,5,FALSE),0)</f>
        <v>04101-La Serena</v>
      </c>
      <c r="F2568" t="s">
        <v>1327</v>
      </c>
      <c r="G2568" s="437">
        <v>45096.456666666665</v>
      </c>
      <c r="H2568">
        <v>14</v>
      </c>
      <c r="I2568">
        <v>14</v>
      </c>
      <c r="L2568">
        <v>14</v>
      </c>
    </row>
    <row r="2569" spans="1:12" x14ac:dyDescent="0.2">
      <c r="A2569">
        <v>5</v>
      </c>
      <c r="B2569" t="s">
        <v>1325</v>
      </c>
      <c r="C2569">
        <v>2023</v>
      </c>
      <c r="D2569" t="s">
        <v>1609</v>
      </c>
      <c r="E2569" t="str">
        <f>IFERROR(VLOOKUP([1]!Tabla_SERIEA_05_13[[#This Row],[IdEstablecimiento]],'[2]Establecimiento 2023'!$A$1:$E$183,5,FALSE),0)</f>
        <v>04101-La Serena</v>
      </c>
      <c r="F2569" t="s">
        <v>1413</v>
      </c>
      <c r="G2569" s="437">
        <v>45096.456666666665</v>
      </c>
      <c r="H2569">
        <v>20</v>
      </c>
      <c r="I2569">
        <v>20</v>
      </c>
      <c r="L2569">
        <v>20</v>
      </c>
    </row>
    <row r="2570" spans="1:12" x14ac:dyDescent="0.2">
      <c r="A2570">
        <v>5</v>
      </c>
      <c r="B2570" t="s">
        <v>1325</v>
      </c>
      <c r="C2570">
        <v>2023</v>
      </c>
      <c r="D2570" t="s">
        <v>1609</v>
      </c>
      <c r="E2570" t="str">
        <f>IFERROR(VLOOKUP([1]!Tabla_SERIEA_05_13[[#This Row],[IdEstablecimiento]],'[2]Establecimiento 2023'!$A$1:$E$183,5,FALSE),0)</f>
        <v>04101-La Serena</v>
      </c>
      <c r="F2570" t="s">
        <v>1384</v>
      </c>
      <c r="G2570" s="437">
        <v>45096.456666666665</v>
      </c>
      <c r="H2570">
        <v>119</v>
      </c>
      <c r="I2570">
        <v>119</v>
      </c>
      <c r="L2570">
        <v>119</v>
      </c>
    </row>
    <row r="2571" spans="1:12" x14ac:dyDescent="0.2">
      <c r="A2571">
        <v>5</v>
      </c>
      <c r="B2571" t="s">
        <v>1325</v>
      </c>
      <c r="C2571">
        <v>2023</v>
      </c>
      <c r="D2571" t="s">
        <v>1609</v>
      </c>
      <c r="E2571" t="str">
        <f>IFERROR(VLOOKUP([1]!Tabla_SERIEA_05_13[[#This Row],[IdEstablecimiento]],'[2]Establecimiento 2023'!$A$1:$E$183,5,FALSE),0)</f>
        <v>04101-La Serena</v>
      </c>
      <c r="F2571" t="s">
        <v>1338</v>
      </c>
      <c r="G2571" s="437">
        <v>45096.456666666665</v>
      </c>
      <c r="H2571">
        <v>17</v>
      </c>
      <c r="I2571">
        <v>17</v>
      </c>
      <c r="L2571">
        <v>17</v>
      </c>
    </row>
    <row r="2572" spans="1:12" x14ac:dyDescent="0.2">
      <c r="A2572">
        <v>5</v>
      </c>
      <c r="B2572" t="s">
        <v>1325</v>
      </c>
      <c r="C2572">
        <v>2023</v>
      </c>
      <c r="D2572" t="s">
        <v>1609</v>
      </c>
      <c r="E2572" t="str">
        <f>IFERROR(VLOOKUP([1]!Tabla_SERIEA_05_13[[#This Row],[IdEstablecimiento]],'[2]Establecimiento 2023'!$A$1:$E$183,5,FALSE),0)</f>
        <v>04101-La Serena</v>
      </c>
      <c r="F2572" t="s">
        <v>1331</v>
      </c>
      <c r="G2572" s="437">
        <v>45096.456666666665</v>
      </c>
      <c r="H2572">
        <v>4</v>
      </c>
      <c r="I2572">
        <v>4</v>
      </c>
      <c r="L2572">
        <v>4</v>
      </c>
    </row>
    <row r="2573" spans="1:12" x14ac:dyDescent="0.2">
      <c r="A2573">
        <v>5</v>
      </c>
      <c r="B2573" t="s">
        <v>1325</v>
      </c>
      <c r="C2573">
        <v>2023</v>
      </c>
      <c r="D2573" t="s">
        <v>1609</v>
      </c>
      <c r="E2573" t="str">
        <f>IFERROR(VLOOKUP([1]!Tabla_SERIEA_05_13[[#This Row],[IdEstablecimiento]],'[2]Establecimiento 2023'!$A$1:$E$183,5,FALSE),0)</f>
        <v>04101-La Serena</v>
      </c>
      <c r="F2573" t="s">
        <v>1332</v>
      </c>
      <c r="G2573" s="437">
        <v>45096.456666666665</v>
      </c>
      <c r="H2573">
        <v>29</v>
      </c>
      <c r="I2573">
        <v>29</v>
      </c>
      <c r="L2573">
        <v>29</v>
      </c>
    </row>
    <row r="2574" spans="1:12" x14ac:dyDescent="0.2">
      <c r="A2574">
        <v>5</v>
      </c>
      <c r="B2574" t="s">
        <v>1325</v>
      </c>
      <c r="C2574">
        <v>2023</v>
      </c>
      <c r="D2574" t="s">
        <v>1609</v>
      </c>
      <c r="E2574" t="str">
        <f>IFERROR(VLOOKUP([1]!Tabla_SERIEA_05_13[[#This Row],[IdEstablecimiento]],'[2]Establecimiento 2023'!$A$1:$E$183,5,FALSE),0)</f>
        <v>04101-La Serena</v>
      </c>
      <c r="F2574" t="s">
        <v>1244</v>
      </c>
      <c r="G2574" s="437">
        <v>45096.456666666665</v>
      </c>
      <c r="H2574">
        <v>52</v>
      </c>
      <c r="I2574">
        <v>52</v>
      </c>
      <c r="J2574">
        <v>0</v>
      </c>
    </row>
    <row r="2575" spans="1:12" x14ac:dyDescent="0.2">
      <c r="A2575">
        <v>5</v>
      </c>
      <c r="B2575" t="s">
        <v>1325</v>
      </c>
      <c r="C2575">
        <v>2023</v>
      </c>
      <c r="D2575" t="s">
        <v>1609</v>
      </c>
      <c r="E2575" t="str">
        <f>IFERROR(VLOOKUP([1]!Tabla_SERIEA_05_13[[#This Row],[IdEstablecimiento]],'[2]Establecimiento 2023'!$A$1:$E$183,5,FALSE),0)</f>
        <v>04101-La Serena</v>
      </c>
      <c r="F2575" t="s">
        <v>1249</v>
      </c>
      <c r="G2575" s="437">
        <v>45096.456666666665</v>
      </c>
      <c r="H2575">
        <v>1</v>
      </c>
      <c r="I2575">
        <v>1</v>
      </c>
      <c r="J2575">
        <v>0</v>
      </c>
    </row>
    <row r="2576" spans="1:12" x14ac:dyDescent="0.2">
      <c r="A2576">
        <v>5</v>
      </c>
      <c r="B2576" t="s">
        <v>1325</v>
      </c>
      <c r="C2576">
        <v>2023</v>
      </c>
      <c r="D2576" t="s">
        <v>1609</v>
      </c>
      <c r="E2576" t="str">
        <f>IFERROR(VLOOKUP([1]!Tabla_SERIEA_05_13[[#This Row],[IdEstablecimiento]],'[2]Establecimiento 2023'!$A$1:$E$183,5,FALSE),0)</f>
        <v>04101-La Serena</v>
      </c>
      <c r="F2576" t="s">
        <v>1250</v>
      </c>
      <c r="G2576" s="437">
        <v>45096.456666666665</v>
      </c>
      <c r="H2576">
        <v>1</v>
      </c>
      <c r="J2576">
        <v>1</v>
      </c>
    </row>
    <row r="2577" spans="1:12" x14ac:dyDescent="0.2">
      <c r="A2577">
        <v>5</v>
      </c>
      <c r="B2577" t="s">
        <v>1325</v>
      </c>
      <c r="C2577">
        <v>2023</v>
      </c>
      <c r="D2577" t="s">
        <v>1609</v>
      </c>
      <c r="E2577" t="str">
        <f>IFERROR(VLOOKUP([1]!Tabla_SERIEA_05_13[[#This Row],[IdEstablecimiento]],'[2]Establecimiento 2023'!$A$1:$E$183,5,FALSE),0)</f>
        <v>04101-La Serena</v>
      </c>
      <c r="F2577" t="s">
        <v>1252</v>
      </c>
      <c r="G2577" s="437">
        <v>45096.456666666665</v>
      </c>
      <c r="H2577">
        <v>4</v>
      </c>
      <c r="I2577">
        <v>4</v>
      </c>
      <c r="J2577">
        <v>0</v>
      </c>
    </row>
    <row r="2578" spans="1:12" x14ac:dyDescent="0.2">
      <c r="A2578">
        <v>5</v>
      </c>
      <c r="B2578" t="s">
        <v>1325</v>
      </c>
      <c r="C2578">
        <v>2023</v>
      </c>
      <c r="D2578" t="s">
        <v>1609</v>
      </c>
      <c r="E2578" t="str">
        <f>IFERROR(VLOOKUP([1]!Tabla_SERIEA_05_13[[#This Row],[IdEstablecimiento]],'[2]Establecimiento 2023'!$A$1:$E$183,5,FALSE),0)</f>
        <v>04101-La Serena</v>
      </c>
      <c r="F2578" t="s">
        <v>1253</v>
      </c>
      <c r="G2578" s="437">
        <v>45096.456666666665</v>
      </c>
      <c r="H2578">
        <v>14</v>
      </c>
      <c r="I2578">
        <v>14</v>
      </c>
      <c r="J2578">
        <v>0</v>
      </c>
    </row>
    <row r="2579" spans="1:12" x14ac:dyDescent="0.2">
      <c r="A2579">
        <v>5</v>
      </c>
      <c r="B2579" t="s">
        <v>1325</v>
      </c>
      <c r="C2579">
        <v>2023</v>
      </c>
      <c r="D2579" t="s">
        <v>1609</v>
      </c>
      <c r="E2579" t="str">
        <f>IFERROR(VLOOKUP([1]!Tabla_SERIEA_05_13[[#This Row],[IdEstablecimiento]],'[2]Establecimiento 2023'!$A$1:$E$183,5,FALSE),0)</f>
        <v>04101-La Serena</v>
      </c>
      <c r="F2579" t="s">
        <v>1254</v>
      </c>
      <c r="G2579" s="437">
        <v>45096.456666666665</v>
      </c>
      <c r="H2579">
        <v>20</v>
      </c>
      <c r="I2579">
        <v>20</v>
      </c>
      <c r="J2579">
        <v>0</v>
      </c>
    </row>
    <row r="2580" spans="1:12" x14ac:dyDescent="0.2">
      <c r="A2580">
        <v>5</v>
      </c>
      <c r="B2580" t="s">
        <v>1325</v>
      </c>
      <c r="C2580">
        <v>2023</v>
      </c>
      <c r="D2580" t="s">
        <v>1610</v>
      </c>
      <c r="E2580" t="str">
        <f>IFERROR(VLOOKUP([1]!Tabla_SERIEA_05_13[[#This Row],[IdEstablecimiento]],'[2]Establecimiento 2023'!$A$1:$E$183,5,FALSE),0)</f>
        <v>04101-La Serena</v>
      </c>
      <c r="F2580" t="s">
        <v>1400</v>
      </c>
      <c r="G2580" s="437">
        <v>45096.456736111111</v>
      </c>
      <c r="H2580">
        <v>10</v>
      </c>
      <c r="J2580">
        <v>10</v>
      </c>
      <c r="L2580">
        <v>10</v>
      </c>
    </row>
    <row r="2581" spans="1:12" x14ac:dyDescent="0.2">
      <c r="A2581">
        <v>5</v>
      </c>
      <c r="B2581" t="s">
        <v>1325</v>
      </c>
      <c r="C2581">
        <v>2023</v>
      </c>
      <c r="D2581" t="s">
        <v>1610</v>
      </c>
      <c r="E2581" t="str">
        <f>IFERROR(VLOOKUP([1]!Tabla_SERIEA_05_13[[#This Row],[IdEstablecimiento]],'[2]Establecimiento 2023'!$A$1:$E$183,5,FALSE),0)</f>
        <v>04101-La Serena</v>
      </c>
      <c r="F2581" t="s">
        <v>1384</v>
      </c>
      <c r="G2581" s="437">
        <v>45096.456736111111</v>
      </c>
      <c r="H2581">
        <v>25</v>
      </c>
      <c r="J2581">
        <v>25</v>
      </c>
      <c r="L2581">
        <v>25</v>
      </c>
    </row>
    <row r="2582" spans="1:12" x14ac:dyDescent="0.2">
      <c r="A2582">
        <v>5</v>
      </c>
      <c r="B2582" t="s">
        <v>1325</v>
      </c>
      <c r="C2582">
        <v>2023</v>
      </c>
      <c r="D2582" t="s">
        <v>1610</v>
      </c>
      <c r="E2582" t="str">
        <f>IFERROR(VLOOKUP([1]!Tabla_SERIEA_05_13[[#This Row],[IdEstablecimiento]],'[2]Establecimiento 2023'!$A$1:$E$183,5,FALSE),0)</f>
        <v>04101-La Serena</v>
      </c>
      <c r="F2582" t="s">
        <v>1338</v>
      </c>
      <c r="G2582" s="437">
        <v>45096.456736111111</v>
      </c>
      <c r="H2582">
        <v>2</v>
      </c>
      <c r="J2582">
        <v>2</v>
      </c>
      <c r="L2582">
        <v>2</v>
      </c>
    </row>
    <row r="2583" spans="1:12" x14ac:dyDescent="0.2">
      <c r="A2583">
        <v>5</v>
      </c>
      <c r="B2583" t="s">
        <v>1325</v>
      </c>
      <c r="C2583">
        <v>2023</v>
      </c>
      <c r="D2583" t="s">
        <v>1610</v>
      </c>
      <c r="E2583" t="str">
        <f>IFERROR(VLOOKUP([1]!Tabla_SERIEA_05_13[[#This Row],[IdEstablecimiento]],'[2]Establecimiento 2023'!$A$1:$E$183,5,FALSE),0)</f>
        <v>04101-La Serena</v>
      </c>
      <c r="F2583" t="s">
        <v>1244</v>
      </c>
      <c r="G2583" s="437">
        <v>45096.456736111111</v>
      </c>
      <c r="H2583">
        <v>10</v>
      </c>
      <c r="I2583">
        <v>0</v>
      </c>
      <c r="J2583">
        <v>10</v>
      </c>
    </row>
    <row r="2584" spans="1:12" x14ac:dyDescent="0.2">
      <c r="A2584">
        <v>5</v>
      </c>
      <c r="B2584" t="s">
        <v>1325</v>
      </c>
      <c r="C2584">
        <v>2023</v>
      </c>
      <c r="D2584" t="s">
        <v>1611</v>
      </c>
      <c r="E2584" t="str">
        <f>IFERROR(VLOOKUP([1]!Tabla_SERIEA_05_13[[#This Row],[IdEstablecimiento]],'[2]Establecimiento 2023'!$A$1:$E$183,5,FALSE),0)</f>
        <v>04101-La Serena</v>
      </c>
      <c r="F2584" t="s">
        <v>1478</v>
      </c>
      <c r="G2584" s="437">
        <v>45096.457754629628</v>
      </c>
      <c r="H2584">
        <v>2</v>
      </c>
      <c r="J2584">
        <v>2</v>
      </c>
      <c r="L2584">
        <v>2</v>
      </c>
    </row>
    <row r="2585" spans="1:12" x14ac:dyDescent="0.2">
      <c r="A2585">
        <v>5</v>
      </c>
      <c r="B2585" t="s">
        <v>1325</v>
      </c>
      <c r="C2585">
        <v>2023</v>
      </c>
      <c r="D2585" t="s">
        <v>1611</v>
      </c>
      <c r="E2585" t="str">
        <f>IFERROR(VLOOKUP([1]!Tabla_SERIEA_05_13[[#This Row],[IdEstablecimiento]],'[2]Establecimiento 2023'!$A$1:$E$183,5,FALSE),0)</f>
        <v>04101-La Serena</v>
      </c>
      <c r="F2585" t="s">
        <v>1327</v>
      </c>
      <c r="G2585" s="437">
        <v>45096.457754629628</v>
      </c>
      <c r="H2585">
        <v>36</v>
      </c>
      <c r="J2585">
        <v>36</v>
      </c>
      <c r="L2585">
        <v>36</v>
      </c>
    </row>
    <row r="2586" spans="1:12" x14ac:dyDescent="0.2">
      <c r="A2586">
        <v>5</v>
      </c>
      <c r="B2586" t="s">
        <v>1325</v>
      </c>
      <c r="C2586">
        <v>2023</v>
      </c>
      <c r="D2586" t="s">
        <v>1611</v>
      </c>
      <c r="E2586" t="str">
        <f>IFERROR(VLOOKUP([1]!Tabla_SERIEA_05_13[[#This Row],[IdEstablecimiento]],'[2]Establecimiento 2023'!$A$1:$E$183,5,FALSE),0)</f>
        <v>04101-La Serena</v>
      </c>
      <c r="F2586" t="s">
        <v>1413</v>
      </c>
      <c r="G2586" s="437">
        <v>45096.457754629628</v>
      </c>
      <c r="H2586">
        <v>8</v>
      </c>
      <c r="J2586">
        <v>8</v>
      </c>
      <c r="L2586">
        <v>8</v>
      </c>
    </row>
    <row r="2587" spans="1:12" x14ac:dyDescent="0.2">
      <c r="A2587">
        <v>5</v>
      </c>
      <c r="B2587" t="s">
        <v>1325</v>
      </c>
      <c r="C2587">
        <v>2023</v>
      </c>
      <c r="D2587" t="s">
        <v>1611</v>
      </c>
      <c r="E2587" t="str">
        <f>IFERROR(VLOOKUP([1]!Tabla_SERIEA_05_13[[#This Row],[IdEstablecimiento]],'[2]Establecimiento 2023'!$A$1:$E$183,5,FALSE),0)</f>
        <v>04101-La Serena</v>
      </c>
      <c r="F2587" t="s">
        <v>1543</v>
      </c>
      <c r="G2587" s="437">
        <v>45096.457754629628</v>
      </c>
      <c r="H2587">
        <v>1</v>
      </c>
      <c r="J2587">
        <v>1</v>
      </c>
      <c r="L2587">
        <v>1</v>
      </c>
    </row>
    <row r="2588" spans="1:12" x14ac:dyDescent="0.2">
      <c r="A2588">
        <v>5</v>
      </c>
      <c r="B2588" t="s">
        <v>1325</v>
      </c>
      <c r="C2588">
        <v>2023</v>
      </c>
      <c r="D2588" t="s">
        <v>1611</v>
      </c>
      <c r="E2588" t="str">
        <f>IFERROR(VLOOKUP([1]!Tabla_SERIEA_05_13[[#This Row],[IdEstablecimiento]],'[2]Establecimiento 2023'!$A$1:$E$183,5,FALSE),0)</f>
        <v>04101-La Serena</v>
      </c>
      <c r="F2588" t="s">
        <v>1383</v>
      </c>
      <c r="G2588" s="437">
        <v>45096.457754629628</v>
      </c>
      <c r="H2588">
        <v>6</v>
      </c>
      <c r="J2588">
        <v>6</v>
      </c>
      <c r="L2588">
        <v>6</v>
      </c>
    </row>
    <row r="2589" spans="1:12" x14ac:dyDescent="0.2">
      <c r="A2589">
        <v>5</v>
      </c>
      <c r="B2589" t="s">
        <v>1325</v>
      </c>
      <c r="C2589">
        <v>2023</v>
      </c>
      <c r="D2589" t="s">
        <v>1611</v>
      </c>
      <c r="E2589" t="str">
        <f>IFERROR(VLOOKUP([1]!Tabla_SERIEA_05_13[[#This Row],[IdEstablecimiento]],'[2]Establecimiento 2023'!$A$1:$E$183,5,FALSE),0)</f>
        <v>04101-La Serena</v>
      </c>
      <c r="F2589" t="s">
        <v>1384</v>
      </c>
      <c r="G2589" s="437">
        <v>45096.457754629628</v>
      </c>
      <c r="H2589">
        <v>93</v>
      </c>
      <c r="J2589">
        <v>93</v>
      </c>
      <c r="L2589">
        <v>93</v>
      </c>
    </row>
    <row r="2590" spans="1:12" x14ac:dyDescent="0.2">
      <c r="A2590">
        <v>5</v>
      </c>
      <c r="B2590" t="s">
        <v>1325</v>
      </c>
      <c r="C2590">
        <v>2023</v>
      </c>
      <c r="D2590" t="s">
        <v>1611</v>
      </c>
      <c r="E2590" t="str">
        <f>IFERROR(VLOOKUP([1]!Tabla_SERIEA_05_13[[#This Row],[IdEstablecimiento]],'[2]Establecimiento 2023'!$A$1:$E$183,5,FALSE),0)</f>
        <v>04101-La Serena</v>
      </c>
      <c r="F2590" t="s">
        <v>1338</v>
      </c>
      <c r="G2590" s="437">
        <v>45096.457754629628</v>
      </c>
      <c r="H2590">
        <v>11</v>
      </c>
      <c r="J2590">
        <v>11</v>
      </c>
      <c r="L2590">
        <v>11</v>
      </c>
    </row>
    <row r="2591" spans="1:12" x14ac:dyDescent="0.2">
      <c r="A2591">
        <v>5</v>
      </c>
      <c r="B2591" t="s">
        <v>1325</v>
      </c>
      <c r="C2591">
        <v>2023</v>
      </c>
      <c r="D2591" t="s">
        <v>1611</v>
      </c>
      <c r="E2591" t="str">
        <f>IFERROR(VLOOKUP([1]!Tabla_SERIEA_05_13[[#This Row],[IdEstablecimiento]],'[2]Establecimiento 2023'!$A$1:$E$183,5,FALSE),0)</f>
        <v>04101-La Serena</v>
      </c>
      <c r="F2591" t="s">
        <v>1332</v>
      </c>
      <c r="G2591" s="437">
        <v>45096.457754629628</v>
      </c>
      <c r="H2591">
        <v>26</v>
      </c>
      <c r="J2591">
        <v>26</v>
      </c>
      <c r="L2591">
        <v>26</v>
      </c>
    </row>
    <row r="2592" spans="1:12" x14ac:dyDescent="0.2">
      <c r="A2592">
        <v>5</v>
      </c>
      <c r="B2592" t="s">
        <v>1325</v>
      </c>
      <c r="C2592">
        <v>2023</v>
      </c>
      <c r="D2592" t="s">
        <v>1611</v>
      </c>
      <c r="E2592" t="str">
        <f>IFERROR(VLOOKUP([1]!Tabla_SERIEA_05_13[[#This Row],[IdEstablecimiento]],'[2]Establecimiento 2023'!$A$1:$E$183,5,FALSE),0)</f>
        <v>04101-La Serena</v>
      </c>
      <c r="F2592" t="s">
        <v>1246</v>
      </c>
      <c r="G2592" s="437">
        <v>45096.457754629628</v>
      </c>
      <c r="H2592">
        <v>2</v>
      </c>
      <c r="I2592">
        <v>0</v>
      </c>
      <c r="J2592">
        <v>2</v>
      </c>
    </row>
    <row r="2593" spans="1:11" x14ac:dyDescent="0.2">
      <c r="A2593">
        <v>5</v>
      </c>
      <c r="B2593" t="s">
        <v>1325</v>
      </c>
      <c r="C2593">
        <v>2023</v>
      </c>
      <c r="D2593" t="s">
        <v>1611</v>
      </c>
      <c r="E2593" t="str">
        <f>IFERROR(VLOOKUP([1]!Tabla_SERIEA_05_13[[#This Row],[IdEstablecimiento]],'[2]Establecimiento 2023'!$A$1:$E$183,5,FALSE),0)</f>
        <v>04101-La Serena</v>
      </c>
      <c r="F2593" t="s">
        <v>1253</v>
      </c>
      <c r="G2593" s="437">
        <v>45096.457754629628</v>
      </c>
      <c r="H2593">
        <v>36</v>
      </c>
      <c r="I2593">
        <v>0</v>
      </c>
      <c r="J2593">
        <v>36</v>
      </c>
    </row>
    <row r="2594" spans="1:11" x14ac:dyDescent="0.2">
      <c r="A2594">
        <v>5</v>
      </c>
      <c r="B2594" t="s">
        <v>1325</v>
      </c>
      <c r="C2594">
        <v>2023</v>
      </c>
      <c r="D2594" t="s">
        <v>1611</v>
      </c>
      <c r="E2594" t="str">
        <f>IFERROR(VLOOKUP([1]!Tabla_SERIEA_05_13[[#This Row],[IdEstablecimiento]],'[2]Establecimiento 2023'!$A$1:$E$183,5,FALSE),0)</f>
        <v>04101-La Serena</v>
      </c>
      <c r="F2594" t="s">
        <v>1390</v>
      </c>
      <c r="G2594" s="437">
        <v>45096.457754629628</v>
      </c>
      <c r="H2594">
        <v>6</v>
      </c>
      <c r="I2594">
        <v>0</v>
      </c>
      <c r="J2594">
        <v>6</v>
      </c>
    </row>
    <row r="2595" spans="1:11" x14ac:dyDescent="0.2">
      <c r="A2595">
        <v>5</v>
      </c>
      <c r="B2595" t="s">
        <v>1325</v>
      </c>
      <c r="C2595">
        <v>2023</v>
      </c>
      <c r="D2595" t="s">
        <v>1611</v>
      </c>
      <c r="E2595" t="str">
        <f>IFERROR(VLOOKUP([1]!Tabla_SERIEA_05_13[[#This Row],[IdEstablecimiento]],'[2]Establecimiento 2023'!$A$1:$E$183,5,FALSE),0)</f>
        <v>04101-La Serena</v>
      </c>
      <c r="F2595" t="s">
        <v>1254</v>
      </c>
      <c r="G2595" s="437">
        <v>45096.457754629628</v>
      </c>
      <c r="H2595">
        <v>8</v>
      </c>
      <c r="I2595">
        <v>0</v>
      </c>
      <c r="J2595">
        <v>8</v>
      </c>
    </row>
    <row r="2596" spans="1:11" x14ac:dyDescent="0.2">
      <c r="A2596">
        <v>5</v>
      </c>
      <c r="B2596" t="s">
        <v>1325</v>
      </c>
      <c r="C2596">
        <v>2023</v>
      </c>
      <c r="D2596" t="s">
        <v>1611</v>
      </c>
      <c r="E2596" t="str">
        <f>IFERROR(VLOOKUP([1]!Tabla_SERIEA_05_13[[#This Row],[IdEstablecimiento]],'[2]Establecimiento 2023'!$A$1:$E$183,5,FALSE),0)</f>
        <v>04101-La Serena</v>
      </c>
      <c r="F2596" t="s">
        <v>1255</v>
      </c>
      <c r="G2596" s="437">
        <v>45096.457754629628</v>
      </c>
      <c r="H2596">
        <v>1</v>
      </c>
      <c r="I2596">
        <v>0</v>
      </c>
      <c r="J2596">
        <v>1</v>
      </c>
    </row>
    <row r="2597" spans="1:11" x14ac:dyDescent="0.2">
      <c r="A2597">
        <v>5</v>
      </c>
      <c r="B2597" t="s">
        <v>1325</v>
      </c>
      <c r="C2597">
        <v>2023</v>
      </c>
      <c r="D2597" t="s">
        <v>1612</v>
      </c>
      <c r="E2597" t="str">
        <f>IFERROR(VLOOKUP([1]!Tabla_SERIEA_05_13[[#This Row],[IdEstablecimiento]],'[2]Establecimiento 2023'!$A$1:$E$183,5,FALSE),0)</f>
        <v>04101-La Serena</v>
      </c>
      <c r="F2597" t="s">
        <v>1341</v>
      </c>
      <c r="G2597" s="437">
        <v>45096.457789351851</v>
      </c>
      <c r="H2597">
        <v>0</v>
      </c>
      <c r="K2597">
        <v>19</v>
      </c>
    </row>
    <row r="2598" spans="1:11" x14ac:dyDescent="0.2">
      <c r="A2598">
        <v>5</v>
      </c>
      <c r="B2598" t="s">
        <v>1325</v>
      </c>
      <c r="C2598">
        <v>2023</v>
      </c>
      <c r="D2598" t="s">
        <v>1612</v>
      </c>
      <c r="E2598" t="str">
        <f>IFERROR(VLOOKUP([1]!Tabla_SERIEA_05_13[[#This Row],[IdEstablecimiento]],'[2]Establecimiento 2023'!$A$1:$E$183,5,FALSE),0)</f>
        <v>04101-La Serena</v>
      </c>
      <c r="F2598" t="s">
        <v>1344</v>
      </c>
      <c r="G2598" s="437">
        <v>45096.457789351851</v>
      </c>
      <c r="H2598">
        <v>0</v>
      </c>
      <c r="K2598">
        <v>5</v>
      </c>
    </row>
    <row r="2599" spans="1:11" x14ac:dyDescent="0.2">
      <c r="A2599">
        <v>5</v>
      </c>
      <c r="B2599" t="s">
        <v>1325</v>
      </c>
      <c r="C2599">
        <v>2023</v>
      </c>
      <c r="D2599" t="s">
        <v>1612</v>
      </c>
      <c r="E2599" t="str">
        <f>IFERROR(VLOOKUP([1]!Tabla_SERIEA_05_13[[#This Row],[IdEstablecimiento]],'[2]Establecimiento 2023'!$A$1:$E$183,5,FALSE),0)</f>
        <v>04101-La Serena</v>
      </c>
      <c r="F2599" t="s">
        <v>1345</v>
      </c>
      <c r="G2599" s="437">
        <v>45096.457789351851</v>
      </c>
      <c r="H2599">
        <v>0</v>
      </c>
      <c r="K2599">
        <v>24</v>
      </c>
    </row>
    <row r="2600" spans="1:11" x14ac:dyDescent="0.2">
      <c r="A2600">
        <v>5</v>
      </c>
      <c r="B2600" t="s">
        <v>1325</v>
      </c>
      <c r="C2600">
        <v>2023</v>
      </c>
      <c r="D2600" t="s">
        <v>1612</v>
      </c>
      <c r="E2600" t="str">
        <f>IFERROR(VLOOKUP([1]!Tabla_SERIEA_05_13[[#This Row],[IdEstablecimiento]],'[2]Establecimiento 2023'!$A$1:$E$183,5,FALSE),0)</f>
        <v>04101-La Serena</v>
      </c>
      <c r="F2600" t="s">
        <v>1454</v>
      </c>
      <c r="G2600" s="437">
        <v>45096.457789351851</v>
      </c>
      <c r="H2600">
        <v>0</v>
      </c>
      <c r="K2600">
        <v>26</v>
      </c>
    </row>
    <row r="2601" spans="1:11" x14ac:dyDescent="0.2">
      <c r="A2601">
        <v>5</v>
      </c>
      <c r="B2601" t="s">
        <v>1325</v>
      </c>
      <c r="C2601">
        <v>2023</v>
      </c>
      <c r="D2601" t="s">
        <v>1612</v>
      </c>
      <c r="E2601" t="str">
        <f>IFERROR(VLOOKUP([1]!Tabla_SERIEA_05_13[[#This Row],[IdEstablecimiento]],'[2]Establecimiento 2023'!$A$1:$E$183,5,FALSE),0)</f>
        <v>04101-La Serena</v>
      </c>
      <c r="F2601" t="s">
        <v>1349</v>
      </c>
      <c r="G2601" s="437">
        <v>45096.457789351851</v>
      </c>
      <c r="H2601">
        <v>0</v>
      </c>
      <c r="K2601">
        <v>24</v>
      </c>
    </row>
    <row r="2602" spans="1:11" x14ac:dyDescent="0.2">
      <c r="A2602">
        <v>5</v>
      </c>
      <c r="B2602" t="s">
        <v>1325</v>
      </c>
      <c r="C2602">
        <v>2023</v>
      </c>
      <c r="D2602" t="s">
        <v>1612</v>
      </c>
      <c r="E2602" t="str">
        <f>IFERROR(VLOOKUP([1]!Tabla_SERIEA_05_13[[#This Row],[IdEstablecimiento]],'[2]Establecimiento 2023'!$A$1:$E$183,5,FALSE),0)</f>
        <v>04102-Coquimbo</v>
      </c>
      <c r="F2602" t="s">
        <v>1353</v>
      </c>
      <c r="G2602" s="437">
        <v>45096.457789351851</v>
      </c>
      <c r="H2602">
        <v>0</v>
      </c>
      <c r="K2602">
        <v>24</v>
      </c>
    </row>
    <row r="2603" spans="1:11" x14ac:dyDescent="0.2">
      <c r="A2603">
        <v>5</v>
      </c>
      <c r="B2603" t="s">
        <v>1325</v>
      </c>
      <c r="C2603">
        <v>2023</v>
      </c>
      <c r="D2603" t="s">
        <v>1612</v>
      </c>
      <c r="E2603" t="str">
        <f>IFERROR(VLOOKUP([1]!Tabla_SERIEA_05_13[[#This Row],[IdEstablecimiento]],'[2]Establecimiento 2023'!$A$1:$E$183,5,FALSE),0)</f>
        <v>04102-Coquimbo</v>
      </c>
      <c r="F2603" t="s">
        <v>1354</v>
      </c>
      <c r="G2603" s="437">
        <v>45096.457789351851</v>
      </c>
      <c r="H2603">
        <v>0</v>
      </c>
      <c r="K2603">
        <v>23</v>
      </c>
    </row>
    <row r="2604" spans="1:11" x14ac:dyDescent="0.2">
      <c r="A2604">
        <v>5</v>
      </c>
      <c r="B2604" t="s">
        <v>1325</v>
      </c>
      <c r="C2604">
        <v>2023</v>
      </c>
      <c r="D2604" t="s">
        <v>1612</v>
      </c>
      <c r="E2604" t="str">
        <f>IFERROR(VLOOKUP([1]!Tabla_SERIEA_05_13[[#This Row],[IdEstablecimiento]],'[2]Establecimiento 2023'!$A$1:$E$183,5,FALSE),0)</f>
        <v>04102-Coquimbo</v>
      </c>
      <c r="F2604" t="s">
        <v>1410</v>
      </c>
      <c r="G2604" s="437">
        <v>45096.457789351851</v>
      </c>
      <c r="H2604">
        <v>0</v>
      </c>
      <c r="K2604">
        <v>24</v>
      </c>
    </row>
    <row r="2605" spans="1:11" x14ac:dyDescent="0.2">
      <c r="A2605">
        <v>5</v>
      </c>
      <c r="B2605" t="s">
        <v>1325</v>
      </c>
      <c r="C2605">
        <v>2023</v>
      </c>
      <c r="D2605" t="s">
        <v>1612</v>
      </c>
      <c r="E2605" t="str">
        <f>IFERROR(VLOOKUP([1]!Tabla_SERIEA_05_13[[#This Row],[IdEstablecimiento]],'[2]Establecimiento 2023'!$A$1:$E$183,5,FALSE),0)</f>
        <v>04102-Coquimbo</v>
      </c>
      <c r="F2605" t="s">
        <v>1356</v>
      </c>
      <c r="G2605" s="437">
        <v>45096.457789351851</v>
      </c>
      <c r="H2605">
        <v>0</v>
      </c>
      <c r="K2605">
        <v>24</v>
      </c>
    </row>
    <row r="2606" spans="1:11" x14ac:dyDescent="0.2">
      <c r="A2606">
        <v>5</v>
      </c>
      <c r="B2606" t="s">
        <v>1325</v>
      </c>
      <c r="C2606">
        <v>2023</v>
      </c>
      <c r="D2606" t="s">
        <v>1612</v>
      </c>
      <c r="E2606" t="str">
        <f>IFERROR(VLOOKUP([1]!Tabla_SERIEA_05_13[[#This Row],[IdEstablecimiento]],'[2]Establecimiento 2023'!$A$1:$E$183,5,FALSE),0)</f>
        <v>04303-Monte Patria</v>
      </c>
      <c r="F2606" t="s">
        <v>1358</v>
      </c>
      <c r="G2606" s="437">
        <v>45096.457789351851</v>
      </c>
      <c r="H2606">
        <v>0</v>
      </c>
      <c r="K2606">
        <v>24</v>
      </c>
    </row>
    <row r="2607" spans="1:11" x14ac:dyDescent="0.2">
      <c r="A2607">
        <v>5</v>
      </c>
      <c r="B2607" t="s">
        <v>1325</v>
      </c>
      <c r="C2607">
        <v>2023</v>
      </c>
      <c r="D2607" t="s">
        <v>1612</v>
      </c>
      <c r="E2607" t="str">
        <f>IFERROR(VLOOKUP([1]!Tabla_SERIEA_05_13[[#This Row],[IdEstablecimiento]],'[2]Establecimiento 2023'!$A$1:$E$183,5,FALSE),0)</f>
        <v>04303-Monte Patria</v>
      </c>
      <c r="F2607" t="s">
        <v>1444</v>
      </c>
      <c r="G2607" s="437">
        <v>45096.457789351851</v>
      </c>
      <c r="H2607">
        <v>0</v>
      </c>
      <c r="K2607">
        <v>2</v>
      </c>
    </row>
    <row r="2608" spans="1:11" x14ac:dyDescent="0.2">
      <c r="A2608">
        <v>5</v>
      </c>
      <c r="B2608" t="s">
        <v>1325</v>
      </c>
      <c r="C2608">
        <v>2023</v>
      </c>
      <c r="D2608" t="s">
        <v>1612</v>
      </c>
      <c r="E2608" t="str">
        <f>IFERROR(VLOOKUP([1]!Tabla_SERIEA_05_13[[#This Row],[IdEstablecimiento]],'[2]Establecimiento 2023'!$A$1:$E$183,5,FALSE),0)</f>
        <v>04303-Monte Patria</v>
      </c>
      <c r="F2608" t="s">
        <v>1361</v>
      </c>
      <c r="G2608" s="437">
        <v>45096.457789351851</v>
      </c>
      <c r="H2608">
        <v>0</v>
      </c>
      <c r="K2608">
        <v>5</v>
      </c>
    </row>
    <row r="2609" spans="1:12" x14ac:dyDescent="0.2">
      <c r="A2609">
        <v>5</v>
      </c>
      <c r="B2609" t="s">
        <v>1325</v>
      </c>
      <c r="C2609">
        <v>2023</v>
      </c>
      <c r="D2609" t="s">
        <v>1612</v>
      </c>
      <c r="E2609" t="str">
        <f>IFERROR(VLOOKUP([1]!Tabla_SERIEA_05_13[[#This Row],[IdEstablecimiento]],'[2]Establecimiento 2023'!$A$1:$E$183,5,FALSE),0)</f>
        <v>04303-Monte Patria</v>
      </c>
      <c r="F2609" t="s">
        <v>1367</v>
      </c>
      <c r="G2609" s="437">
        <v>45096.457789351851</v>
      </c>
      <c r="H2609">
        <v>0</v>
      </c>
      <c r="K2609">
        <v>3</v>
      </c>
    </row>
    <row r="2610" spans="1:12" x14ac:dyDescent="0.2">
      <c r="A2610">
        <v>5</v>
      </c>
      <c r="B2610" t="s">
        <v>1325</v>
      </c>
      <c r="C2610">
        <v>2023</v>
      </c>
      <c r="D2610" t="s">
        <v>1612</v>
      </c>
      <c r="E2610" t="str">
        <f>IFERROR(VLOOKUP([1]!Tabla_SERIEA_05_13[[#This Row],[IdEstablecimiento]],'[2]Establecimiento 2023'!$A$1:$E$183,5,FALSE),0)</f>
        <v>04303-Monte Patria</v>
      </c>
      <c r="F2610" t="s">
        <v>1502</v>
      </c>
      <c r="G2610" s="437">
        <v>45096.457789351851</v>
      </c>
      <c r="H2610">
        <v>0</v>
      </c>
      <c r="K2610">
        <v>6</v>
      </c>
    </row>
    <row r="2611" spans="1:12" x14ac:dyDescent="0.2">
      <c r="A2611">
        <v>5</v>
      </c>
      <c r="B2611" t="s">
        <v>1325</v>
      </c>
      <c r="C2611">
        <v>2023</v>
      </c>
      <c r="D2611" t="s">
        <v>1612</v>
      </c>
      <c r="E2611" t="str">
        <f>IFERROR(VLOOKUP([1]!Tabla_SERIEA_05_13[[#This Row],[IdEstablecimiento]],'[2]Establecimiento 2023'!$A$1:$E$183,5,FALSE),0)</f>
        <v>04303-Monte Patria</v>
      </c>
      <c r="F2611" t="s">
        <v>1572</v>
      </c>
      <c r="G2611" s="437">
        <v>45096.457789351851</v>
      </c>
      <c r="H2611">
        <v>0</v>
      </c>
      <c r="K2611">
        <v>6</v>
      </c>
    </row>
    <row r="2612" spans="1:12" x14ac:dyDescent="0.2">
      <c r="A2612">
        <v>5</v>
      </c>
      <c r="B2612" t="s">
        <v>1325</v>
      </c>
      <c r="C2612">
        <v>2023</v>
      </c>
      <c r="D2612" t="s">
        <v>1612</v>
      </c>
      <c r="E2612" t="str">
        <f>IFERROR(VLOOKUP([1]!Tabla_SERIEA_05_13[[#This Row],[IdEstablecimiento]],'[2]Establecimiento 2023'!$A$1:$E$183,5,FALSE),0)</f>
        <v>04303-Monte Patria</v>
      </c>
      <c r="F2612" t="s">
        <v>1450</v>
      </c>
      <c r="G2612" s="437">
        <v>45096.457789351851</v>
      </c>
      <c r="H2612">
        <v>0</v>
      </c>
      <c r="K2612">
        <v>1</v>
      </c>
    </row>
    <row r="2613" spans="1:12" x14ac:dyDescent="0.2">
      <c r="A2613">
        <v>5</v>
      </c>
      <c r="B2613" t="s">
        <v>1325</v>
      </c>
      <c r="C2613">
        <v>2023</v>
      </c>
      <c r="D2613" t="s">
        <v>1612</v>
      </c>
      <c r="E2613" t="str">
        <f>IFERROR(VLOOKUP([1]!Tabla_SERIEA_05_13[[#This Row],[IdEstablecimiento]],'[2]Establecimiento 2023'!$A$1:$E$183,5,FALSE),0)</f>
        <v>04303-Monte Patria</v>
      </c>
      <c r="F2613" t="s">
        <v>1504</v>
      </c>
      <c r="G2613" s="437">
        <v>45096.457789351851</v>
      </c>
      <c r="H2613">
        <v>0</v>
      </c>
      <c r="K2613">
        <v>3</v>
      </c>
    </row>
    <row r="2614" spans="1:12" x14ac:dyDescent="0.2">
      <c r="A2614">
        <v>5</v>
      </c>
      <c r="B2614" t="s">
        <v>1325</v>
      </c>
      <c r="C2614">
        <v>2023</v>
      </c>
      <c r="D2614" t="s">
        <v>1612</v>
      </c>
      <c r="E2614" t="str">
        <f>IFERROR(VLOOKUP([1]!Tabla_SERIEA_05_13[[#This Row],[IdEstablecimiento]],'[2]Establecimiento 2023'!$A$1:$E$183,5,FALSE),0)</f>
        <v>04303-Monte Patria</v>
      </c>
      <c r="F2614" t="s">
        <v>1335</v>
      </c>
      <c r="G2614" s="437">
        <v>45096.457789351851</v>
      </c>
      <c r="H2614">
        <v>16</v>
      </c>
      <c r="J2614">
        <v>16</v>
      </c>
      <c r="L2614">
        <v>16</v>
      </c>
    </row>
    <row r="2615" spans="1:12" x14ac:dyDescent="0.2">
      <c r="A2615">
        <v>5</v>
      </c>
      <c r="B2615" t="s">
        <v>1325</v>
      </c>
      <c r="C2615">
        <v>2023</v>
      </c>
      <c r="D2615" t="s">
        <v>1612</v>
      </c>
      <c r="E2615" t="str">
        <f>IFERROR(VLOOKUP([1]!Tabla_SERIEA_05_13[[#This Row],[IdEstablecimiento]],'[2]Establecimiento 2023'!$A$1:$E$183,5,FALSE),0)</f>
        <v>04303-Monte Patria</v>
      </c>
      <c r="F2615" t="s">
        <v>1477</v>
      </c>
      <c r="G2615" s="437">
        <v>45096.457789351851</v>
      </c>
      <c r="H2615">
        <v>26</v>
      </c>
      <c r="J2615">
        <v>26</v>
      </c>
      <c r="L2615">
        <v>26</v>
      </c>
    </row>
    <row r="2616" spans="1:12" x14ac:dyDescent="0.2">
      <c r="A2616">
        <v>5</v>
      </c>
      <c r="B2616" t="s">
        <v>1325</v>
      </c>
      <c r="C2616">
        <v>2023</v>
      </c>
      <c r="D2616" t="s">
        <v>1612</v>
      </c>
      <c r="E2616" t="str">
        <f>IFERROR(VLOOKUP([1]!Tabla_SERIEA_05_13[[#This Row],[IdEstablecimiento]],'[2]Establecimiento 2023'!$A$1:$E$183,5,FALSE),0)</f>
        <v>04303-Monte Patria</v>
      </c>
      <c r="F2616" t="s">
        <v>1327</v>
      </c>
      <c r="G2616" s="437">
        <v>45096.457789351851</v>
      </c>
      <c r="H2616">
        <v>24</v>
      </c>
      <c r="J2616">
        <v>24</v>
      </c>
      <c r="L2616">
        <v>24</v>
      </c>
    </row>
    <row r="2617" spans="1:12" x14ac:dyDescent="0.2">
      <c r="A2617">
        <v>5</v>
      </c>
      <c r="B2617" t="s">
        <v>1325</v>
      </c>
      <c r="C2617">
        <v>2023</v>
      </c>
      <c r="D2617" t="s">
        <v>1612</v>
      </c>
      <c r="E2617" t="str">
        <f>IFERROR(VLOOKUP([1]!Tabla_SERIEA_05_13[[#This Row],[IdEstablecimiento]],'[2]Establecimiento 2023'!$A$1:$E$183,5,FALSE),0)</f>
        <v>04303-Monte Patria</v>
      </c>
      <c r="F2617" t="s">
        <v>1383</v>
      </c>
      <c r="G2617" s="437">
        <v>45096.457789351851</v>
      </c>
      <c r="H2617">
        <v>8</v>
      </c>
      <c r="J2617">
        <v>8</v>
      </c>
      <c r="L2617">
        <v>8</v>
      </c>
    </row>
    <row r="2618" spans="1:12" x14ac:dyDescent="0.2">
      <c r="A2618">
        <v>5</v>
      </c>
      <c r="B2618" t="s">
        <v>1325</v>
      </c>
      <c r="C2618">
        <v>2023</v>
      </c>
      <c r="D2618" t="s">
        <v>1612</v>
      </c>
      <c r="E2618" t="str">
        <f>IFERROR(VLOOKUP([1]!Tabla_SERIEA_05_13[[#This Row],[IdEstablecimiento]],'[2]Establecimiento 2023'!$A$1:$E$183,5,FALSE),0)</f>
        <v>105104-Hospital Salamanca</v>
      </c>
      <c r="F2618" t="s">
        <v>1384</v>
      </c>
      <c r="G2618" s="437">
        <v>45096.457789351851</v>
      </c>
      <c r="H2618">
        <v>61</v>
      </c>
      <c r="J2618">
        <v>61</v>
      </c>
      <c r="L2618">
        <v>61</v>
      </c>
    </row>
    <row r="2619" spans="1:12" x14ac:dyDescent="0.2">
      <c r="A2619">
        <v>5</v>
      </c>
      <c r="B2619" t="s">
        <v>1325</v>
      </c>
      <c r="C2619">
        <v>2023</v>
      </c>
      <c r="D2619" t="s">
        <v>1612</v>
      </c>
      <c r="E2619" t="str">
        <f>IFERROR(VLOOKUP([1]!Tabla_SERIEA_05_13[[#This Row],[IdEstablecimiento]],'[2]Establecimiento 2023'!$A$1:$E$183,5,FALSE),0)</f>
        <v>105104-Hospital Salamanca</v>
      </c>
      <c r="F2619" t="s">
        <v>1338</v>
      </c>
      <c r="G2619" s="437">
        <v>45096.457789351851</v>
      </c>
      <c r="H2619">
        <v>5</v>
      </c>
      <c r="J2619">
        <v>5</v>
      </c>
      <c r="L2619">
        <v>5</v>
      </c>
    </row>
    <row r="2620" spans="1:12" x14ac:dyDescent="0.2">
      <c r="A2620">
        <v>5</v>
      </c>
      <c r="B2620" t="s">
        <v>1325</v>
      </c>
      <c r="C2620">
        <v>2023</v>
      </c>
      <c r="D2620" t="s">
        <v>1612</v>
      </c>
      <c r="E2620" t="str">
        <f>IFERROR(VLOOKUP([1]!Tabla_SERIEA_05_13[[#This Row],[IdEstablecimiento]],'[2]Establecimiento 2023'!$A$1:$E$183,5,FALSE),0)</f>
        <v>105104-Hospital Salamanca</v>
      </c>
      <c r="F2620" t="s">
        <v>1331</v>
      </c>
      <c r="G2620" s="437">
        <v>45096.457789351851</v>
      </c>
      <c r="H2620">
        <v>17</v>
      </c>
      <c r="J2620">
        <v>17</v>
      </c>
      <c r="L2620">
        <v>17</v>
      </c>
    </row>
    <row r="2621" spans="1:12" x14ac:dyDescent="0.2">
      <c r="A2621">
        <v>5</v>
      </c>
      <c r="B2621" t="s">
        <v>1325</v>
      </c>
      <c r="C2621">
        <v>2023</v>
      </c>
      <c r="D2621" t="s">
        <v>1612</v>
      </c>
      <c r="E2621" t="str">
        <f>IFERROR(VLOOKUP([1]!Tabla_SERIEA_05_13[[#This Row],[IdEstablecimiento]],'[2]Establecimiento 2023'!$A$1:$E$183,5,FALSE),0)</f>
        <v>04303-Monte Patria</v>
      </c>
      <c r="F2621" t="s">
        <v>1385</v>
      </c>
      <c r="G2621" s="437">
        <v>45096.457789351851</v>
      </c>
      <c r="H2621">
        <v>28</v>
      </c>
      <c r="J2621">
        <v>28</v>
      </c>
      <c r="K2621">
        <v>28</v>
      </c>
    </row>
    <row r="2622" spans="1:12" x14ac:dyDescent="0.2">
      <c r="A2622">
        <v>5</v>
      </c>
      <c r="B2622" t="s">
        <v>1325</v>
      </c>
      <c r="C2622">
        <v>2023</v>
      </c>
      <c r="D2622" t="s">
        <v>1612</v>
      </c>
      <c r="E2622" t="str">
        <f>IFERROR(VLOOKUP([1]!Tabla_SERIEA_05_13[[#This Row],[IdEstablecimiento]],'[2]Establecimiento 2023'!$A$1:$E$183,5,FALSE),0)</f>
        <v>04303-Monte Patria</v>
      </c>
      <c r="F2622" t="s">
        <v>1332</v>
      </c>
      <c r="G2622" s="437">
        <v>45096.457789351851</v>
      </c>
      <c r="H2622">
        <v>36</v>
      </c>
      <c r="J2622">
        <v>36</v>
      </c>
      <c r="L2622">
        <v>36</v>
      </c>
    </row>
    <row r="2623" spans="1:12" x14ac:dyDescent="0.2">
      <c r="A2623">
        <v>5</v>
      </c>
      <c r="B2623" t="s">
        <v>1325</v>
      </c>
      <c r="C2623">
        <v>2023</v>
      </c>
      <c r="D2623" t="s">
        <v>1612</v>
      </c>
      <c r="E2623" t="str">
        <f>IFERROR(VLOOKUP([1]!Tabla_SERIEA_05_13[[#This Row],[IdEstablecimiento]],'[2]Establecimiento 2023'!$A$1:$E$183,5,FALSE),0)</f>
        <v>04303-Monte Patria</v>
      </c>
      <c r="F2623" t="s">
        <v>1244</v>
      </c>
      <c r="G2623" s="437">
        <v>45096.457789351851</v>
      </c>
      <c r="H2623">
        <v>42</v>
      </c>
      <c r="I2623">
        <v>0</v>
      </c>
      <c r="J2623">
        <v>42</v>
      </c>
    </row>
    <row r="2624" spans="1:12" x14ac:dyDescent="0.2">
      <c r="A2624">
        <v>5</v>
      </c>
      <c r="B2624" t="s">
        <v>1325</v>
      </c>
      <c r="C2624">
        <v>2023</v>
      </c>
      <c r="D2624" t="s">
        <v>1612</v>
      </c>
      <c r="E2624" t="str">
        <f>IFERROR(VLOOKUP([1]!Tabla_SERIEA_05_13[[#This Row],[IdEstablecimiento]],'[2]Establecimiento 2023'!$A$1:$E$183,5,FALSE),0)</f>
        <v>04303-Monte Patria</v>
      </c>
      <c r="F2624" t="s">
        <v>1252</v>
      </c>
      <c r="G2624" s="437">
        <v>45096.457789351851</v>
      </c>
      <c r="H2624">
        <v>17</v>
      </c>
      <c r="I2624">
        <v>0</v>
      </c>
      <c r="J2624">
        <v>17</v>
      </c>
    </row>
    <row r="2625" spans="1:11" x14ac:dyDescent="0.2">
      <c r="A2625">
        <v>5</v>
      </c>
      <c r="B2625" t="s">
        <v>1325</v>
      </c>
      <c r="C2625">
        <v>2023</v>
      </c>
      <c r="D2625" t="s">
        <v>1612</v>
      </c>
      <c r="E2625" t="str">
        <f>IFERROR(VLOOKUP([1]!Tabla_SERIEA_05_13[[#This Row],[IdEstablecimiento]],'[2]Establecimiento 2023'!$A$1:$E$183,5,FALSE),0)</f>
        <v>04303-Monte Patria</v>
      </c>
      <c r="F2625" t="s">
        <v>1253</v>
      </c>
      <c r="G2625" s="437">
        <v>45096.457789351851</v>
      </c>
      <c r="H2625">
        <v>24</v>
      </c>
      <c r="I2625">
        <v>0</v>
      </c>
      <c r="J2625">
        <v>24</v>
      </c>
    </row>
    <row r="2626" spans="1:11" x14ac:dyDescent="0.2">
      <c r="A2626">
        <v>5</v>
      </c>
      <c r="B2626" t="s">
        <v>1325</v>
      </c>
      <c r="C2626">
        <v>2023</v>
      </c>
      <c r="D2626" t="s">
        <v>1612</v>
      </c>
      <c r="E2626" t="str">
        <f>IFERROR(VLOOKUP([1]!Tabla_SERIEA_05_13[[#This Row],[IdEstablecimiento]],'[2]Establecimiento 2023'!$A$1:$E$183,5,FALSE),0)</f>
        <v>105104-Hospital Salamanca</v>
      </c>
      <c r="F2626" t="s">
        <v>1390</v>
      </c>
      <c r="G2626" s="437">
        <v>45096.457789351851</v>
      </c>
      <c r="H2626">
        <v>8</v>
      </c>
      <c r="I2626">
        <v>0</v>
      </c>
      <c r="J2626">
        <v>8</v>
      </c>
    </row>
    <row r="2627" spans="1:11" x14ac:dyDescent="0.2">
      <c r="A2627">
        <v>5</v>
      </c>
      <c r="B2627" t="s">
        <v>1325</v>
      </c>
      <c r="C2627">
        <v>2023</v>
      </c>
      <c r="D2627" t="s">
        <v>1613</v>
      </c>
      <c r="E2627" t="str">
        <f>IFERROR(VLOOKUP([1]!Tabla_SERIEA_05_13[[#This Row],[IdEstablecimiento]],'[2]Establecimiento 2023'!$A$1:$E$183,5,FALSE),0)</f>
        <v>105104-Hospital Salamanca</v>
      </c>
      <c r="F2627" t="s">
        <v>1341</v>
      </c>
      <c r="G2627" s="437">
        <v>45096.458726851852</v>
      </c>
      <c r="H2627">
        <v>0</v>
      </c>
      <c r="K2627">
        <v>2</v>
      </c>
    </row>
    <row r="2628" spans="1:11" x14ac:dyDescent="0.2">
      <c r="A2628">
        <v>5</v>
      </c>
      <c r="B2628" t="s">
        <v>1325</v>
      </c>
      <c r="C2628">
        <v>2023</v>
      </c>
      <c r="D2628" t="s">
        <v>1613</v>
      </c>
      <c r="E2628" t="str">
        <f>IFERROR(VLOOKUP([1]!Tabla_SERIEA_05_13[[#This Row],[IdEstablecimiento]],'[2]Establecimiento 2023'!$A$1:$E$183,5,FALSE),0)</f>
        <v>105104-Hospital Salamanca</v>
      </c>
      <c r="F2628" t="s">
        <v>1343</v>
      </c>
      <c r="G2628" s="437">
        <v>45096.458726851852</v>
      </c>
      <c r="H2628">
        <v>0</v>
      </c>
      <c r="K2628">
        <v>5</v>
      </c>
    </row>
    <row r="2629" spans="1:11" x14ac:dyDescent="0.2">
      <c r="A2629">
        <v>5</v>
      </c>
      <c r="B2629" t="s">
        <v>1325</v>
      </c>
      <c r="C2629">
        <v>2023</v>
      </c>
      <c r="D2629" t="s">
        <v>1613</v>
      </c>
      <c r="E2629" t="str">
        <f>IFERROR(VLOOKUP([1]!Tabla_SERIEA_05_13[[#This Row],[IdEstablecimiento]],'[2]Establecimiento 2023'!$A$1:$E$183,5,FALSE),0)</f>
        <v>105104-Hospital Salamanca</v>
      </c>
      <c r="F2629" t="s">
        <v>1344</v>
      </c>
      <c r="G2629" s="437">
        <v>45096.458726851852</v>
      </c>
      <c r="H2629">
        <v>0</v>
      </c>
      <c r="K2629">
        <v>4</v>
      </c>
    </row>
    <row r="2630" spans="1:11" x14ac:dyDescent="0.2">
      <c r="A2630">
        <v>5</v>
      </c>
      <c r="B2630" t="s">
        <v>1325</v>
      </c>
      <c r="C2630">
        <v>2023</v>
      </c>
      <c r="D2630" t="s">
        <v>1613</v>
      </c>
      <c r="E2630" t="str">
        <f>IFERROR(VLOOKUP([1]!Tabla_SERIEA_05_13[[#This Row],[IdEstablecimiento]],'[2]Establecimiento 2023'!$A$1:$E$183,5,FALSE),0)</f>
        <v>105104-Hospital Salamanca</v>
      </c>
      <c r="F2630" t="s">
        <v>1345</v>
      </c>
      <c r="G2630" s="437">
        <v>45096.458726851852</v>
      </c>
      <c r="H2630">
        <v>0</v>
      </c>
      <c r="K2630">
        <v>3</v>
      </c>
    </row>
    <row r="2631" spans="1:11" x14ac:dyDescent="0.2">
      <c r="A2631">
        <v>5</v>
      </c>
      <c r="B2631" t="s">
        <v>1325</v>
      </c>
      <c r="C2631">
        <v>2023</v>
      </c>
      <c r="D2631" t="s">
        <v>1613</v>
      </c>
      <c r="E2631" t="str">
        <f>IFERROR(VLOOKUP([1]!Tabla_SERIEA_05_13[[#This Row],[IdEstablecimiento]],'[2]Establecimiento 2023'!$A$1:$E$183,5,FALSE),0)</f>
        <v>105104-Hospital Salamanca</v>
      </c>
      <c r="F2631" t="s">
        <v>1454</v>
      </c>
      <c r="G2631" s="437">
        <v>45096.458726851852</v>
      </c>
      <c r="H2631">
        <v>0</v>
      </c>
      <c r="K2631">
        <v>9</v>
      </c>
    </row>
    <row r="2632" spans="1:11" x14ac:dyDescent="0.2">
      <c r="A2632">
        <v>5</v>
      </c>
      <c r="B2632" t="s">
        <v>1325</v>
      </c>
      <c r="C2632">
        <v>2023</v>
      </c>
      <c r="D2632" t="s">
        <v>1613</v>
      </c>
      <c r="E2632" t="str">
        <f>IFERROR(VLOOKUP([1]!Tabla_SERIEA_05_13[[#This Row],[IdEstablecimiento]],'[2]Establecimiento 2023'!$A$1:$E$183,5,FALSE),0)</f>
        <v>105104-Hospital Salamanca</v>
      </c>
      <c r="F2632" t="s">
        <v>1349</v>
      </c>
      <c r="G2632" s="437">
        <v>45096.458726851852</v>
      </c>
      <c r="H2632">
        <v>0</v>
      </c>
      <c r="K2632">
        <v>4</v>
      </c>
    </row>
    <row r="2633" spans="1:11" x14ac:dyDescent="0.2">
      <c r="A2633">
        <v>5</v>
      </c>
      <c r="B2633" t="s">
        <v>1325</v>
      </c>
      <c r="C2633">
        <v>2023</v>
      </c>
      <c r="D2633" t="s">
        <v>1613</v>
      </c>
      <c r="E2633" t="str">
        <f>IFERROR(VLOOKUP([1]!Tabla_SERIEA_05_13[[#This Row],[IdEstablecimiento]],'[2]Establecimiento 2023'!$A$1:$E$183,5,FALSE),0)</f>
        <v>105104-Hospital Salamanca</v>
      </c>
      <c r="F2633" t="s">
        <v>1353</v>
      </c>
      <c r="G2633" s="437">
        <v>45096.458726851852</v>
      </c>
      <c r="H2633">
        <v>0</v>
      </c>
      <c r="K2633">
        <v>4</v>
      </c>
    </row>
    <row r="2634" spans="1:11" x14ac:dyDescent="0.2">
      <c r="A2634">
        <v>5</v>
      </c>
      <c r="B2634" t="s">
        <v>1325</v>
      </c>
      <c r="C2634">
        <v>2023</v>
      </c>
      <c r="D2634" t="s">
        <v>1613</v>
      </c>
      <c r="E2634" t="str">
        <f>IFERROR(VLOOKUP([1]!Tabla_SERIEA_05_13[[#This Row],[IdEstablecimiento]],'[2]Establecimiento 2023'!$A$1:$E$183,5,FALSE),0)</f>
        <v>105104-Hospital Salamanca</v>
      </c>
      <c r="F2634" t="s">
        <v>1354</v>
      </c>
      <c r="G2634" s="437">
        <v>45096.458726851852</v>
      </c>
      <c r="H2634">
        <v>0</v>
      </c>
      <c r="K2634">
        <v>5</v>
      </c>
    </row>
    <row r="2635" spans="1:11" x14ac:dyDescent="0.2">
      <c r="A2635">
        <v>5</v>
      </c>
      <c r="B2635" t="s">
        <v>1325</v>
      </c>
      <c r="C2635">
        <v>2023</v>
      </c>
      <c r="D2635" t="s">
        <v>1613</v>
      </c>
      <c r="E2635" t="str">
        <f>IFERROR(VLOOKUP([1]!Tabla_SERIEA_05_13[[#This Row],[IdEstablecimiento]],'[2]Establecimiento 2023'!$A$1:$E$183,5,FALSE),0)</f>
        <v>105104-Hospital Salamanca</v>
      </c>
      <c r="F2635" t="s">
        <v>1410</v>
      </c>
      <c r="G2635" s="437">
        <v>45096.458726851852</v>
      </c>
      <c r="H2635">
        <v>0</v>
      </c>
      <c r="K2635">
        <v>8</v>
      </c>
    </row>
    <row r="2636" spans="1:11" x14ac:dyDescent="0.2">
      <c r="A2636">
        <v>5</v>
      </c>
      <c r="B2636" t="s">
        <v>1325</v>
      </c>
      <c r="C2636">
        <v>2023</v>
      </c>
      <c r="D2636" t="s">
        <v>1613</v>
      </c>
      <c r="E2636" t="str">
        <f>IFERROR(VLOOKUP([1]!Tabla_SERIEA_05_13[[#This Row],[IdEstablecimiento]],'[2]Establecimiento 2023'!$A$1:$E$183,5,FALSE),0)</f>
        <v>105104-Hospital Salamanca</v>
      </c>
      <c r="F2636" t="s">
        <v>1356</v>
      </c>
      <c r="G2636" s="437">
        <v>45096.458726851852</v>
      </c>
      <c r="H2636">
        <v>0</v>
      </c>
      <c r="K2636">
        <v>13</v>
      </c>
    </row>
    <row r="2637" spans="1:11" x14ac:dyDescent="0.2">
      <c r="A2637">
        <v>5</v>
      </c>
      <c r="B2637" t="s">
        <v>1325</v>
      </c>
      <c r="C2637">
        <v>2023</v>
      </c>
      <c r="D2637" t="s">
        <v>1613</v>
      </c>
      <c r="E2637" t="str">
        <f>IFERROR(VLOOKUP([1]!Tabla_SERIEA_05_13[[#This Row],[IdEstablecimiento]],'[2]Establecimiento 2023'!$A$1:$E$183,5,FALSE),0)</f>
        <v>105104-Hospital Salamanca</v>
      </c>
      <c r="F2637" t="s">
        <v>1357</v>
      </c>
      <c r="G2637" s="437">
        <v>45096.458726851852</v>
      </c>
      <c r="H2637">
        <v>0</v>
      </c>
      <c r="K2637">
        <v>2</v>
      </c>
    </row>
    <row r="2638" spans="1:11" x14ac:dyDescent="0.2">
      <c r="A2638">
        <v>5</v>
      </c>
      <c r="B2638" t="s">
        <v>1325</v>
      </c>
      <c r="C2638">
        <v>2023</v>
      </c>
      <c r="D2638" t="s">
        <v>1613</v>
      </c>
      <c r="E2638" t="str">
        <f>IFERROR(VLOOKUP([1]!Tabla_SERIEA_05_13[[#This Row],[IdEstablecimiento]],'[2]Establecimiento 2023'!$A$1:$E$183,5,FALSE),0)</f>
        <v>105104-Hospital Salamanca</v>
      </c>
      <c r="F2638" t="s">
        <v>1358</v>
      </c>
      <c r="G2638" s="437">
        <v>45096.458726851852</v>
      </c>
      <c r="H2638">
        <v>0</v>
      </c>
      <c r="K2638">
        <v>4</v>
      </c>
    </row>
    <row r="2639" spans="1:11" x14ac:dyDescent="0.2">
      <c r="A2639">
        <v>5</v>
      </c>
      <c r="B2639" t="s">
        <v>1325</v>
      </c>
      <c r="C2639">
        <v>2023</v>
      </c>
      <c r="D2639" t="s">
        <v>1613</v>
      </c>
      <c r="E2639" t="str">
        <f>IFERROR(VLOOKUP([1]!Tabla_SERIEA_05_13[[#This Row],[IdEstablecimiento]],'[2]Establecimiento 2023'!$A$1:$E$183,5,FALSE),0)</f>
        <v>105104-Hospital Salamanca</v>
      </c>
      <c r="F2639" t="s">
        <v>1444</v>
      </c>
      <c r="G2639" s="437">
        <v>45096.458726851852</v>
      </c>
      <c r="H2639">
        <v>0</v>
      </c>
      <c r="K2639">
        <v>2</v>
      </c>
    </row>
    <row r="2640" spans="1:11" x14ac:dyDescent="0.2">
      <c r="A2640">
        <v>5</v>
      </c>
      <c r="B2640" t="s">
        <v>1325</v>
      </c>
      <c r="C2640">
        <v>2023</v>
      </c>
      <c r="D2640" t="s">
        <v>1613</v>
      </c>
      <c r="E2640" t="str">
        <f>IFERROR(VLOOKUP([1]!Tabla_SERIEA_05_13[[#This Row],[IdEstablecimiento]],'[2]Establecimiento 2023'!$A$1:$E$183,5,FALSE),0)</f>
        <v>105104-Hospital Salamanca</v>
      </c>
      <c r="F2640" t="s">
        <v>1361</v>
      </c>
      <c r="G2640" s="437">
        <v>45096.458726851852</v>
      </c>
      <c r="H2640">
        <v>0</v>
      </c>
      <c r="K2640">
        <v>10</v>
      </c>
    </row>
    <row r="2641" spans="1:12" x14ac:dyDescent="0.2">
      <c r="A2641">
        <v>5</v>
      </c>
      <c r="B2641" t="s">
        <v>1325</v>
      </c>
      <c r="C2641">
        <v>2023</v>
      </c>
      <c r="D2641" t="s">
        <v>1613</v>
      </c>
      <c r="E2641" t="str">
        <f>IFERROR(VLOOKUP([1]!Tabla_SERIEA_05_13[[#This Row],[IdEstablecimiento]],'[2]Establecimiento 2023'!$A$1:$E$183,5,FALSE),0)</f>
        <v>105104-Hospital Salamanca</v>
      </c>
      <c r="F2641" t="s">
        <v>1426</v>
      </c>
      <c r="G2641" s="437">
        <v>45096.458726851852</v>
      </c>
      <c r="H2641">
        <v>0</v>
      </c>
      <c r="K2641">
        <v>1</v>
      </c>
    </row>
    <row r="2642" spans="1:12" x14ac:dyDescent="0.2">
      <c r="A2642">
        <v>5</v>
      </c>
      <c r="B2642" t="s">
        <v>1325</v>
      </c>
      <c r="C2642">
        <v>2023</v>
      </c>
      <c r="D2642" t="s">
        <v>1613</v>
      </c>
      <c r="E2642" t="str">
        <f>IFERROR(VLOOKUP([1]!Tabla_SERIEA_05_13[[#This Row],[IdEstablecimiento]],'[2]Establecimiento 2023'!$A$1:$E$183,5,FALSE),0)</f>
        <v>105104-Hospital Salamanca</v>
      </c>
      <c r="F2642" t="s">
        <v>1367</v>
      </c>
      <c r="G2642" s="437">
        <v>45096.458726851852</v>
      </c>
      <c r="H2642">
        <v>0</v>
      </c>
      <c r="K2642">
        <v>6</v>
      </c>
    </row>
    <row r="2643" spans="1:12" x14ac:dyDescent="0.2">
      <c r="A2643">
        <v>5</v>
      </c>
      <c r="B2643" t="s">
        <v>1325</v>
      </c>
      <c r="C2643">
        <v>2023</v>
      </c>
      <c r="D2643" t="s">
        <v>1613</v>
      </c>
      <c r="E2643" t="str">
        <f>IFERROR(VLOOKUP([1]!Tabla_SERIEA_05_13[[#This Row],[IdEstablecimiento]],'[2]Establecimiento 2023'!$A$1:$E$183,5,FALSE),0)</f>
        <v>105104-Hospital Salamanca</v>
      </c>
      <c r="F2643" t="s">
        <v>1368</v>
      </c>
      <c r="G2643" s="437">
        <v>45096.458726851852</v>
      </c>
      <c r="H2643">
        <v>0</v>
      </c>
      <c r="K2643">
        <v>2</v>
      </c>
    </row>
    <row r="2644" spans="1:12" x14ac:dyDescent="0.2">
      <c r="A2644">
        <v>5</v>
      </c>
      <c r="B2644" t="s">
        <v>1325</v>
      </c>
      <c r="C2644">
        <v>2023</v>
      </c>
      <c r="D2644" t="s">
        <v>1613</v>
      </c>
      <c r="E2644" t="str">
        <f>IFERROR(VLOOKUP([1]!Tabla_SERIEA_05_13[[#This Row],[IdEstablecimiento]],'[2]Establecimiento 2023'!$A$1:$E$183,5,FALSE),0)</f>
        <v>105104-Hospital Salamanca</v>
      </c>
      <c r="F2644" t="s">
        <v>1372</v>
      </c>
      <c r="G2644" s="437">
        <v>45096.458726851852</v>
      </c>
      <c r="H2644">
        <v>0</v>
      </c>
      <c r="K2644">
        <v>2</v>
      </c>
    </row>
    <row r="2645" spans="1:12" x14ac:dyDescent="0.2">
      <c r="A2645">
        <v>5</v>
      </c>
      <c r="B2645" t="s">
        <v>1325</v>
      </c>
      <c r="C2645">
        <v>2023</v>
      </c>
      <c r="D2645" t="s">
        <v>1613</v>
      </c>
      <c r="E2645" t="str">
        <f>IFERROR(VLOOKUP([1]!Tabla_SERIEA_05_13[[#This Row],[IdEstablecimiento]],'[2]Establecimiento 2023'!$A$1:$E$183,5,FALSE),0)</f>
        <v>105104-Hospital Salamanca</v>
      </c>
      <c r="F2645" t="s">
        <v>1502</v>
      </c>
      <c r="G2645" s="437">
        <v>45096.458726851852</v>
      </c>
      <c r="H2645">
        <v>0</v>
      </c>
      <c r="K2645">
        <v>7</v>
      </c>
    </row>
    <row r="2646" spans="1:12" x14ac:dyDescent="0.2">
      <c r="A2646">
        <v>5</v>
      </c>
      <c r="B2646" t="s">
        <v>1325</v>
      </c>
      <c r="C2646">
        <v>2023</v>
      </c>
      <c r="D2646" t="s">
        <v>1613</v>
      </c>
      <c r="E2646" t="str">
        <f>IFERROR(VLOOKUP([1]!Tabla_SERIEA_05_13[[#This Row],[IdEstablecimiento]],'[2]Establecimiento 2023'!$A$1:$E$183,5,FALSE),0)</f>
        <v>105104-Hospital Salamanca</v>
      </c>
      <c r="F2646" t="s">
        <v>1572</v>
      </c>
      <c r="G2646" s="437">
        <v>45096.458726851852</v>
      </c>
      <c r="H2646">
        <v>0</v>
      </c>
      <c r="K2646">
        <v>7</v>
      </c>
    </row>
    <row r="2647" spans="1:12" x14ac:dyDescent="0.2">
      <c r="A2647">
        <v>5</v>
      </c>
      <c r="B2647" t="s">
        <v>1325</v>
      </c>
      <c r="C2647">
        <v>2023</v>
      </c>
      <c r="D2647" t="s">
        <v>1613</v>
      </c>
      <c r="E2647" t="str">
        <f>IFERROR(VLOOKUP([1]!Tabla_SERIEA_05_13[[#This Row],[IdEstablecimiento]],'[2]Establecimiento 2023'!$A$1:$E$183,5,FALSE),0)</f>
        <v>105104-Hospital Salamanca</v>
      </c>
      <c r="F2647" t="s">
        <v>1450</v>
      </c>
      <c r="G2647" s="437">
        <v>45096.458726851852</v>
      </c>
      <c r="H2647">
        <v>0</v>
      </c>
      <c r="K2647">
        <v>1</v>
      </c>
    </row>
    <row r="2648" spans="1:12" x14ac:dyDescent="0.2">
      <c r="A2648">
        <v>5</v>
      </c>
      <c r="B2648" t="s">
        <v>1325</v>
      </c>
      <c r="C2648">
        <v>2023</v>
      </c>
      <c r="D2648" t="s">
        <v>1613</v>
      </c>
      <c r="E2648" t="str">
        <f>IFERROR(VLOOKUP([1]!Tabla_SERIEA_05_13[[#This Row],[IdEstablecimiento]],'[2]Establecimiento 2023'!$A$1:$E$183,5,FALSE),0)</f>
        <v>105104-Hospital Salamanca</v>
      </c>
      <c r="F2648" t="s">
        <v>1504</v>
      </c>
      <c r="G2648" s="437">
        <v>45096.458726851852</v>
      </c>
      <c r="H2648">
        <v>0</v>
      </c>
      <c r="K2648">
        <v>2</v>
      </c>
    </row>
    <row r="2649" spans="1:12" x14ac:dyDescent="0.2">
      <c r="A2649">
        <v>5</v>
      </c>
      <c r="B2649" t="s">
        <v>1325</v>
      </c>
      <c r="C2649">
        <v>2023</v>
      </c>
      <c r="D2649" t="s">
        <v>1613</v>
      </c>
      <c r="E2649" t="str">
        <f>IFERROR(VLOOKUP([1]!Tabla_SERIEA_05_13[[#This Row],[IdEstablecimiento]],'[2]Establecimiento 2023'!$A$1:$E$183,5,FALSE),0)</f>
        <v>105104-Hospital Salamanca</v>
      </c>
      <c r="F2649" t="s">
        <v>1335</v>
      </c>
      <c r="G2649" s="437">
        <v>45096.458726851852</v>
      </c>
      <c r="H2649">
        <v>2</v>
      </c>
      <c r="J2649">
        <v>2</v>
      </c>
      <c r="L2649">
        <v>2</v>
      </c>
    </row>
    <row r="2650" spans="1:12" x14ac:dyDescent="0.2">
      <c r="A2650">
        <v>5</v>
      </c>
      <c r="B2650" t="s">
        <v>1325</v>
      </c>
      <c r="C2650">
        <v>2023</v>
      </c>
      <c r="D2650" t="s">
        <v>1613</v>
      </c>
      <c r="E2650" t="str">
        <f>IFERROR(VLOOKUP([1]!Tabla_SERIEA_05_13[[#This Row],[IdEstablecimiento]],'[2]Establecimiento 2023'!$A$1:$E$183,5,FALSE),0)</f>
        <v>105104-Hospital Salamanca</v>
      </c>
      <c r="F2650" t="s">
        <v>1400</v>
      </c>
      <c r="G2650" s="437">
        <v>45096.458726851852</v>
      </c>
      <c r="H2650">
        <v>4</v>
      </c>
      <c r="J2650">
        <v>4</v>
      </c>
      <c r="L2650">
        <v>4</v>
      </c>
    </row>
    <row r="2651" spans="1:12" x14ac:dyDescent="0.2">
      <c r="A2651">
        <v>5</v>
      </c>
      <c r="B2651" t="s">
        <v>1325</v>
      </c>
      <c r="C2651">
        <v>2023</v>
      </c>
      <c r="D2651" t="s">
        <v>1613</v>
      </c>
      <c r="E2651" t="str">
        <f>IFERROR(VLOOKUP([1]!Tabla_SERIEA_05_13[[#This Row],[IdEstablecimiento]],'[2]Establecimiento 2023'!$A$1:$E$183,5,FALSE),0)</f>
        <v>105104-Hospital Salamanca</v>
      </c>
      <c r="F2651" t="s">
        <v>1477</v>
      </c>
      <c r="G2651" s="437">
        <v>45096.458726851852</v>
      </c>
      <c r="H2651">
        <v>15</v>
      </c>
      <c r="J2651">
        <v>15</v>
      </c>
      <c r="L2651">
        <v>15</v>
      </c>
    </row>
    <row r="2652" spans="1:12" x14ac:dyDescent="0.2">
      <c r="A2652">
        <v>5</v>
      </c>
      <c r="B2652" t="s">
        <v>1325</v>
      </c>
      <c r="C2652">
        <v>2023</v>
      </c>
      <c r="D2652" t="s">
        <v>1613</v>
      </c>
      <c r="E2652" t="str">
        <f>IFERROR(VLOOKUP([1]!Tabla_SERIEA_05_13[[#This Row],[IdEstablecimiento]],'[2]Establecimiento 2023'!$A$1:$E$183,5,FALSE),0)</f>
        <v>105104-Hospital Salamanca</v>
      </c>
      <c r="F2652" t="s">
        <v>1429</v>
      </c>
      <c r="G2652" s="437">
        <v>45096.458726851852</v>
      </c>
      <c r="H2652">
        <v>3</v>
      </c>
      <c r="J2652">
        <v>3</v>
      </c>
      <c r="L2652">
        <v>3</v>
      </c>
    </row>
    <row r="2653" spans="1:12" x14ac:dyDescent="0.2">
      <c r="A2653">
        <v>5</v>
      </c>
      <c r="B2653" t="s">
        <v>1325</v>
      </c>
      <c r="C2653">
        <v>2023</v>
      </c>
      <c r="D2653" t="s">
        <v>1613</v>
      </c>
      <c r="E2653" t="str">
        <f>IFERROR(VLOOKUP([1]!Tabla_SERIEA_05_13[[#This Row],[IdEstablecimiento]],'[2]Establecimiento 2023'!$A$1:$E$183,5,FALSE),0)</f>
        <v>105104-Hospital Salamanca</v>
      </c>
      <c r="F2653" t="s">
        <v>1327</v>
      </c>
      <c r="G2653" s="437">
        <v>45096.458726851852</v>
      </c>
      <c r="H2653">
        <v>6</v>
      </c>
      <c r="J2653">
        <v>6</v>
      </c>
      <c r="L2653">
        <v>6</v>
      </c>
    </row>
    <row r="2654" spans="1:12" x14ac:dyDescent="0.2">
      <c r="A2654">
        <v>5</v>
      </c>
      <c r="B2654" t="s">
        <v>1325</v>
      </c>
      <c r="C2654">
        <v>2023</v>
      </c>
      <c r="D2654" t="s">
        <v>1613</v>
      </c>
      <c r="E2654" t="str">
        <f>IFERROR(VLOOKUP([1]!Tabla_SERIEA_05_13[[#This Row],[IdEstablecimiento]],'[2]Establecimiento 2023'!$A$1:$E$183,5,FALSE),0)</f>
        <v>105104-Hospital Salamanca</v>
      </c>
      <c r="F2654" t="s">
        <v>1384</v>
      </c>
      <c r="G2654" s="437">
        <v>45096.458726851852</v>
      </c>
      <c r="H2654">
        <v>78</v>
      </c>
      <c r="J2654">
        <v>78</v>
      </c>
      <c r="L2654">
        <v>78</v>
      </c>
    </row>
    <row r="2655" spans="1:12" x14ac:dyDescent="0.2">
      <c r="A2655">
        <v>5</v>
      </c>
      <c r="B2655" t="s">
        <v>1325</v>
      </c>
      <c r="C2655">
        <v>2023</v>
      </c>
      <c r="D2655" t="s">
        <v>1613</v>
      </c>
      <c r="E2655" t="str">
        <f>IFERROR(VLOOKUP([1]!Tabla_SERIEA_05_13[[#This Row],[IdEstablecimiento]],'[2]Establecimiento 2023'!$A$1:$E$183,5,FALSE),0)</f>
        <v>105104-Hospital Salamanca</v>
      </c>
      <c r="F2655" t="s">
        <v>1338</v>
      </c>
      <c r="G2655" s="437">
        <v>45096.458726851852</v>
      </c>
      <c r="H2655">
        <v>3</v>
      </c>
      <c r="J2655">
        <v>3</v>
      </c>
      <c r="L2655">
        <v>3</v>
      </c>
    </row>
    <row r="2656" spans="1:12" x14ac:dyDescent="0.2">
      <c r="A2656">
        <v>5</v>
      </c>
      <c r="B2656" t="s">
        <v>1325</v>
      </c>
      <c r="C2656">
        <v>2023</v>
      </c>
      <c r="D2656" t="s">
        <v>1613</v>
      </c>
      <c r="E2656" t="str">
        <f>IFERROR(VLOOKUP([1]!Tabla_SERIEA_05_13[[#This Row],[IdEstablecimiento]],'[2]Establecimiento 2023'!$A$1:$E$183,5,FALSE),0)</f>
        <v>105104-Hospital Salamanca</v>
      </c>
      <c r="F2656" t="s">
        <v>1331</v>
      </c>
      <c r="G2656" s="437">
        <v>45096.458726851852</v>
      </c>
      <c r="H2656">
        <v>10</v>
      </c>
      <c r="J2656">
        <v>10</v>
      </c>
      <c r="L2656">
        <v>10</v>
      </c>
    </row>
    <row r="2657" spans="1:12" x14ac:dyDescent="0.2">
      <c r="A2657">
        <v>5</v>
      </c>
      <c r="B2657" t="s">
        <v>1325</v>
      </c>
      <c r="C2657">
        <v>2023</v>
      </c>
      <c r="D2657" t="s">
        <v>1613</v>
      </c>
      <c r="E2657" t="str">
        <f>IFERROR(VLOOKUP([1]!Tabla_SERIEA_05_13[[#This Row],[IdEstablecimiento]],'[2]Establecimiento 2023'!$A$1:$E$183,5,FALSE),0)</f>
        <v>105104-Hospital Salamanca</v>
      </c>
      <c r="F2657" t="s">
        <v>1385</v>
      </c>
      <c r="G2657" s="437">
        <v>45096.458726851852</v>
      </c>
      <c r="H2657">
        <v>18</v>
      </c>
      <c r="J2657">
        <v>18</v>
      </c>
      <c r="K2657">
        <v>18</v>
      </c>
    </row>
    <row r="2658" spans="1:12" x14ac:dyDescent="0.2">
      <c r="A2658">
        <v>5</v>
      </c>
      <c r="B2658" t="s">
        <v>1325</v>
      </c>
      <c r="C2658">
        <v>2023</v>
      </c>
      <c r="D2658" t="s">
        <v>1613</v>
      </c>
      <c r="E2658" t="str">
        <f>IFERROR(VLOOKUP([1]!Tabla_SERIEA_05_13[[#This Row],[IdEstablecimiento]],'[2]Establecimiento 2023'!$A$1:$E$183,5,FALSE),0)</f>
        <v>105104-Hospital Salamanca</v>
      </c>
      <c r="F2658" t="s">
        <v>1386</v>
      </c>
      <c r="G2658" s="437">
        <v>45096.458726851852</v>
      </c>
      <c r="H2658">
        <v>1</v>
      </c>
      <c r="J2658">
        <v>1</v>
      </c>
      <c r="K2658">
        <v>1</v>
      </c>
    </row>
    <row r="2659" spans="1:12" x14ac:dyDescent="0.2">
      <c r="A2659">
        <v>5</v>
      </c>
      <c r="B2659" t="s">
        <v>1325</v>
      </c>
      <c r="C2659">
        <v>2023</v>
      </c>
      <c r="D2659" t="s">
        <v>1613</v>
      </c>
      <c r="E2659" t="str">
        <f>IFERROR(VLOOKUP([1]!Tabla_SERIEA_05_13[[#This Row],[IdEstablecimiento]],'[2]Establecimiento 2023'!$A$1:$E$183,5,FALSE),0)</f>
        <v>105104-Hospital Salamanca</v>
      </c>
      <c r="F2659" t="s">
        <v>1332</v>
      </c>
      <c r="G2659" s="437">
        <v>45096.458726851852</v>
      </c>
      <c r="H2659">
        <v>8</v>
      </c>
      <c r="J2659">
        <v>8</v>
      </c>
      <c r="L2659">
        <v>8</v>
      </c>
    </row>
    <row r="2660" spans="1:12" x14ac:dyDescent="0.2">
      <c r="A2660">
        <v>5</v>
      </c>
      <c r="B2660" t="s">
        <v>1325</v>
      </c>
      <c r="C2660">
        <v>2023</v>
      </c>
      <c r="D2660" t="s">
        <v>1613</v>
      </c>
      <c r="E2660" t="str">
        <f>IFERROR(VLOOKUP([1]!Tabla_SERIEA_05_13[[#This Row],[IdEstablecimiento]],'[2]Establecimiento 2023'!$A$1:$E$183,5,FALSE),0)</f>
        <v>105104-Hospital Salamanca</v>
      </c>
      <c r="F2660" t="s">
        <v>1242</v>
      </c>
      <c r="G2660" s="437">
        <v>45096.458726851852</v>
      </c>
      <c r="H2660">
        <v>3</v>
      </c>
      <c r="I2660">
        <v>0</v>
      </c>
      <c r="J2660">
        <v>3</v>
      </c>
    </row>
    <row r="2661" spans="1:12" x14ac:dyDescent="0.2">
      <c r="A2661">
        <v>5</v>
      </c>
      <c r="B2661" t="s">
        <v>1325</v>
      </c>
      <c r="C2661">
        <v>2023</v>
      </c>
      <c r="D2661" t="s">
        <v>1613</v>
      </c>
      <c r="E2661" t="str">
        <f>IFERROR(VLOOKUP([1]!Tabla_SERIEA_05_13[[#This Row],[IdEstablecimiento]],'[2]Establecimiento 2023'!$A$1:$E$183,5,FALSE),0)</f>
        <v>105104-Hospital Salamanca</v>
      </c>
      <c r="F2661" t="s">
        <v>1244</v>
      </c>
      <c r="G2661" s="437">
        <v>45096.458726851852</v>
      </c>
      <c r="H2661">
        <v>21</v>
      </c>
      <c r="I2661">
        <v>0</v>
      </c>
      <c r="J2661">
        <v>21</v>
      </c>
    </row>
    <row r="2662" spans="1:12" x14ac:dyDescent="0.2">
      <c r="A2662">
        <v>5</v>
      </c>
      <c r="B2662" t="s">
        <v>1325</v>
      </c>
      <c r="C2662">
        <v>2023</v>
      </c>
      <c r="D2662" t="s">
        <v>1613</v>
      </c>
      <c r="E2662" t="str">
        <f>IFERROR(VLOOKUP([1]!Tabla_SERIEA_05_13[[#This Row],[IdEstablecimiento]],'[2]Establecimiento 2023'!$A$1:$E$183,5,FALSE),0)</f>
        <v>105104-Hospital Salamanca</v>
      </c>
      <c r="F2662" t="s">
        <v>1252</v>
      </c>
      <c r="G2662" s="437">
        <v>45096.458726851852</v>
      </c>
      <c r="H2662">
        <v>10</v>
      </c>
      <c r="I2662">
        <v>0</v>
      </c>
      <c r="J2662">
        <v>10</v>
      </c>
    </row>
    <row r="2663" spans="1:12" x14ac:dyDescent="0.2">
      <c r="A2663">
        <v>5</v>
      </c>
      <c r="B2663" t="s">
        <v>1325</v>
      </c>
      <c r="C2663">
        <v>2023</v>
      </c>
      <c r="D2663" t="s">
        <v>1613</v>
      </c>
      <c r="E2663" t="str">
        <f>IFERROR(VLOOKUP([1]!Tabla_SERIEA_05_13[[#This Row],[IdEstablecimiento]],'[2]Establecimiento 2023'!$A$1:$E$183,5,FALSE),0)</f>
        <v>105104-Hospital Salamanca</v>
      </c>
      <c r="F2663" t="s">
        <v>1253</v>
      </c>
      <c r="G2663" s="437">
        <v>45096.458726851852</v>
      </c>
      <c r="H2663">
        <v>6</v>
      </c>
      <c r="I2663">
        <v>0</v>
      </c>
      <c r="J2663">
        <v>6</v>
      </c>
    </row>
    <row r="2664" spans="1:12" x14ac:dyDescent="0.2">
      <c r="A2664">
        <v>5</v>
      </c>
      <c r="B2664" t="s">
        <v>1325</v>
      </c>
      <c r="C2664">
        <v>2023</v>
      </c>
      <c r="D2664" t="s">
        <v>1614</v>
      </c>
      <c r="E2664" t="str">
        <f>IFERROR(VLOOKUP([1]!Tabla_SERIEA_05_13[[#This Row],[IdEstablecimiento]],'[2]Establecimiento 2023'!$A$1:$E$183,5,FALSE),0)</f>
        <v>105104-Hospital Salamanca</v>
      </c>
      <c r="F2664" t="s">
        <v>1341</v>
      </c>
      <c r="G2664" s="437">
        <v>45096.458761574075</v>
      </c>
      <c r="H2664">
        <v>0</v>
      </c>
      <c r="K2664">
        <v>6</v>
      </c>
    </row>
    <row r="2665" spans="1:12" x14ac:dyDescent="0.2">
      <c r="A2665">
        <v>5</v>
      </c>
      <c r="B2665" t="s">
        <v>1325</v>
      </c>
      <c r="C2665">
        <v>2023</v>
      </c>
      <c r="D2665" t="s">
        <v>1614</v>
      </c>
      <c r="E2665" t="str">
        <f>IFERROR(VLOOKUP([1]!Tabla_SERIEA_05_13[[#This Row],[IdEstablecimiento]],'[2]Establecimiento 2023'!$A$1:$E$183,5,FALSE),0)</f>
        <v>105104-Hospital Salamanca</v>
      </c>
      <c r="F2665" t="s">
        <v>1343</v>
      </c>
      <c r="G2665" s="437">
        <v>45096.458761574075</v>
      </c>
      <c r="H2665">
        <v>0</v>
      </c>
      <c r="K2665">
        <v>31</v>
      </c>
    </row>
    <row r="2666" spans="1:12" x14ac:dyDescent="0.2">
      <c r="A2666">
        <v>5</v>
      </c>
      <c r="B2666" t="s">
        <v>1325</v>
      </c>
      <c r="C2666">
        <v>2023</v>
      </c>
      <c r="D2666" t="s">
        <v>1614</v>
      </c>
      <c r="E2666" t="str">
        <f>IFERROR(VLOOKUP([1]!Tabla_SERIEA_05_13[[#This Row],[IdEstablecimiento]],'[2]Establecimiento 2023'!$A$1:$E$183,5,FALSE),0)</f>
        <v>105104-Hospital Salamanca</v>
      </c>
      <c r="F2666" t="s">
        <v>1344</v>
      </c>
      <c r="G2666" s="437">
        <v>45096.458761574075</v>
      </c>
      <c r="H2666">
        <v>0</v>
      </c>
      <c r="K2666">
        <v>48</v>
      </c>
    </row>
    <row r="2667" spans="1:12" x14ac:dyDescent="0.2">
      <c r="A2667">
        <v>5</v>
      </c>
      <c r="B2667" t="s">
        <v>1325</v>
      </c>
      <c r="C2667">
        <v>2023</v>
      </c>
      <c r="D2667" t="s">
        <v>1614</v>
      </c>
      <c r="E2667" t="str">
        <f>IFERROR(VLOOKUP([1]!Tabla_SERIEA_05_13[[#This Row],[IdEstablecimiento]],'[2]Establecimiento 2023'!$A$1:$E$183,5,FALSE),0)</f>
        <v>105104-Hospital Salamanca</v>
      </c>
      <c r="F2667" t="s">
        <v>1345</v>
      </c>
      <c r="G2667" s="437">
        <v>45096.458761574075</v>
      </c>
      <c r="H2667">
        <v>0</v>
      </c>
      <c r="K2667">
        <v>43</v>
      </c>
    </row>
    <row r="2668" spans="1:12" x14ac:dyDescent="0.2">
      <c r="A2668">
        <v>5</v>
      </c>
      <c r="B2668" t="s">
        <v>1325</v>
      </c>
      <c r="C2668">
        <v>2023</v>
      </c>
      <c r="D2668" t="s">
        <v>1614</v>
      </c>
      <c r="E2668" t="str">
        <f>IFERROR(VLOOKUP([1]!Tabla_SERIEA_05_13[[#This Row],[IdEstablecimiento]],'[2]Establecimiento 2023'!$A$1:$E$183,5,FALSE),0)</f>
        <v>105104-Hospital Salamanca</v>
      </c>
      <c r="F2668" t="s">
        <v>1454</v>
      </c>
      <c r="G2668" s="437">
        <v>45096.458761574075</v>
      </c>
      <c r="H2668">
        <v>0</v>
      </c>
      <c r="K2668">
        <v>43</v>
      </c>
    </row>
    <row r="2669" spans="1:12" x14ac:dyDescent="0.2">
      <c r="A2669">
        <v>5</v>
      </c>
      <c r="B2669" t="s">
        <v>1325</v>
      </c>
      <c r="C2669">
        <v>2023</v>
      </c>
      <c r="D2669" t="s">
        <v>1614</v>
      </c>
      <c r="E2669" t="str">
        <f>IFERROR(VLOOKUP([1]!Tabla_SERIEA_05_13[[#This Row],[IdEstablecimiento]],'[2]Establecimiento 2023'!$A$1:$E$183,5,FALSE),0)</f>
        <v>105104-Hospital Salamanca</v>
      </c>
      <c r="F2669" t="s">
        <v>1349</v>
      </c>
      <c r="G2669" s="437">
        <v>45096.458761574075</v>
      </c>
      <c r="H2669">
        <v>0</v>
      </c>
      <c r="K2669">
        <v>44</v>
      </c>
    </row>
    <row r="2670" spans="1:12" x14ac:dyDescent="0.2">
      <c r="A2670">
        <v>5</v>
      </c>
      <c r="B2670" t="s">
        <v>1325</v>
      </c>
      <c r="C2670">
        <v>2023</v>
      </c>
      <c r="D2670" t="s">
        <v>1614</v>
      </c>
      <c r="E2670" t="str">
        <f>IFERROR(VLOOKUP([1]!Tabla_SERIEA_05_13[[#This Row],[IdEstablecimiento]],'[2]Establecimiento 2023'!$A$1:$E$183,5,FALSE),0)</f>
        <v>105104-Hospital Salamanca</v>
      </c>
      <c r="F2670" t="s">
        <v>1353</v>
      </c>
      <c r="G2670" s="437">
        <v>45096.458761574075</v>
      </c>
      <c r="H2670">
        <v>0</v>
      </c>
      <c r="K2670">
        <v>44</v>
      </c>
    </row>
    <row r="2671" spans="1:12" x14ac:dyDescent="0.2">
      <c r="A2671">
        <v>5</v>
      </c>
      <c r="B2671" t="s">
        <v>1325</v>
      </c>
      <c r="C2671">
        <v>2023</v>
      </c>
      <c r="D2671" t="s">
        <v>1614</v>
      </c>
      <c r="E2671" t="str">
        <f>IFERROR(VLOOKUP([1]!Tabla_SERIEA_05_13[[#This Row],[IdEstablecimiento]],'[2]Establecimiento 2023'!$A$1:$E$183,5,FALSE),0)</f>
        <v>105104-Hospital Salamanca</v>
      </c>
      <c r="F2671" t="s">
        <v>1354</v>
      </c>
      <c r="G2671" s="437">
        <v>45096.458761574075</v>
      </c>
      <c r="H2671">
        <v>0</v>
      </c>
      <c r="K2671">
        <v>33</v>
      </c>
    </row>
    <row r="2672" spans="1:12" x14ac:dyDescent="0.2">
      <c r="A2672">
        <v>5</v>
      </c>
      <c r="B2672" t="s">
        <v>1325</v>
      </c>
      <c r="C2672">
        <v>2023</v>
      </c>
      <c r="D2672" t="s">
        <v>1614</v>
      </c>
      <c r="E2672" t="str">
        <f>IFERROR(VLOOKUP([1]!Tabla_SERIEA_05_13[[#This Row],[IdEstablecimiento]],'[2]Establecimiento 2023'!$A$1:$E$183,5,FALSE),0)</f>
        <v>105104-Hospital Salamanca</v>
      </c>
      <c r="F2672" t="s">
        <v>1410</v>
      </c>
      <c r="G2672" s="437">
        <v>45096.458761574075</v>
      </c>
      <c r="H2672">
        <v>0</v>
      </c>
      <c r="K2672">
        <v>45</v>
      </c>
    </row>
    <row r="2673" spans="1:12" x14ac:dyDescent="0.2">
      <c r="A2673">
        <v>5</v>
      </c>
      <c r="B2673" t="s">
        <v>1325</v>
      </c>
      <c r="C2673">
        <v>2023</v>
      </c>
      <c r="D2673" t="s">
        <v>1614</v>
      </c>
      <c r="E2673" t="str">
        <f>IFERROR(VLOOKUP([1]!Tabla_SERIEA_05_13[[#This Row],[IdEstablecimiento]],'[2]Establecimiento 2023'!$A$1:$E$183,5,FALSE),0)</f>
        <v>04301-Ovalle</v>
      </c>
      <c r="F2673" t="s">
        <v>1356</v>
      </c>
      <c r="G2673" s="437">
        <v>45096.458761574075</v>
      </c>
      <c r="H2673">
        <v>0</v>
      </c>
      <c r="K2673">
        <v>53</v>
      </c>
    </row>
    <row r="2674" spans="1:12" x14ac:dyDescent="0.2">
      <c r="A2674">
        <v>5</v>
      </c>
      <c r="B2674" t="s">
        <v>1325</v>
      </c>
      <c r="C2674">
        <v>2023</v>
      </c>
      <c r="D2674" t="s">
        <v>1614</v>
      </c>
      <c r="E2674" t="str">
        <f>IFERROR(VLOOKUP([1]!Tabla_SERIEA_05_13[[#This Row],[IdEstablecimiento]],'[2]Establecimiento 2023'!$A$1:$E$183,5,FALSE),0)</f>
        <v>04301-Ovalle</v>
      </c>
      <c r="F2674" t="s">
        <v>1357</v>
      </c>
      <c r="G2674" s="437">
        <v>45096.458761574075</v>
      </c>
      <c r="H2674">
        <v>0</v>
      </c>
      <c r="K2674">
        <v>2</v>
      </c>
    </row>
    <row r="2675" spans="1:12" x14ac:dyDescent="0.2">
      <c r="A2675">
        <v>5</v>
      </c>
      <c r="B2675" t="s">
        <v>1325</v>
      </c>
      <c r="C2675">
        <v>2023</v>
      </c>
      <c r="D2675" t="s">
        <v>1614</v>
      </c>
      <c r="E2675" t="str">
        <f>IFERROR(VLOOKUP([1]!Tabla_SERIEA_05_13[[#This Row],[IdEstablecimiento]],'[2]Establecimiento 2023'!$A$1:$E$183,5,FALSE),0)</f>
        <v>04301-Ovalle</v>
      </c>
      <c r="F2675" t="s">
        <v>1358</v>
      </c>
      <c r="G2675" s="437">
        <v>45096.458761574075</v>
      </c>
      <c r="H2675">
        <v>0</v>
      </c>
      <c r="K2675">
        <v>44</v>
      </c>
    </row>
    <row r="2676" spans="1:12" x14ac:dyDescent="0.2">
      <c r="A2676">
        <v>5</v>
      </c>
      <c r="B2676" t="s">
        <v>1325</v>
      </c>
      <c r="C2676">
        <v>2023</v>
      </c>
      <c r="D2676" t="s">
        <v>1614</v>
      </c>
      <c r="E2676" t="str">
        <f>IFERROR(VLOOKUP([1]!Tabla_SERIEA_05_13[[#This Row],[IdEstablecimiento]],'[2]Establecimiento 2023'!$A$1:$E$183,5,FALSE),0)</f>
        <v>04301-Ovalle</v>
      </c>
      <c r="F2676" t="s">
        <v>1444</v>
      </c>
      <c r="G2676" s="437">
        <v>45096.458761574075</v>
      </c>
      <c r="H2676">
        <v>0</v>
      </c>
      <c r="K2676">
        <v>3</v>
      </c>
    </row>
    <row r="2677" spans="1:12" x14ac:dyDescent="0.2">
      <c r="A2677">
        <v>5</v>
      </c>
      <c r="B2677" t="s">
        <v>1325</v>
      </c>
      <c r="C2677">
        <v>2023</v>
      </c>
      <c r="D2677" t="s">
        <v>1614</v>
      </c>
      <c r="E2677" t="str">
        <f>IFERROR(VLOOKUP([1]!Tabla_SERIEA_05_13[[#This Row],[IdEstablecimiento]],'[2]Establecimiento 2023'!$A$1:$E$183,5,FALSE),0)</f>
        <v>04301-Ovalle</v>
      </c>
      <c r="F2677" t="s">
        <v>1361</v>
      </c>
      <c r="G2677" s="437">
        <v>45096.458761574075</v>
      </c>
      <c r="H2677">
        <v>0</v>
      </c>
      <c r="K2677">
        <v>25</v>
      </c>
    </row>
    <row r="2678" spans="1:12" x14ac:dyDescent="0.2">
      <c r="A2678">
        <v>5</v>
      </c>
      <c r="B2678" t="s">
        <v>1325</v>
      </c>
      <c r="C2678">
        <v>2023</v>
      </c>
      <c r="D2678" t="s">
        <v>1614</v>
      </c>
      <c r="E2678" t="str">
        <f>IFERROR(VLOOKUP([1]!Tabla_SERIEA_05_13[[#This Row],[IdEstablecimiento]],'[2]Establecimiento 2023'!$A$1:$E$183,5,FALSE),0)</f>
        <v>04301-Ovalle</v>
      </c>
      <c r="F2678" t="s">
        <v>1426</v>
      </c>
      <c r="G2678" s="437">
        <v>45096.458761574075</v>
      </c>
      <c r="H2678">
        <v>0</v>
      </c>
      <c r="K2678">
        <v>4</v>
      </c>
    </row>
    <row r="2679" spans="1:12" x14ac:dyDescent="0.2">
      <c r="A2679">
        <v>5</v>
      </c>
      <c r="B2679" t="s">
        <v>1325</v>
      </c>
      <c r="C2679">
        <v>2023</v>
      </c>
      <c r="D2679" t="s">
        <v>1614</v>
      </c>
      <c r="E2679" t="str">
        <f>IFERROR(VLOOKUP([1]!Tabla_SERIEA_05_13[[#This Row],[IdEstablecimiento]],'[2]Establecimiento 2023'!$A$1:$E$183,5,FALSE),0)</f>
        <v>04301-Ovalle</v>
      </c>
      <c r="F2679" t="s">
        <v>1368</v>
      </c>
      <c r="G2679" s="437">
        <v>45096.458761574075</v>
      </c>
      <c r="H2679">
        <v>0</v>
      </c>
      <c r="K2679">
        <v>14</v>
      </c>
    </row>
    <row r="2680" spans="1:12" x14ac:dyDescent="0.2">
      <c r="A2680">
        <v>5</v>
      </c>
      <c r="B2680" t="s">
        <v>1325</v>
      </c>
      <c r="C2680">
        <v>2023</v>
      </c>
      <c r="D2680" t="s">
        <v>1614</v>
      </c>
      <c r="E2680" t="str">
        <f>IFERROR(VLOOKUP([1]!Tabla_SERIEA_05_13[[#This Row],[IdEstablecimiento]],'[2]Establecimiento 2023'!$A$1:$E$183,5,FALSE),0)</f>
        <v>04304-Punitaqui</v>
      </c>
      <c r="F2680" t="s">
        <v>1502</v>
      </c>
      <c r="G2680" s="437">
        <v>45096.458761574075</v>
      </c>
      <c r="H2680">
        <v>0</v>
      </c>
      <c r="K2680">
        <v>23</v>
      </c>
    </row>
    <row r="2681" spans="1:12" x14ac:dyDescent="0.2">
      <c r="A2681">
        <v>5</v>
      </c>
      <c r="B2681" t="s">
        <v>1325</v>
      </c>
      <c r="C2681">
        <v>2023</v>
      </c>
      <c r="D2681" t="s">
        <v>1614</v>
      </c>
      <c r="E2681" t="str">
        <f>IFERROR(VLOOKUP([1]!Tabla_SERIEA_05_13[[#This Row],[IdEstablecimiento]],'[2]Establecimiento 2023'!$A$1:$E$183,5,FALSE),0)</f>
        <v>04304-Punitaqui</v>
      </c>
      <c r="F2681" t="s">
        <v>1572</v>
      </c>
      <c r="G2681" s="437">
        <v>45096.458761574075</v>
      </c>
      <c r="H2681">
        <v>0</v>
      </c>
      <c r="K2681">
        <v>23</v>
      </c>
    </row>
    <row r="2682" spans="1:12" x14ac:dyDescent="0.2">
      <c r="A2682">
        <v>5</v>
      </c>
      <c r="B2682" t="s">
        <v>1325</v>
      </c>
      <c r="C2682">
        <v>2023</v>
      </c>
      <c r="D2682" t="s">
        <v>1614</v>
      </c>
      <c r="E2682" t="str">
        <f>IFERROR(VLOOKUP([1]!Tabla_SERIEA_05_13[[#This Row],[IdEstablecimiento]],'[2]Establecimiento 2023'!$A$1:$E$183,5,FALSE),0)</f>
        <v>04304-Punitaqui</v>
      </c>
      <c r="F2682" t="s">
        <v>1450</v>
      </c>
      <c r="G2682" s="437">
        <v>45096.458761574075</v>
      </c>
      <c r="H2682">
        <v>0</v>
      </c>
      <c r="K2682">
        <v>5</v>
      </c>
    </row>
    <row r="2683" spans="1:12" x14ac:dyDescent="0.2">
      <c r="A2683">
        <v>5</v>
      </c>
      <c r="B2683" t="s">
        <v>1325</v>
      </c>
      <c r="C2683">
        <v>2023</v>
      </c>
      <c r="D2683" t="s">
        <v>1614</v>
      </c>
      <c r="E2683" t="str">
        <f>IFERROR(VLOOKUP([1]!Tabla_SERIEA_05_13[[#This Row],[IdEstablecimiento]],'[2]Establecimiento 2023'!$A$1:$E$183,5,FALSE),0)</f>
        <v>04304-Punitaqui</v>
      </c>
      <c r="F2683" t="s">
        <v>1504</v>
      </c>
      <c r="G2683" s="437">
        <v>45096.458761574075</v>
      </c>
      <c r="H2683">
        <v>0</v>
      </c>
      <c r="K2683">
        <v>9</v>
      </c>
    </row>
    <row r="2684" spans="1:12" x14ac:dyDescent="0.2">
      <c r="A2684">
        <v>5</v>
      </c>
      <c r="B2684" t="s">
        <v>1325</v>
      </c>
      <c r="C2684">
        <v>2023</v>
      </c>
      <c r="D2684" t="s">
        <v>1614</v>
      </c>
      <c r="E2684" t="str">
        <f>IFERROR(VLOOKUP([1]!Tabla_SERIEA_05_13[[#This Row],[IdEstablecimiento]],'[2]Establecimiento 2023'!$A$1:$E$183,5,FALSE),0)</f>
        <v>04304-Punitaqui</v>
      </c>
      <c r="F2684" t="s">
        <v>1335</v>
      </c>
      <c r="G2684" s="437">
        <v>45096.458761574075</v>
      </c>
      <c r="H2684">
        <v>15</v>
      </c>
      <c r="J2684">
        <v>15</v>
      </c>
      <c r="L2684">
        <v>15</v>
      </c>
    </row>
    <row r="2685" spans="1:12" x14ac:dyDescent="0.2">
      <c r="A2685">
        <v>5</v>
      </c>
      <c r="B2685" t="s">
        <v>1325</v>
      </c>
      <c r="C2685">
        <v>2023</v>
      </c>
      <c r="D2685" t="s">
        <v>1614</v>
      </c>
      <c r="E2685" t="str">
        <f>IFERROR(VLOOKUP([1]!Tabla_SERIEA_05_13[[#This Row],[IdEstablecimiento]],'[2]Establecimiento 2023'!$A$1:$E$183,5,FALSE),0)</f>
        <v>04304-Punitaqui</v>
      </c>
      <c r="F2685" t="s">
        <v>1477</v>
      </c>
      <c r="G2685" s="437">
        <v>45096.458761574075</v>
      </c>
      <c r="H2685">
        <v>28</v>
      </c>
      <c r="J2685">
        <v>28</v>
      </c>
      <c r="L2685">
        <v>28</v>
      </c>
    </row>
    <row r="2686" spans="1:12" x14ac:dyDescent="0.2">
      <c r="A2686">
        <v>5</v>
      </c>
      <c r="B2686" t="s">
        <v>1325</v>
      </c>
      <c r="C2686">
        <v>2023</v>
      </c>
      <c r="D2686" t="s">
        <v>1614</v>
      </c>
      <c r="E2686" t="str">
        <f>IFERROR(VLOOKUP([1]!Tabla_SERIEA_05_13[[#This Row],[IdEstablecimiento]],'[2]Establecimiento 2023'!$A$1:$E$183,5,FALSE),0)</f>
        <v>04304-Punitaqui</v>
      </c>
      <c r="F2686" t="s">
        <v>1327</v>
      </c>
      <c r="G2686" s="437">
        <v>45096.458761574075</v>
      </c>
      <c r="H2686">
        <v>90</v>
      </c>
      <c r="J2686">
        <v>90</v>
      </c>
      <c r="L2686">
        <v>90</v>
      </c>
    </row>
    <row r="2687" spans="1:12" x14ac:dyDescent="0.2">
      <c r="A2687">
        <v>5</v>
      </c>
      <c r="B2687" t="s">
        <v>1325</v>
      </c>
      <c r="C2687">
        <v>2023</v>
      </c>
      <c r="D2687" t="s">
        <v>1614</v>
      </c>
      <c r="E2687" t="str">
        <f>IFERROR(VLOOKUP([1]!Tabla_SERIEA_05_13[[#This Row],[IdEstablecimiento]],'[2]Establecimiento 2023'!$A$1:$E$183,5,FALSE),0)</f>
        <v>04304-Punitaqui</v>
      </c>
      <c r="F2687" t="s">
        <v>1383</v>
      </c>
      <c r="G2687" s="437">
        <v>45096.458761574075</v>
      </c>
      <c r="H2687">
        <v>11</v>
      </c>
      <c r="J2687">
        <v>11</v>
      </c>
      <c r="L2687">
        <v>11</v>
      </c>
    </row>
    <row r="2688" spans="1:12" x14ac:dyDescent="0.2">
      <c r="A2688">
        <v>5</v>
      </c>
      <c r="B2688" t="s">
        <v>1325</v>
      </c>
      <c r="C2688">
        <v>2023</v>
      </c>
      <c r="D2688" t="s">
        <v>1614</v>
      </c>
      <c r="E2688" t="str">
        <f>IFERROR(VLOOKUP([1]!Tabla_SERIEA_05_13[[#This Row],[IdEstablecimiento]],'[2]Establecimiento 2023'!$A$1:$E$183,5,FALSE),0)</f>
        <v>04304-Punitaqui</v>
      </c>
      <c r="F2688" t="s">
        <v>1506</v>
      </c>
      <c r="G2688" s="437">
        <v>45096.458761574075</v>
      </c>
      <c r="H2688">
        <v>4</v>
      </c>
      <c r="J2688">
        <v>4</v>
      </c>
      <c r="L2688">
        <v>4</v>
      </c>
    </row>
    <row r="2689" spans="1:12" x14ac:dyDescent="0.2">
      <c r="A2689">
        <v>5</v>
      </c>
      <c r="B2689" t="s">
        <v>1325</v>
      </c>
      <c r="C2689">
        <v>2023</v>
      </c>
      <c r="D2689" t="s">
        <v>1614</v>
      </c>
      <c r="E2689" t="str">
        <f>IFERROR(VLOOKUP([1]!Tabla_SERIEA_05_13[[#This Row],[IdEstablecimiento]],'[2]Establecimiento 2023'!$A$1:$E$183,5,FALSE),0)</f>
        <v>04304-Punitaqui</v>
      </c>
      <c r="F2689" t="s">
        <v>1329</v>
      </c>
      <c r="G2689" s="437">
        <v>45096.458761574075</v>
      </c>
      <c r="H2689">
        <v>1</v>
      </c>
      <c r="J2689">
        <v>1</v>
      </c>
      <c r="L2689">
        <v>1</v>
      </c>
    </row>
    <row r="2690" spans="1:12" x14ac:dyDescent="0.2">
      <c r="A2690">
        <v>5</v>
      </c>
      <c r="B2690" t="s">
        <v>1325</v>
      </c>
      <c r="C2690">
        <v>2023</v>
      </c>
      <c r="D2690" t="s">
        <v>1614</v>
      </c>
      <c r="E2690" t="str">
        <f>IFERROR(VLOOKUP([1]!Tabla_SERIEA_05_13[[#This Row],[IdEstablecimiento]],'[2]Establecimiento 2023'!$A$1:$E$183,5,FALSE),0)</f>
        <v>105104-Hospital Salamanca</v>
      </c>
      <c r="F2690" t="s">
        <v>1435</v>
      </c>
      <c r="G2690" s="437">
        <v>45096.458761574075</v>
      </c>
      <c r="H2690">
        <v>3</v>
      </c>
      <c r="J2690">
        <v>3</v>
      </c>
      <c r="L2690">
        <v>3</v>
      </c>
    </row>
    <row r="2691" spans="1:12" x14ac:dyDescent="0.2">
      <c r="A2691">
        <v>5</v>
      </c>
      <c r="B2691" t="s">
        <v>1325</v>
      </c>
      <c r="C2691">
        <v>2023</v>
      </c>
      <c r="D2691" t="s">
        <v>1614</v>
      </c>
      <c r="E2691" t="str">
        <f>IFERROR(VLOOKUP([1]!Tabla_SERIEA_05_13[[#This Row],[IdEstablecimiento]],'[2]Establecimiento 2023'!$A$1:$E$183,5,FALSE),0)</f>
        <v>04303-Monte Patria</v>
      </c>
      <c r="F2691" t="s">
        <v>1384</v>
      </c>
      <c r="G2691" s="437">
        <v>45096.458761574075</v>
      </c>
      <c r="H2691">
        <v>242</v>
      </c>
      <c r="J2691">
        <v>242</v>
      </c>
      <c r="L2691">
        <v>242</v>
      </c>
    </row>
    <row r="2692" spans="1:12" x14ac:dyDescent="0.2">
      <c r="A2692">
        <v>5</v>
      </c>
      <c r="B2692" t="s">
        <v>1325</v>
      </c>
      <c r="C2692">
        <v>2023</v>
      </c>
      <c r="D2692" t="s">
        <v>1614</v>
      </c>
      <c r="E2692" t="str">
        <f>IFERROR(VLOOKUP([1]!Tabla_SERIEA_05_13[[#This Row],[IdEstablecimiento]],'[2]Establecimiento 2023'!$A$1:$E$183,5,FALSE),0)</f>
        <v>04303-Monte Patria</v>
      </c>
      <c r="F2692" t="s">
        <v>1338</v>
      </c>
      <c r="G2692" s="437">
        <v>45096.458761574075</v>
      </c>
      <c r="H2692">
        <v>10</v>
      </c>
      <c r="J2692">
        <v>10</v>
      </c>
      <c r="L2692">
        <v>10</v>
      </c>
    </row>
    <row r="2693" spans="1:12" x14ac:dyDescent="0.2">
      <c r="A2693">
        <v>5</v>
      </c>
      <c r="B2693" t="s">
        <v>1325</v>
      </c>
      <c r="C2693">
        <v>2023</v>
      </c>
      <c r="D2693" t="s">
        <v>1614</v>
      </c>
      <c r="E2693" t="str">
        <f>IFERROR(VLOOKUP([1]!Tabla_SERIEA_05_13[[#This Row],[IdEstablecimiento]],'[2]Establecimiento 2023'!$A$1:$E$183,5,FALSE),0)</f>
        <v>04303-Monte Patria</v>
      </c>
      <c r="F2693" t="s">
        <v>1331</v>
      </c>
      <c r="G2693" s="437">
        <v>45096.458761574075</v>
      </c>
      <c r="H2693">
        <v>30</v>
      </c>
      <c r="J2693">
        <v>30</v>
      </c>
      <c r="L2693">
        <v>30</v>
      </c>
    </row>
    <row r="2694" spans="1:12" x14ac:dyDescent="0.2">
      <c r="A2694">
        <v>5</v>
      </c>
      <c r="B2694" t="s">
        <v>1325</v>
      </c>
      <c r="C2694">
        <v>2023</v>
      </c>
      <c r="D2694" t="s">
        <v>1614</v>
      </c>
      <c r="E2694" t="str">
        <f>IFERROR(VLOOKUP([1]!Tabla_SERIEA_05_13[[#This Row],[IdEstablecimiento]],'[2]Establecimiento 2023'!$A$1:$E$183,5,FALSE),0)</f>
        <v>04303-Monte Patria</v>
      </c>
      <c r="F2694" t="s">
        <v>1385</v>
      </c>
      <c r="G2694" s="437">
        <v>45096.458761574075</v>
      </c>
      <c r="H2694">
        <v>82</v>
      </c>
      <c r="J2694">
        <v>82</v>
      </c>
      <c r="K2694">
        <v>82</v>
      </c>
    </row>
    <row r="2695" spans="1:12" x14ac:dyDescent="0.2">
      <c r="A2695">
        <v>5</v>
      </c>
      <c r="B2695" t="s">
        <v>1325</v>
      </c>
      <c r="C2695">
        <v>2023</v>
      </c>
      <c r="D2695" t="s">
        <v>1614</v>
      </c>
      <c r="E2695" t="str">
        <f>IFERROR(VLOOKUP([1]!Tabla_SERIEA_05_13[[#This Row],[IdEstablecimiento]],'[2]Establecimiento 2023'!$A$1:$E$183,5,FALSE),0)</f>
        <v>04303-Monte Patria</v>
      </c>
      <c r="F2695" t="s">
        <v>1403</v>
      </c>
      <c r="G2695" s="437">
        <v>45096.458761574075</v>
      </c>
      <c r="H2695">
        <v>1</v>
      </c>
      <c r="J2695">
        <v>1</v>
      </c>
      <c r="L2695">
        <v>1</v>
      </c>
    </row>
    <row r="2696" spans="1:12" x14ac:dyDescent="0.2">
      <c r="A2696">
        <v>5</v>
      </c>
      <c r="B2696" t="s">
        <v>1325</v>
      </c>
      <c r="C2696">
        <v>2023</v>
      </c>
      <c r="D2696" t="s">
        <v>1614</v>
      </c>
      <c r="E2696" t="str">
        <f>IFERROR(VLOOKUP([1]!Tabla_SERIEA_05_13[[#This Row],[IdEstablecimiento]],'[2]Establecimiento 2023'!$A$1:$E$183,5,FALSE),0)</f>
        <v>04303-Monte Patria</v>
      </c>
      <c r="F2696" t="s">
        <v>1332</v>
      </c>
      <c r="G2696" s="437">
        <v>45096.458761574075</v>
      </c>
      <c r="H2696">
        <v>6</v>
      </c>
      <c r="J2696">
        <v>6</v>
      </c>
      <c r="L2696">
        <v>6</v>
      </c>
    </row>
    <row r="2697" spans="1:12" x14ac:dyDescent="0.2">
      <c r="A2697">
        <v>5</v>
      </c>
      <c r="B2697" t="s">
        <v>1325</v>
      </c>
      <c r="C2697">
        <v>2023</v>
      </c>
      <c r="D2697" t="s">
        <v>1614</v>
      </c>
      <c r="E2697" t="str">
        <f>IFERROR(VLOOKUP([1]!Tabla_SERIEA_05_13[[#This Row],[IdEstablecimiento]],'[2]Establecimiento 2023'!$A$1:$E$183,5,FALSE),0)</f>
        <v>04303-Monte Patria</v>
      </c>
      <c r="F2697" t="s">
        <v>1244</v>
      </c>
      <c r="G2697" s="437">
        <v>45096.458761574075</v>
      </c>
      <c r="H2697">
        <v>43</v>
      </c>
      <c r="I2697">
        <v>0</v>
      </c>
      <c r="J2697">
        <v>43</v>
      </c>
    </row>
    <row r="2698" spans="1:12" x14ac:dyDescent="0.2">
      <c r="A2698">
        <v>5</v>
      </c>
      <c r="B2698" t="s">
        <v>1325</v>
      </c>
      <c r="C2698">
        <v>2023</v>
      </c>
      <c r="D2698" t="s">
        <v>1614</v>
      </c>
      <c r="E2698" t="str">
        <f>IFERROR(VLOOKUP([1]!Tabla_SERIEA_05_13[[#This Row],[IdEstablecimiento]],'[2]Establecimiento 2023'!$A$1:$E$183,5,FALSE),0)</f>
        <v>04303-Monte Patria</v>
      </c>
      <c r="F2698" t="s">
        <v>1252</v>
      </c>
      <c r="G2698" s="437">
        <v>45096.458761574075</v>
      </c>
      <c r="H2698">
        <v>30</v>
      </c>
      <c r="I2698">
        <v>0</v>
      </c>
      <c r="J2698">
        <v>30</v>
      </c>
    </row>
    <row r="2699" spans="1:12" x14ac:dyDescent="0.2">
      <c r="A2699">
        <v>5</v>
      </c>
      <c r="B2699" t="s">
        <v>1325</v>
      </c>
      <c r="C2699">
        <v>2023</v>
      </c>
      <c r="D2699" t="s">
        <v>1614</v>
      </c>
      <c r="E2699" t="str">
        <f>IFERROR(VLOOKUP([1]!Tabla_SERIEA_05_13[[#This Row],[IdEstablecimiento]],'[2]Establecimiento 2023'!$A$1:$E$183,5,FALSE),0)</f>
        <v>04303-Monte Patria</v>
      </c>
      <c r="F2699" t="s">
        <v>1253</v>
      </c>
      <c r="G2699" s="437">
        <v>45096.458761574075</v>
      </c>
      <c r="H2699">
        <v>90</v>
      </c>
      <c r="I2699">
        <v>0</v>
      </c>
      <c r="J2699">
        <v>90</v>
      </c>
    </row>
    <row r="2700" spans="1:12" x14ac:dyDescent="0.2">
      <c r="A2700">
        <v>5</v>
      </c>
      <c r="B2700" t="s">
        <v>1325</v>
      </c>
      <c r="C2700">
        <v>2023</v>
      </c>
      <c r="D2700" t="s">
        <v>1614</v>
      </c>
      <c r="E2700" t="str">
        <f>IFERROR(VLOOKUP([1]!Tabla_SERIEA_05_13[[#This Row],[IdEstablecimiento]],'[2]Establecimiento 2023'!$A$1:$E$183,5,FALSE),0)</f>
        <v>04303-Monte Patria</v>
      </c>
      <c r="F2700" t="s">
        <v>1390</v>
      </c>
      <c r="G2700" s="437">
        <v>45096.458761574075</v>
      </c>
      <c r="H2700">
        <v>11</v>
      </c>
      <c r="I2700">
        <v>0</v>
      </c>
      <c r="J2700">
        <v>11</v>
      </c>
    </row>
    <row r="2701" spans="1:12" x14ac:dyDescent="0.2">
      <c r="A2701">
        <v>5</v>
      </c>
      <c r="B2701" t="s">
        <v>1325</v>
      </c>
      <c r="C2701">
        <v>2023</v>
      </c>
      <c r="D2701" t="s">
        <v>1615</v>
      </c>
      <c r="E2701" t="str">
        <f>IFERROR(VLOOKUP([1]!Tabla_SERIEA_05_13[[#This Row],[IdEstablecimiento]],'[2]Establecimiento 2023'!$A$1:$E$183,5,FALSE),0)</f>
        <v>04303-Monte Patria</v>
      </c>
      <c r="F2701" t="s">
        <v>1413</v>
      </c>
      <c r="G2701" s="437">
        <v>45096.459467592591</v>
      </c>
      <c r="H2701">
        <v>1</v>
      </c>
      <c r="J2701">
        <v>1</v>
      </c>
      <c r="L2701">
        <v>1</v>
      </c>
    </row>
    <row r="2702" spans="1:12" x14ac:dyDescent="0.2">
      <c r="A2702">
        <v>5</v>
      </c>
      <c r="B2702" t="s">
        <v>1325</v>
      </c>
      <c r="C2702">
        <v>2023</v>
      </c>
      <c r="D2702" t="s">
        <v>1615</v>
      </c>
      <c r="E2702" t="str">
        <f>IFERROR(VLOOKUP([1]!Tabla_SERIEA_05_13[[#This Row],[IdEstablecimiento]],'[2]Establecimiento 2023'!$A$1:$E$183,5,FALSE),0)</f>
        <v>04303-Monte Patria</v>
      </c>
      <c r="F2702" t="s">
        <v>1254</v>
      </c>
      <c r="G2702" s="437">
        <v>45096.459467592591</v>
      </c>
      <c r="H2702">
        <v>1</v>
      </c>
      <c r="I2702">
        <v>0</v>
      </c>
      <c r="J2702">
        <v>1</v>
      </c>
    </row>
    <row r="2703" spans="1:12" x14ac:dyDescent="0.2">
      <c r="A2703">
        <v>5</v>
      </c>
      <c r="B2703" t="s">
        <v>1325</v>
      </c>
      <c r="C2703">
        <v>2023</v>
      </c>
      <c r="D2703" t="s">
        <v>1616</v>
      </c>
      <c r="E2703" t="str">
        <f>IFERROR(VLOOKUP([1]!Tabla_SERIEA_05_13[[#This Row],[IdEstablecimiento]],'[2]Establecimiento 2023'!$A$1:$E$183,5,FALSE),0)</f>
        <v>04303-Monte Patria</v>
      </c>
      <c r="F2703" t="s">
        <v>1477</v>
      </c>
      <c r="G2703" s="437">
        <v>45096.459537037037</v>
      </c>
      <c r="H2703">
        <v>27</v>
      </c>
      <c r="J2703">
        <v>27</v>
      </c>
      <c r="L2703">
        <v>27</v>
      </c>
    </row>
    <row r="2704" spans="1:12" x14ac:dyDescent="0.2">
      <c r="A2704">
        <v>5</v>
      </c>
      <c r="B2704" t="s">
        <v>1325</v>
      </c>
      <c r="C2704">
        <v>2023</v>
      </c>
      <c r="D2704" t="s">
        <v>1616</v>
      </c>
      <c r="E2704" t="str">
        <f>IFERROR(VLOOKUP([1]!Tabla_SERIEA_05_13[[#This Row],[IdEstablecimiento]],'[2]Establecimiento 2023'!$A$1:$E$183,5,FALSE),0)</f>
        <v>04303-Monte Patria</v>
      </c>
      <c r="F2704" t="s">
        <v>1463</v>
      </c>
      <c r="G2704" s="437">
        <v>45096.459537037037</v>
      </c>
      <c r="H2704">
        <v>2</v>
      </c>
      <c r="J2704">
        <v>2</v>
      </c>
      <c r="L2704">
        <v>2</v>
      </c>
    </row>
    <row r="2705" spans="1:12" x14ac:dyDescent="0.2">
      <c r="A2705">
        <v>5</v>
      </c>
      <c r="B2705" t="s">
        <v>1325</v>
      </c>
      <c r="C2705">
        <v>2023</v>
      </c>
      <c r="D2705" t="s">
        <v>1616</v>
      </c>
      <c r="E2705" t="str">
        <f>IFERROR(VLOOKUP([1]!Tabla_SERIEA_05_13[[#This Row],[IdEstablecimiento]],'[2]Establecimiento 2023'!$A$1:$E$183,5,FALSE),0)</f>
        <v>04303-Monte Patria</v>
      </c>
      <c r="F2705" t="s">
        <v>1327</v>
      </c>
      <c r="G2705" s="437">
        <v>45096.459537037037</v>
      </c>
      <c r="H2705">
        <v>3</v>
      </c>
      <c r="J2705">
        <v>3</v>
      </c>
      <c r="L2705">
        <v>3</v>
      </c>
    </row>
    <row r="2706" spans="1:12" x14ac:dyDescent="0.2">
      <c r="A2706">
        <v>5</v>
      </c>
      <c r="B2706" t="s">
        <v>1325</v>
      </c>
      <c r="C2706">
        <v>2023</v>
      </c>
      <c r="D2706" t="s">
        <v>1616</v>
      </c>
      <c r="E2706" t="str">
        <f>IFERROR(VLOOKUP([1]!Tabla_SERIEA_05_13[[#This Row],[IdEstablecimiento]],'[2]Establecimiento 2023'!$A$1:$E$183,5,FALSE),0)</f>
        <v>105100-Hospital La Serena</v>
      </c>
      <c r="F2706" t="s">
        <v>1384</v>
      </c>
      <c r="G2706" s="437">
        <v>45096.459537037037</v>
      </c>
      <c r="H2706">
        <v>54</v>
      </c>
      <c r="J2706">
        <v>54</v>
      </c>
      <c r="L2706">
        <v>54</v>
      </c>
    </row>
    <row r="2707" spans="1:12" x14ac:dyDescent="0.2">
      <c r="A2707">
        <v>5</v>
      </c>
      <c r="B2707" t="s">
        <v>1325</v>
      </c>
      <c r="C2707">
        <v>2023</v>
      </c>
      <c r="D2707" t="s">
        <v>1616</v>
      </c>
      <c r="E2707" t="str">
        <f>IFERROR(VLOOKUP([1]!Tabla_SERIEA_05_13[[#This Row],[IdEstablecimiento]],'[2]Establecimiento 2023'!$A$1:$E$183,5,FALSE),0)</f>
        <v>04303-Monte Patria</v>
      </c>
      <c r="F2707" t="s">
        <v>1338</v>
      </c>
      <c r="G2707" s="437">
        <v>45096.459537037037</v>
      </c>
      <c r="H2707">
        <v>4</v>
      </c>
      <c r="J2707">
        <v>4</v>
      </c>
      <c r="L2707">
        <v>4</v>
      </c>
    </row>
    <row r="2708" spans="1:12" x14ac:dyDescent="0.2">
      <c r="A2708">
        <v>5</v>
      </c>
      <c r="B2708" t="s">
        <v>1325</v>
      </c>
      <c r="C2708">
        <v>2023</v>
      </c>
      <c r="D2708" t="s">
        <v>1616</v>
      </c>
      <c r="E2708" t="str">
        <f>IFERROR(VLOOKUP([1]!Tabla_SERIEA_05_13[[#This Row],[IdEstablecimiento]],'[2]Establecimiento 2023'!$A$1:$E$183,5,FALSE),0)</f>
        <v>04303-Monte Patria</v>
      </c>
      <c r="F2708" t="s">
        <v>1436</v>
      </c>
      <c r="G2708" s="437">
        <v>45096.459537037037</v>
      </c>
      <c r="H2708">
        <v>1</v>
      </c>
      <c r="J2708">
        <v>1</v>
      </c>
      <c r="L2708">
        <v>1</v>
      </c>
    </row>
    <row r="2709" spans="1:12" x14ac:dyDescent="0.2">
      <c r="A2709">
        <v>5</v>
      </c>
      <c r="B2709" t="s">
        <v>1325</v>
      </c>
      <c r="C2709">
        <v>2023</v>
      </c>
      <c r="D2709" t="s">
        <v>1616</v>
      </c>
      <c r="E2709" t="str">
        <f>IFERROR(VLOOKUP([1]!Tabla_SERIEA_05_13[[#This Row],[IdEstablecimiento]],'[2]Establecimiento 2023'!$A$1:$E$183,5,FALSE),0)</f>
        <v>04303-Monte Patria</v>
      </c>
      <c r="F2709" t="s">
        <v>1385</v>
      </c>
      <c r="G2709" s="437">
        <v>45096.459537037037</v>
      </c>
      <c r="H2709">
        <v>16</v>
      </c>
      <c r="J2709">
        <v>16</v>
      </c>
    </row>
    <row r="2710" spans="1:12" x14ac:dyDescent="0.2">
      <c r="A2710">
        <v>5</v>
      </c>
      <c r="B2710" t="s">
        <v>1325</v>
      </c>
      <c r="C2710">
        <v>2023</v>
      </c>
      <c r="D2710" t="s">
        <v>1616</v>
      </c>
      <c r="E2710" t="str">
        <f>IFERROR(VLOOKUP([1]!Tabla_SERIEA_05_13[[#This Row],[IdEstablecimiento]],'[2]Establecimiento 2023'!$A$1:$E$183,5,FALSE),0)</f>
        <v>04303-Monte Patria</v>
      </c>
      <c r="F2710" t="s">
        <v>1332</v>
      </c>
      <c r="G2710" s="437">
        <v>45096.459537037037</v>
      </c>
      <c r="H2710">
        <v>3</v>
      </c>
      <c r="J2710">
        <v>3</v>
      </c>
      <c r="L2710">
        <v>3</v>
      </c>
    </row>
    <row r="2711" spans="1:12" x14ac:dyDescent="0.2">
      <c r="A2711">
        <v>5</v>
      </c>
      <c r="B2711" t="s">
        <v>1325</v>
      </c>
      <c r="C2711">
        <v>2023</v>
      </c>
      <c r="D2711" t="s">
        <v>1616</v>
      </c>
      <c r="E2711" t="str">
        <f>IFERROR(VLOOKUP([1]!Tabla_SERIEA_05_13[[#This Row],[IdEstablecimiento]],'[2]Establecimiento 2023'!$A$1:$E$183,5,FALSE),0)</f>
        <v>04303-Monte Patria</v>
      </c>
      <c r="F2711" t="s">
        <v>1244</v>
      </c>
      <c r="G2711" s="437">
        <v>45096.459537037037</v>
      </c>
      <c r="H2711">
        <v>27</v>
      </c>
      <c r="I2711">
        <v>0</v>
      </c>
      <c r="J2711">
        <v>27</v>
      </c>
    </row>
    <row r="2712" spans="1:12" x14ac:dyDescent="0.2">
      <c r="A2712">
        <v>5</v>
      </c>
      <c r="B2712" t="s">
        <v>1325</v>
      </c>
      <c r="C2712">
        <v>2023</v>
      </c>
      <c r="D2712" t="s">
        <v>1616</v>
      </c>
      <c r="E2712" t="str">
        <f>IFERROR(VLOOKUP([1]!Tabla_SERIEA_05_13[[#This Row],[IdEstablecimiento]],'[2]Establecimiento 2023'!$A$1:$E$183,5,FALSE),0)</f>
        <v>04303-Monte Patria</v>
      </c>
      <c r="F2712" t="s">
        <v>1249</v>
      </c>
      <c r="G2712" s="437">
        <v>45096.459537037037</v>
      </c>
      <c r="H2712">
        <v>2</v>
      </c>
      <c r="I2712">
        <v>0</v>
      </c>
      <c r="J2712">
        <v>2</v>
      </c>
    </row>
    <row r="2713" spans="1:12" x14ac:dyDescent="0.2">
      <c r="A2713">
        <v>5</v>
      </c>
      <c r="B2713" t="s">
        <v>1325</v>
      </c>
      <c r="C2713">
        <v>2023</v>
      </c>
      <c r="D2713" t="s">
        <v>1616</v>
      </c>
      <c r="E2713" t="str">
        <f>IFERROR(VLOOKUP([1]!Tabla_SERIEA_05_13[[#This Row],[IdEstablecimiento]],'[2]Establecimiento 2023'!$A$1:$E$183,5,FALSE),0)</f>
        <v>04303-Monte Patria</v>
      </c>
      <c r="F2713" t="s">
        <v>1251</v>
      </c>
      <c r="G2713" s="437">
        <v>45096.459537037037</v>
      </c>
      <c r="H2713">
        <v>2</v>
      </c>
      <c r="J2713">
        <v>2</v>
      </c>
    </row>
    <row r="2714" spans="1:12" x14ac:dyDescent="0.2">
      <c r="A2714">
        <v>5</v>
      </c>
      <c r="B2714" t="s">
        <v>1325</v>
      </c>
      <c r="C2714">
        <v>2023</v>
      </c>
      <c r="D2714" t="s">
        <v>1616</v>
      </c>
      <c r="E2714" t="str">
        <f>IFERROR(VLOOKUP([1]!Tabla_SERIEA_05_13[[#This Row],[IdEstablecimiento]],'[2]Establecimiento 2023'!$A$1:$E$183,5,FALSE),0)</f>
        <v>04303-Monte Patria</v>
      </c>
      <c r="F2714" t="s">
        <v>1253</v>
      </c>
      <c r="G2714" s="437">
        <v>45096.459537037037</v>
      </c>
      <c r="H2714">
        <v>3</v>
      </c>
      <c r="I2714">
        <v>0</v>
      </c>
      <c r="J2714">
        <v>3</v>
      </c>
    </row>
    <row r="2715" spans="1:12" x14ac:dyDescent="0.2">
      <c r="A2715">
        <v>5</v>
      </c>
      <c r="B2715" t="s">
        <v>1325</v>
      </c>
      <c r="C2715">
        <v>2023</v>
      </c>
      <c r="D2715" t="s">
        <v>1616</v>
      </c>
      <c r="E2715" t="str">
        <f>IFERROR(VLOOKUP([1]!Tabla_SERIEA_05_13[[#This Row],[IdEstablecimiento]],'[2]Establecimiento 2023'!$A$1:$E$183,5,FALSE),0)</f>
        <v>04303-Monte Patria</v>
      </c>
      <c r="F2715" t="s">
        <v>1259</v>
      </c>
      <c r="G2715" s="437">
        <v>45096.459537037037</v>
      </c>
      <c r="H2715">
        <v>3</v>
      </c>
      <c r="J2715">
        <v>3</v>
      </c>
    </row>
    <row r="2716" spans="1:12" x14ac:dyDescent="0.2">
      <c r="A2716">
        <v>5</v>
      </c>
      <c r="B2716" t="s">
        <v>1325</v>
      </c>
      <c r="C2716">
        <v>2023</v>
      </c>
      <c r="D2716" t="s">
        <v>1617</v>
      </c>
      <c r="E2716" t="str">
        <f>IFERROR(VLOOKUP([1]!Tabla_SERIEA_05_13[[#This Row],[IdEstablecimiento]],'[2]Establecimiento 2023'!$A$1:$E$183,5,FALSE),0)</f>
        <v>04303-Monte Patria</v>
      </c>
      <c r="F2716" t="s">
        <v>1327</v>
      </c>
      <c r="G2716" s="437">
        <v>45096.460578703707</v>
      </c>
      <c r="H2716">
        <v>5</v>
      </c>
      <c r="J2716">
        <v>5</v>
      </c>
      <c r="L2716">
        <v>5</v>
      </c>
    </row>
    <row r="2717" spans="1:12" x14ac:dyDescent="0.2">
      <c r="A2717">
        <v>5</v>
      </c>
      <c r="B2717" t="s">
        <v>1325</v>
      </c>
      <c r="C2717">
        <v>2023</v>
      </c>
      <c r="D2717" t="s">
        <v>1617</v>
      </c>
      <c r="E2717" t="str">
        <f>IFERROR(VLOOKUP([1]!Tabla_SERIEA_05_13[[#This Row],[IdEstablecimiento]],'[2]Establecimiento 2023'!$A$1:$E$183,5,FALSE),0)</f>
        <v>04303-Monte Patria</v>
      </c>
      <c r="F2717" t="s">
        <v>1384</v>
      </c>
      <c r="G2717" s="437">
        <v>45096.460578703707</v>
      </c>
      <c r="H2717">
        <v>7</v>
      </c>
      <c r="J2717">
        <v>7</v>
      </c>
      <c r="L2717">
        <v>7</v>
      </c>
    </row>
    <row r="2718" spans="1:12" x14ac:dyDescent="0.2">
      <c r="A2718">
        <v>5</v>
      </c>
      <c r="B2718" t="s">
        <v>1325</v>
      </c>
      <c r="C2718">
        <v>2023</v>
      </c>
      <c r="D2718" t="s">
        <v>1617</v>
      </c>
      <c r="E2718" t="str">
        <f>IFERROR(VLOOKUP([1]!Tabla_SERIEA_05_13[[#This Row],[IdEstablecimiento]],'[2]Establecimiento 2023'!$A$1:$E$183,5,FALSE),0)</f>
        <v>04303-Monte Patria</v>
      </c>
      <c r="F2718" t="s">
        <v>1332</v>
      </c>
      <c r="G2718" s="437">
        <v>45096.460578703707</v>
      </c>
      <c r="H2718">
        <v>4</v>
      </c>
      <c r="J2718">
        <v>4</v>
      </c>
      <c r="L2718">
        <v>4</v>
      </c>
    </row>
    <row r="2719" spans="1:12" x14ac:dyDescent="0.2">
      <c r="A2719">
        <v>5</v>
      </c>
      <c r="B2719" t="s">
        <v>1325</v>
      </c>
      <c r="C2719">
        <v>2023</v>
      </c>
      <c r="D2719" t="s">
        <v>1617</v>
      </c>
      <c r="E2719" t="str">
        <f>IFERROR(VLOOKUP([1]!Tabla_SERIEA_05_13[[#This Row],[IdEstablecimiento]],'[2]Establecimiento 2023'!$A$1:$E$183,5,FALSE),0)</f>
        <v>04303-Monte Patria</v>
      </c>
      <c r="F2719" t="s">
        <v>1253</v>
      </c>
      <c r="G2719" s="437">
        <v>45096.460578703707</v>
      </c>
      <c r="H2719">
        <v>5</v>
      </c>
      <c r="I2719">
        <v>0</v>
      </c>
      <c r="J2719">
        <v>5</v>
      </c>
    </row>
    <row r="2720" spans="1:12" x14ac:dyDescent="0.2">
      <c r="A2720">
        <v>5</v>
      </c>
      <c r="B2720" t="s">
        <v>1325</v>
      </c>
      <c r="C2720">
        <v>2023</v>
      </c>
      <c r="D2720" t="s">
        <v>1618</v>
      </c>
      <c r="E2720" t="str">
        <f>IFERROR(VLOOKUP([1]!Tabla_SERIEA_05_13[[#This Row],[IdEstablecimiento]],'[2]Establecimiento 2023'!$A$1:$E$183,5,FALSE),0)</f>
        <v>04303-Monte Patria</v>
      </c>
      <c r="F2720" t="s">
        <v>1335</v>
      </c>
      <c r="G2720" s="437">
        <v>45096.4606712963</v>
      </c>
      <c r="H2720">
        <v>28</v>
      </c>
      <c r="J2720">
        <v>28</v>
      </c>
    </row>
    <row r="2721" spans="1:10" x14ac:dyDescent="0.2">
      <c r="A2721">
        <v>5</v>
      </c>
      <c r="B2721" t="s">
        <v>1325</v>
      </c>
      <c r="C2721">
        <v>2023</v>
      </c>
      <c r="D2721" t="s">
        <v>1618</v>
      </c>
      <c r="E2721" t="str">
        <f>IFERROR(VLOOKUP([1]!Tabla_SERIEA_05_13[[#This Row],[IdEstablecimiento]],'[2]Establecimiento 2023'!$A$1:$E$183,5,FALSE),0)</f>
        <v>04303-Monte Patria</v>
      </c>
      <c r="F2721" t="s">
        <v>1333</v>
      </c>
      <c r="G2721" s="437">
        <v>45096.4606712963</v>
      </c>
      <c r="H2721">
        <v>2</v>
      </c>
      <c r="J2721">
        <v>2</v>
      </c>
    </row>
    <row r="2722" spans="1:10" x14ac:dyDescent="0.2">
      <c r="A2722">
        <v>5</v>
      </c>
      <c r="B2722" t="s">
        <v>1325</v>
      </c>
      <c r="C2722">
        <v>2023</v>
      </c>
      <c r="D2722" t="s">
        <v>1618</v>
      </c>
      <c r="E2722" t="str">
        <f>IFERROR(VLOOKUP([1]!Tabla_SERIEA_05_13[[#This Row],[IdEstablecimiento]],'[2]Establecimiento 2023'!$A$1:$E$183,5,FALSE),0)</f>
        <v>04303-Monte Patria</v>
      </c>
      <c r="F2722" t="s">
        <v>1327</v>
      </c>
      <c r="G2722" s="437">
        <v>45096.4606712963</v>
      </c>
      <c r="H2722">
        <v>84</v>
      </c>
      <c r="J2722">
        <v>84</v>
      </c>
    </row>
    <row r="2723" spans="1:10" x14ac:dyDescent="0.2">
      <c r="A2723">
        <v>5</v>
      </c>
      <c r="B2723" t="s">
        <v>1325</v>
      </c>
      <c r="C2723">
        <v>2023</v>
      </c>
      <c r="D2723" t="s">
        <v>1618</v>
      </c>
      <c r="E2723" t="str">
        <f>IFERROR(VLOOKUP([1]!Tabla_SERIEA_05_13[[#This Row],[IdEstablecimiento]],'[2]Establecimiento 2023'!$A$1:$E$183,5,FALSE),0)</f>
        <v>04303-Monte Patria</v>
      </c>
      <c r="F2723" t="s">
        <v>1328</v>
      </c>
      <c r="G2723" s="437">
        <v>45096.4606712963</v>
      </c>
      <c r="H2723">
        <v>2</v>
      </c>
      <c r="J2723">
        <v>2</v>
      </c>
    </row>
    <row r="2724" spans="1:10" x14ac:dyDescent="0.2">
      <c r="A2724">
        <v>5</v>
      </c>
      <c r="B2724" t="s">
        <v>1325</v>
      </c>
      <c r="C2724">
        <v>2023</v>
      </c>
      <c r="D2724" t="s">
        <v>1618</v>
      </c>
      <c r="E2724" t="str">
        <f>IFERROR(VLOOKUP([1]!Tabla_SERIEA_05_13[[#This Row],[IdEstablecimiento]],'[2]Establecimiento 2023'!$A$1:$E$183,5,FALSE),0)</f>
        <v>04303-Monte Patria</v>
      </c>
      <c r="F2724" t="s">
        <v>1338</v>
      </c>
      <c r="G2724" s="437">
        <v>45096.4606712963</v>
      </c>
      <c r="H2724">
        <v>10</v>
      </c>
      <c r="J2724">
        <v>10</v>
      </c>
    </row>
    <row r="2725" spans="1:10" x14ac:dyDescent="0.2">
      <c r="A2725">
        <v>5</v>
      </c>
      <c r="B2725" t="s">
        <v>1325</v>
      </c>
      <c r="C2725">
        <v>2023</v>
      </c>
      <c r="D2725" t="s">
        <v>1618</v>
      </c>
      <c r="E2725" t="str">
        <f>IFERROR(VLOOKUP([1]!Tabla_SERIEA_05_13[[#This Row],[IdEstablecimiento]],'[2]Establecimiento 2023'!$A$1:$E$183,5,FALSE),0)</f>
        <v>04303-Monte Patria</v>
      </c>
      <c r="F2725" t="s">
        <v>1330</v>
      </c>
      <c r="G2725" s="437">
        <v>45096.4606712963</v>
      </c>
      <c r="H2725">
        <v>4</v>
      </c>
      <c r="J2725">
        <v>4</v>
      </c>
    </row>
    <row r="2726" spans="1:10" x14ac:dyDescent="0.2">
      <c r="A2726">
        <v>5</v>
      </c>
      <c r="B2726" t="s">
        <v>1325</v>
      </c>
      <c r="C2726">
        <v>2023</v>
      </c>
      <c r="D2726" t="s">
        <v>1618</v>
      </c>
      <c r="E2726" t="str">
        <f>IFERROR(VLOOKUP([1]!Tabla_SERIEA_05_13[[#This Row],[IdEstablecimiento]],'[2]Establecimiento 2023'!$A$1:$E$183,5,FALSE),0)</f>
        <v>04303-Monte Patria</v>
      </c>
      <c r="F2726" t="s">
        <v>1331</v>
      </c>
      <c r="G2726" s="437">
        <v>45096.4606712963</v>
      </c>
      <c r="H2726">
        <v>49</v>
      </c>
      <c r="J2726">
        <v>49</v>
      </c>
    </row>
    <row r="2727" spans="1:10" x14ac:dyDescent="0.2">
      <c r="A2727">
        <v>5</v>
      </c>
      <c r="B2727" t="s">
        <v>1325</v>
      </c>
      <c r="C2727">
        <v>2023</v>
      </c>
      <c r="D2727" t="s">
        <v>1618</v>
      </c>
      <c r="E2727" t="str">
        <f>IFERROR(VLOOKUP([1]!Tabla_SERIEA_05_13[[#This Row],[IdEstablecimiento]],'[2]Establecimiento 2023'!$A$1:$E$183,5,FALSE),0)</f>
        <v>04303-Monte Patria</v>
      </c>
      <c r="F2727" t="s">
        <v>1332</v>
      </c>
      <c r="G2727" s="437">
        <v>45096.4606712963</v>
      </c>
      <c r="H2727">
        <v>121</v>
      </c>
      <c r="J2727">
        <v>121</v>
      </c>
    </row>
    <row r="2728" spans="1:10" x14ac:dyDescent="0.2">
      <c r="A2728">
        <v>5</v>
      </c>
      <c r="B2728" t="s">
        <v>1325</v>
      </c>
      <c r="C2728">
        <v>2023</v>
      </c>
      <c r="D2728" t="s">
        <v>1618</v>
      </c>
      <c r="E2728" t="str">
        <f>IFERROR(VLOOKUP([1]!Tabla_SERIEA_05_13[[#This Row],[IdEstablecimiento]],'[2]Establecimiento 2023'!$A$1:$E$183,5,FALSE),0)</f>
        <v>04303-Monte Patria</v>
      </c>
      <c r="F2728" t="s">
        <v>1244</v>
      </c>
      <c r="G2728" s="437">
        <v>45096.4606712963</v>
      </c>
      <c r="H2728">
        <v>28</v>
      </c>
      <c r="I2728">
        <v>0</v>
      </c>
      <c r="J2728">
        <v>28</v>
      </c>
    </row>
    <row r="2729" spans="1:10" x14ac:dyDescent="0.2">
      <c r="A2729">
        <v>5</v>
      </c>
      <c r="B2729" t="s">
        <v>1325</v>
      </c>
      <c r="C2729">
        <v>2023</v>
      </c>
      <c r="D2729" t="s">
        <v>1618</v>
      </c>
      <c r="E2729" t="str">
        <f>IFERROR(VLOOKUP([1]!Tabla_SERIEA_05_13[[#This Row],[IdEstablecimiento]],'[2]Establecimiento 2023'!$A$1:$E$183,5,FALSE),0)</f>
        <v>04303-Monte Patria</v>
      </c>
      <c r="F2729" t="s">
        <v>1249</v>
      </c>
      <c r="G2729" s="437">
        <v>45096.4606712963</v>
      </c>
      <c r="H2729">
        <v>2</v>
      </c>
      <c r="I2729">
        <v>0</v>
      </c>
      <c r="J2729">
        <v>2</v>
      </c>
    </row>
    <row r="2730" spans="1:10" x14ac:dyDescent="0.2">
      <c r="A2730">
        <v>5</v>
      </c>
      <c r="B2730" t="s">
        <v>1325</v>
      </c>
      <c r="C2730">
        <v>2023</v>
      </c>
      <c r="D2730" t="s">
        <v>1618</v>
      </c>
      <c r="E2730" t="str">
        <f>IFERROR(VLOOKUP([1]!Tabla_SERIEA_05_13[[#This Row],[IdEstablecimiento]],'[2]Establecimiento 2023'!$A$1:$E$183,5,FALSE),0)</f>
        <v>105100-Hospital La Serena</v>
      </c>
      <c r="F2730" t="s">
        <v>1251</v>
      </c>
      <c r="G2730" s="437">
        <v>45096.4606712963</v>
      </c>
      <c r="H2730">
        <v>2</v>
      </c>
      <c r="J2730">
        <v>2</v>
      </c>
    </row>
    <row r="2731" spans="1:10" x14ac:dyDescent="0.2">
      <c r="A2731">
        <v>5</v>
      </c>
      <c r="B2731" t="s">
        <v>1325</v>
      </c>
      <c r="C2731">
        <v>2023</v>
      </c>
      <c r="D2731" t="s">
        <v>1618</v>
      </c>
      <c r="E2731" t="str">
        <f>IFERROR(VLOOKUP([1]!Tabla_SERIEA_05_13[[#This Row],[IdEstablecimiento]],'[2]Establecimiento 2023'!$A$1:$E$183,5,FALSE),0)</f>
        <v>105100-Hospital La Serena</v>
      </c>
      <c r="F2731" t="s">
        <v>1252</v>
      </c>
      <c r="G2731" s="437">
        <v>45096.4606712963</v>
      </c>
      <c r="H2731">
        <v>49</v>
      </c>
      <c r="I2731">
        <v>0</v>
      </c>
      <c r="J2731">
        <v>49</v>
      </c>
    </row>
    <row r="2732" spans="1:10" x14ac:dyDescent="0.2">
      <c r="A2732">
        <v>5</v>
      </c>
      <c r="B2732" t="s">
        <v>1325</v>
      </c>
      <c r="C2732">
        <v>2023</v>
      </c>
      <c r="D2732" t="s">
        <v>1618</v>
      </c>
      <c r="E2732" t="str">
        <f>IFERROR(VLOOKUP([1]!Tabla_SERIEA_05_13[[#This Row],[IdEstablecimiento]],'[2]Establecimiento 2023'!$A$1:$E$183,5,FALSE),0)</f>
        <v>105100-Hospital La Serena</v>
      </c>
      <c r="F2732" t="s">
        <v>1253</v>
      </c>
      <c r="G2732" s="437">
        <v>45096.4606712963</v>
      </c>
      <c r="H2732">
        <v>84</v>
      </c>
      <c r="I2732">
        <v>0</v>
      </c>
      <c r="J2732">
        <v>84</v>
      </c>
    </row>
    <row r="2733" spans="1:10" x14ac:dyDescent="0.2">
      <c r="A2733">
        <v>5</v>
      </c>
      <c r="B2733" t="s">
        <v>1325</v>
      </c>
      <c r="C2733">
        <v>2023</v>
      </c>
      <c r="D2733" t="s">
        <v>1618</v>
      </c>
      <c r="E2733" t="str">
        <f>IFERROR(VLOOKUP([1]!Tabla_SERIEA_05_13[[#This Row],[IdEstablecimiento]],'[2]Establecimiento 2023'!$A$1:$E$183,5,FALSE),0)</f>
        <v>105100-Hospital La Serena</v>
      </c>
      <c r="F2733" t="s">
        <v>1259</v>
      </c>
      <c r="G2733" s="437">
        <v>45096.4606712963</v>
      </c>
      <c r="H2733">
        <v>26</v>
      </c>
      <c r="I2733">
        <v>6</v>
      </c>
      <c r="J2733">
        <v>20</v>
      </c>
    </row>
    <row r="2734" spans="1:10" x14ac:dyDescent="0.2">
      <c r="A2734">
        <v>5</v>
      </c>
      <c r="B2734" t="s">
        <v>1325</v>
      </c>
      <c r="C2734">
        <v>2023</v>
      </c>
      <c r="D2734" t="s">
        <v>1619</v>
      </c>
      <c r="E2734" t="str">
        <f>IFERROR(VLOOKUP([1]!Tabla_SERIEA_05_13[[#This Row],[IdEstablecimiento]],'[2]Establecimiento 2023'!$A$1:$E$183,5,FALSE),0)</f>
        <v>04303-Monte Patria</v>
      </c>
      <c r="F2734" t="s">
        <v>1335</v>
      </c>
      <c r="G2734" s="437">
        <v>45096.462442129632</v>
      </c>
      <c r="H2734">
        <v>4</v>
      </c>
      <c r="J2734">
        <v>4</v>
      </c>
    </row>
    <row r="2735" spans="1:10" x14ac:dyDescent="0.2">
      <c r="A2735">
        <v>5</v>
      </c>
      <c r="B2735" t="s">
        <v>1325</v>
      </c>
      <c r="C2735">
        <v>2023</v>
      </c>
      <c r="D2735" t="s">
        <v>1619</v>
      </c>
      <c r="E2735" t="str">
        <f>IFERROR(VLOOKUP([1]!Tabla_SERIEA_05_13[[#This Row],[IdEstablecimiento]],'[2]Establecimiento 2023'!$A$1:$E$183,5,FALSE),0)</f>
        <v>04303-Monte Patria</v>
      </c>
      <c r="F2735" t="s">
        <v>1333</v>
      </c>
      <c r="G2735" s="437">
        <v>45096.462442129632</v>
      </c>
      <c r="H2735">
        <v>3</v>
      </c>
      <c r="J2735">
        <v>3</v>
      </c>
    </row>
    <row r="2736" spans="1:10" x14ac:dyDescent="0.2">
      <c r="A2736">
        <v>5</v>
      </c>
      <c r="B2736" t="s">
        <v>1325</v>
      </c>
      <c r="C2736">
        <v>2023</v>
      </c>
      <c r="D2736" t="s">
        <v>1619</v>
      </c>
      <c r="E2736" t="str">
        <f>IFERROR(VLOOKUP([1]!Tabla_SERIEA_05_13[[#This Row],[IdEstablecimiento]],'[2]Establecimiento 2023'!$A$1:$E$183,5,FALSE),0)</f>
        <v>04303-Monte Patria</v>
      </c>
      <c r="F2736" t="s">
        <v>1334</v>
      </c>
      <c r="G2736" s="437">
        <v>45096.462442129632</v>
      </c>
      <c r="H2736">
        <v>1</v>
      </c>
      <c r="J2736">
        <v>1</v>
      </c>
    </row>
    <row r="2737" spans="1:12" x14ac:dyDescent="0.2">
      <c r="A2737">
        <v>5</v>
      </c>
      <c r="B2737" t="s">
        <v>1325</v>
      </c>
      <c r="C2737">
        <v>2023</v>
      </c>
      <c r="D2737" t="s">
        <v>1619</v>
      </c>
      <c r="E2737" t="str">
        <f>IFERROR(VLOOKUP([1]!Tabla_SERIEA_05_13[[#This Row],[IdEstablecimiento]],'[2]Establecimiento 2023'!$A$1:$E$183,5,FALSE),0)</f>
        <v>04303-Monte Patria</v>
      </c>
      <c r="F2737" t="s">
        <v>1327</v>
      </c>
      <c r="G2737" s="437">
        <v>45096.462442129632</v>
      </c>
      <c r="H2737">
        <v>17</v>
      </c>
      <c r="J2737">
        <v>17</v>
      </c>
    </row>
    <row r="2738" spans="1:12" x14ac:dyDescent="0.2">
      <c r="A2738">
        <v>5</v>
      </c>
      <c r="B2738" t="s">
        <v>1325</v>
      </c>
      <c r="C2738">
        <v>2023</v>
      </c>
      <c r="D2738" t="s">
        <v>1619</v>
      </c>
      <c r="E2738" t="str">
        <f>IFERROR(VLOOKUP([1]!Tabla_SERIEA_05_13[[#This Row],[IdEstablecimiento]],'[2]Establecimiento 2023'!$A$1:$E$183,5,FALSE),0)</f>
        <v>105100-Hospital La Serena</v>
      </c>
      <c r="F2738" t="s">
        <v>1329</v>
      </c>
      <c r="G2738" s="437">
        <v>45096.462442129632</v>
      </c>
      <c r="H2738">
        <v>2</v>
      </c>
      <c r="J2738">
        <v>2</v>
      </c>
    </row>
    <row r="2739" spans="1:12" x14ac:dyDescent="0.2">
      <c r="A2739">
        <v>5</v>
      </c>
      <c r="B2739" t="s">
        <v>1325</v>
      </c>
      <c r="C2739">
        <v>2023</v>
      </c>
      <c r="D2739" t="s">
        <v>1619</v>
      </c>
      <c r="E2739" t="str">
        <f>IFERROR(VLOOKUP([1]!Tabla_SERIEA_05_13[[#This Row],[IdEstablecimiento]],'[2]Establecimiento 2023'!$A$1:$E$183,5,FALSE),0)</f>
        <v>105100-Hospital La Serena</v>
      </c>
      <c r="F2739" t="s">
        <v>1330</v>
      </c>
      <c r="G2739" s="437">
        <v>45096.462442129632</v>
      </c>
      <c r="H2739">
        <v>1</v>
      </c>
      <c r="J2739">
        <v>1</v>
      </c>
    </row>
    <row r="2740" spans="1:12" x14ac:dyDescent="0.2">
      <c r="A2740">
        <v>5</v>
      </c>
      <c r="B2740" t="s">
        <v>1325</v>
      </c>
      <c r="C2740">
        <v>2023</v>
      </c>
      <c r="D2740" t="s">
        <v>1619</v>
      </c>
      <c r="E2740" t="str">
        <f>IFERROR(VLOOKUP([1]!Tabla_SERIEA_05_13[[#This Row],[IdEstablecimiento]],'[2]Establecimiento 2023'!$A$1:$E$183,5,FALSE),0)</f>
        <v>105100-Hospital La Serena</v>
      </c>
      <c r="F2740" t="s">
        <v>1331</v>
      </c>
      <c r="G2740" s="437">
        <v>45096.462442129632</v>
      </c>
      <c r="H2740">
        <v>17</v>
      </c>
      <c r="J2740">
        <v>17</v>
      </c>
    </row>
    <row r="2741" spans="1:12" x14ac:dyDescent="0.2">
      <c r="A2741">
        <v>5</v>
      </c>
      <c r="B2741" t="s">
        <v>1325</v>
      </c>
      <c r="C2741">
        <v>2023</v>
      </c>
      <c r="D2741" t="s">
        <v>1619</v>
      </c>
      <c r="E2741" t="str">
        <f>IFERROR(VLOOKUP([1]!Tabla_SERIEA_05_13[[#This Row],[IdEstablecimiento]],'[2]Establecimiento 2023'!$A$1:$E$183,5,FALSE),0)</f>
        <v>105100-Hospital La Serena</v>
      </c>
      <c r="F2741" t="s">
        <v>1332</v>
      </c>
      <c r="G2741" s="437">
        <v>45096.462442129632</v>
      </c>
      <c r="H2741">
        <v>4</v>
      </c>
      <c r="J2741">
        <v>4</v>
      </c>
    </row>
    <row r="2742" spans="1:12" x14ac:dyDescent="0.2">
      <c r="A2742">
        <v>5</v>
      </c>
      <c r="B2742" t="s">
        <v>1325</v>
      </c>
      <c r="C2742">
        <v>2023</v>
      </c>
      <c r="D2742" t="s">
        <v>1619</v>
      </c>
      <c r="E2742" t="str">
        <f>IFERROR(VLOOKUP([1]!Tabla_SERIEA_05_13[[#This Row],[IdEstablecimiento]],'[2]Establecimiento 2023'!$A$1:$E$183,5,FALSE),0)</f>
        <v>105100-Hospital La Serena</v>
      </c>
      <c r="F2742" t="s">
        <v>1244</v>
      </c>
      <c r="G2742" s="437">
        <v>45096.462442129632</v>
      </c>
      <c r="H2742">
        <v>4</v>
      </c>
      <c r="I2742">
        <v>0</v>
      </c>
      <c r="J2742">
        <v>4</v>
      </c>
    </row>
    <row r="2743" spans="1:12" x14ac:dyDescent="0.2">
      <c r="A2743">
        <v>5</v>
      </c>
      <c r="B2743" t="s">
        <v>1325</v>
      </c>
      <c r="C2743">
        <v>2023</v>
      </c>
      <c r="D2743" t="s">
        <v>1619</v>
      </c>
      <c r="E2743" t="str">
        <f>IFERROR(VLOOKUP([1]!Tabla_SERIEA_05_13[[#This Row],[IdEstablecimiento]],'[2]Establecimiento 2023'!$A$1:$E$183,5,FALSE),0)</f>
        <v>105100-Hospital La Serena</v>
      </c>
      <c r="F2743" t="s">
        <v>1249</v>
      </c>
      <c r="G2743" s="437">
        <v>45096.462442129632</v>
      </c>
      <c r="H2743">
        <v>4</v>
      </c>
      <c r="I2743">
        <v>0</v>
      </c>
      <c r="J2743">
        <v>4</v>
      </c>
    </row>
    <row r="2744" spans="1:12" x14ac:dyDescent="0.2">
      <c r="A2744">
        <v>5</v>
      </c>
      <c r="B2744" t="s">
        <v>1325</v>
      </c>
      <c r="C2744">
        <v>2023</v>
      </c>
      <c r="D2744" t="s">
        <v>1619</v>
      </c>
      <c r="E2744" t="str">
        <f>IFERROR(VLOOKUP([1]!Tabla_SERIEA_05_13[[#This Row],[IdEstablecimiento]],'[2]Establecimiento 2023'!$A$1:$E$183,5,FALSE),0)</f>
        <v>105100-Hospital La Serena</v>
      </c>
      <c r="F2744" t="s">
        <v>1251</v>
      </c>
      <c r="G2744" s="437">
        <v>45096.462442129632</v>
      </c>
      <c r="H2744">
        <v>4</v>
      </c>
      <c r="J2744">
        <v>4</v>
      </c>
    </row>
    <row r="2745" spans="1:12" x14ac:dyDescent="0.2">
      <c r="A2745">
        <v>5</v>
      </c>
      <c r="B2745" t="s">
        <v>1325</v>
      </c>
      <c r="C2745">
        <v>2023</v>
      </c>
      <c r="D2745" t="s">
        <v>1619</v>
      </c>
      <c r="E2745" t="str">
        <f>IFERROR(VLOOKUP([1]!Tabla_SERIEA_05_13[[#This Row],[IdEstablecimiento]],'[2]Establecimiento 2023'!$A$1:$E$183,5,FALSE),0)</f>
        <v>105100-Hospital La Serena</v>
      </c>
      <c r="F2745" t="s">
        <v>1252</v>
      </c>
      <c r="G2745" s="437">
        <v>45096.462442129632</v>
      </c>
      <c r="H2745">
        <v>17</v>
      </c>
      <c r="I2745">
        <v>0</v>
      </c>
      <c r="J2745">
        <v>17</v>
      </c>
    </row>
    <row r="2746" spans="1:12" x14ac:dyDescent="0.2">
      <c r="A2746">
        <v>5</v>
      </c>
      <c r="B2746" t="s">
        <v>1325</v>
      </c>
      <c r="C2746">
        <v>2023</v>
      </c>
      <c r="D2746" t="s">
        <v>1619</v>
      </c>
      <c r="E2746" t="str">
        <f>IFERROR(VLOOKUP([1]!Tabla_SERIEA_05_13[[#This Row],[IdEstablecimiento]],'[2]Establecimiento 2023'!$A$1:$E$183,5,FALSE),0)</f>
        <v>105100-Hospital La Serena</v>
      </c>
      <c r="F2746" t="s">
        <v>1253</v>
      </c>
      <c r="G2746" s="437">
        <v>45096.462442129632</v>
      </c>
      <c r="H2746">
        <v>17</v>
      </c>
      <c r="I2746">
        <v>0</v>
      </c>
      <c r="J2746">
        <v>17</v>
      </c>
    </row>
    <row r="2747" spans="1:12" x14ac:dyDescent="0.2">
      <c r="A2747">
        <v>5</v>
      </c>
      <c r="B2747" t="s">
        <v>1325</v>
      </c>
      <c r="C2747">
        <v>2023</v>
      </c>
      <c r="D2747" t="s">
        <v>1619</v>
      </c>
      <c r="E2747" t="str">
        <f>IFERROR(VLOOKUP([1]!Tabla_SERIEA_05_13[[#This Row],[IdEstablecimiento]],'[2]Establecimiento 2023'!$A$1:$E$183,5,FALSE),0)</f>
        <v>105100-Hospital La Serena</v>
      </c>
      <c r="F2747" t="s">
        <v>1259</v>
      </c>
      <c r="G2747" s="437">
        <v>45096.462442129632</v>
      </c>
      <c r="H2747">
        <v>7</v>
      </c>
      <c r="I2747">
        <v>2</v>
      </c>
      <c r="J2747">
        <v>5</v>
      </c>
    </row>
    <row r="2748" spans="1:12" x14ac:dyDescent="0.2">
      <c r="A2748">
        <v>5</v>
      </c>
      <c r="B2748" t="s">
        <v>1325</v>
      </c>
      <c r="C2748">
        <v>2023</v>
      </c>
      <c r="D2748" t="s">
        <v>1620</v>
      </c>
      <c r="E2748" t="str">
        <f>IFERROR(VLOOKUP([1]!Tabla_SERIEA_05_13[[#This Row],[IdEstablecimiento]],'[2]Establecimiento 2023'!$A$1:$E$183,5,FALSE),0)</f>
        <v>04303-Monte Patria</v>
      </c>
      <c r="F2748" t="s">
        <v>1477</v>
      </c>
      <c r="G2748" s="437">
        <v>45096.462500000001</v>
      </c>
      <c r="H2748">
        <v>7</v>
      </c>
      <c r="J2748">
        <v>7</v>
      </c>
      <c r="L2748">
        <v>7</v>
      </c>
    </row>
    <row r="2749" spans="1:12" x14ac:dyDescent="0.2">
      <c r="A2749">
        <v>5</v>
      </c>
      <c r="B2749" t="s">
        <v>1325</v>
      </c>
      <c r="C2749">
        <v>2023</v>
      </c>
      <c r="D2749" t="s">
        <v>1620</v>
      </c>
      <c r="E2749" t="str">
        <f>IFERROR(VLOOKUP([1]!Tabla_SERIEA_05_13[[#This Row],[IdEstablecimiento]],'[2]Establecimiento 2023'!$A$1:$E$183,5,FALSE),0)</f>
        <v>04303-Monte Patria</v>
      </c>
      <c r="F2749" t="s">
        <v>1327</v>
      </c>
      <c r="G2749" s="437">
        <v>45096.462500000001</v>
      </c>
      <c r="H2749">
        <v>6</v>
      </c>
      <c r="J2749">
        <v>6</v>
      </c>
      <c r="L2749">
        <v>6</v>
      </c>
    </row>
    <row r="2750" spans="1:12" x14ac:dyDescent="0.2">
      <c r="A2750">
        <v>5</v>
      </c>
      <c r="B2750" t="s">
        <v>1325</v>
      </c>
      <c r="C2750">
        <v>2023</v>
      </c>
      <c r="D2750" t="s">
        <v>1620</v>
      </c>
      <c r="E2750" t="str">
        <f>IFERROR(VLOOKUP([1]!Tabla_SERIEA_05_13[[#This Row],[IdEstablecimiento]],'[2]Establecimiento 2023'!$A$1:$E$183,5,FALSE),0)</f>
        <v>04303-Monte Patria</v>
      </c>
      <c r="F2750" t="s">
        <v>1384</v>
      </c>
      <c r="G2750" s="437">
        <v>45096.462500000001</v>
      </c>
      <c r="H2750">
        <v>18</v>
      </c>
      <c r="J2750">
        <v>18</v>
      </c>
      <c r="L2750">
        <v>18</v>
      </c>
    </row>
    <row r="2751" spans="1:12" x14ac:dyDescent="0.2">
      <c r="A2751">
        <v>5</v>
      </c>
      <c r="B2751" t="s">
        <v>1325</v>
      </c>
      <c r="C2751">
        <v>2023</v>
      </c>
      <c r="D2751" t="s">
        <v>1620</v>
      </c>
      <c r="E2751" t="str">
        <f>IFERROR(VLOOKUP([1]!Tabla_SERIEA_05_13[[#This Row],[IdEstablecimiento]],'[2]Establecimiento 2023'!$A$1:$E$183,5,FALSE),0)</f>
        <v>04303-Monte Patria</v>
      </c>
      <c r="F2751" t="s">
        <v>1338</v>
      </c>
      <c r="G2751" s="437">
        <v>45096.462500000001</v>
      </c>
      <c r="H2751">
        <v>6</v>
      </c>
      <c r="J2751">
        <v>6</v>
      </c>
      <c r="L2751">
        <v>6</v>
      </c>
    </row>
    <row r="2752" spans="1:12" x14ac:dyDescent="0.2">
      <c r="A2752">
        <v>5</v>
      </c>
      <c r="B2752" t="s">
        <v>1325</v>
      </c>
      <c r="C2752">
        <v>2023</v>
      </c>
      <c r="D2752" t="s">
        <v>1620</v>
      </c>
      <c r="E2752" t="str">
        <f>IFERROR(VLOOKUP([1]!Tabla_SERIEA_05_13[[#This Row],[IdEstablecimiento]],'[2]Establecimiento 2023'!$A$1:$E$183,5,FALSE),0)</f>
        <v>04303-Monte Patria</v>
      </c>
      <c r="F2752" t="s">
        <v>1244</v>
      </c>
      <c r="G2752" s="437">
        <v>45096.462500000001</v>
      </c>
      <c r="H2752">
        <v>7</v>
      </c>
      <c r="I2752">
        <v>0</v>
      </c>
      <c r="J2752">
        <v>7</v>
      </c>
    </row>
    <row r="2753" spans="1:11" x14ac:dyDescent="0.2">
      <c r="A2753">
        <v>5</v>
      </c>
      <c r="B2753" t="s">
        <v>1325</v>
      </c>
      <c r="C2753">
        <v>2023</v>
      </c>
      <c r="D2753" t="s">
        <v>1620</v>
      </c>
      <c r="E2753" t="str">
        <f>IFERROR(VLOOKUP([1]!Tabla_SERIEA_05_13[[#This Row],[IdEstablecimiento]],'[2]Establecimiento 2023'!$A$1:$E$183,5,FALSE),0)</f>
        <v>04303-Monte Patria</v>
      </c>
      <c r="F2753" t="s">
        <v>1253</v>
      </c>
      <c r="G2753" s="437">
        <v>45096.462500000001</v>
      </c>
      <c r="H2753">
        <v>6</v>
      </c>
      <c r="I2753">
        <v>0</v>
      </c>
      <c r="J2753">
        <v>6</v>
      </c>
    </row>
    <row r="2754" spans="1:11" x14ac:dyDescent="0.2">
      <c r="A2754">
        <v>5</v>
      </c>
      <c r="B2754" t="s">
        <v>1325</v>
      </c>
      <c r="C2754">
        <v>2023</v>
      </c>
      <c r="D2754" t="s">
        <v>1621</v>
      </c>
      <c r="E2754" t="str">
        <f>IFERROR(VLOOKUP([1]!Tabla_SERIEA_05_13[[#This Row],[IdEstablecimiento]],'[2]Establecimiento 2023'!$A$1:$E$183,5,FALSE),0)</f>
        <v>105102-Hospital Ovalle</v>
      </c>
      <c r="F2754" t="s">
        <v>1343</v>
      </c>
      <c r="G2754" s="437">
        <v>45096.463275462964</v>
      </c>
      <c r="H2754">
        <v>0</v>
      </c>
      <c r="K2754">
        <v>2</v>
      </c>
    </row>
    <row r="2755" spans="1:11" x14ac:dyDescent="0.2">
      <c r="A2755">
        <v>5</v>
      </c>
      <c r="B2755" t="s">
        <v>1325</v>
      </c>
      <c r="C2755">
        <v>2023</v>
      </c>
      <c r="D2755" t="s">
        <v>1621</v>
      </c>
      <c r="E2755" t="str">
        <f>IFERROR(VLOOKUP([1]!Tabla_SERIEA_05_13[[#This Row],[IdEstablecimiento]],'[2]Establecimiento 2023'!$A$1:$E$183,5,FALSE),0)</f>
        <v>105102-Hospital Ovalle</v>
      </c>
      <c r="F2755" t="s">
        <v>1344</v>
      </c>
      <c r="G2755" s="437">
        <v>45096.463275462964</v>
      </c>
      <c r="H2755">
        <v>0</v>
      </c>
      <c r="K2755">
        <v>20</v>
      </c>
    </row>
    <row r="2756" spans="1:11" x14ac:dyDescent="0.2">
      <c r="A2756">
        <v>5</v>
      </c>
      <c r="B2756" t="s">
        <v>1325</v>
      </c>
      <c r="C2756">
        <v>2023</v>
      </c>
      <c r="D2756" t="s">
        <v>1621</v>
      </c>
      <c r="E2756" t="str">
        <f>IFERROR(VLOOKUP([1]!Tabla_SERIEA_05_13[[#This Row],[IdEstablecimiento]],'[2]Establecimiento 2023'!$A$1:$E$183,5,FALSE),0)</f>
        <v>105102-Hospital Ovalle</v>
      </c>
      <c r="F2756" t="s">
        <v>1345</v>
      </c>
      <c r="G2756" s="437">
        <v>45096.463275462964</v>
      </c>
      <c r="H2756">
        <v>0</v>
      </c>
      <c r="K2756">
        <v>14</v>
      </c>
    </row>
    <row r="2757" spans="1:11" x14ac:dyDescent="0.2">
      <c r="A2757">
        <v>5</v>
      </c>
      <c r="B2757" t="s">
        <v>1325</v>
      </c>
      <c r="C2757">
        <v>2023</v>
      </c>
      <c r="D2757" t="s">
        <v>1621</v>
      </c>
      <c r="E2757" t="str">
        <f>IFERROR(VLOOKUP([1]!Tabla_SERIEA_05_13[[#This Row],[IdEstablecimiento]],'[2]Establecimiento 2023'!$A$1:$E$183,5,FALSE),0)</f>
        <v>105102-Hospital Ovalle</v>
      </c>
      <c r="F2757" t="s">
        <v>1454</v>
      </c>
      <c r="G2757" s="437">
        <v>45096.463275462964</v>
      </c>
      <c r="H2757">
        <v>0</v>
      </c>
      <c r="K2757">
        <v>20</v>
      </c>
    </row>
    <row r="2758" spans="1:11" x14ac:dyDescent="0.2">
      <c r="A2758">
        <v>5</v>
      </c>
      <c r="B2758" t="s">
        <v>1325</v>
      </c>
      <c r="C2758">
        <v>2023</v>
      </c>
      <c r="D2758" t="s">
        <v>1621</v>
      </c>
      <c r="E2758" t="str">
        <f>IFERROR(VLOOKUP([1]!Tabla_SERIEA_05_13[[#This Row],[IdEstablecimiento]],'[2]Establecimiento 2023'!$A$1:$E$183,5,FALSE),0)</f>
        <v>105102-Hospital Ovalle</v>
      </c>
      <c r="F2758" t="s">
        <v>1349</v>
      </c>
      <c r="G2758" s="437">
        <v>45096.463275462964</v>
      </c>
      <c r="H2758">
        <v>0</v>
      </c>
      <c r="K2758">
        <v>16</v>
      </c>
    </row>
    <row r="2759" spans="1:11" x14ac:dyDescent="0.2">
      <c r="A2759">
        <v>5</v>
      </c>
      <c r="B2759" t="s">
        <v>1325</v>
      </c>
      <c r="C2759">
        <v>2023</v>
      </c>
      <c r="D2759" t="s">
        <v>1621</v>
      </c>
      <c r="E2759" t="str">
        <f>IFERROR(VLOOKUP([1]!Tabla_SERIEA_05_13[[#This Row],[IdEstablecimiento]],'[2]Establecimiento 2023'!$A$1:$E$183,5,FALSE),0)</f>
        <v>105102-Hospital Ovalle</v>
      </c>
      <c r="F2759" t="s">
        <v>1353</v>
      </c>
      <c r="G2759" s="437">
        <v>45096.463275462964</v>
      </c>
      <c r="H2759">
        <v>0</v>
      </c>
      <c r="K2759">
        <v>16</v>
      </c>
    </row>
    <row r="2760" spans="1:11" x14ac:dyDescent="0.2">
      <c r="A2760">
        <v>5</v>
      </c>
      <c r="B2760" t="s">
        <v>1325</v>
      </c>
      <c r="C2760">
        <v>2023</v>
      </c>
      <c r="D2760" t="s">
        <v>1621</v>
      </c>
      <c r="E2760" t="str">
        <f>IFERROR(VLOOKUP([1]!Tabla_SERIEA_05_13[[#This Row],[IdEstablecimiento]],'[2]Establecimiento 2023'!$A$1:$E$183,5,FALSE),0)</f>
        <v>105102-Hospital Ovalle</v>
      </c>
      <c r="F2760" t="s">
        <v>1354</v>
      </c>
      <c r="G2760" s="437">
        <v>45096.463275462964</v>
      </c>
      <c r="H2760">
        <v>0</v>
      </c>
      <c r="K2760">
        <v>14</v>
      </c>
    </row>
    <row r="2761" spans="1:11" x14ac:dyDescent="0.2">
      <c r="A2761">
        <v>5</v>
      </c>
      <c r="B2761" t="s">
        <v>1325</v>
      </c>
      <c r="C2761">
        <v>2023</v>
      </c>
      <c r="D2761" t="s">
        <v>1621</v>
      </c>
      <c r="E2761" t="str">
        <f>IFERROR(VLOOKUP([1]!Tabla_SERIEA_05_13[[#This Row],[IdEstablecimiento]],'[2]Establecimiento 2023'!$A$1:$E$183,5,FALSE),0)</f>
        <v>04303-Monte Patria</v>
      </c>
      <c r="F2761" t="s">
        <v>1410</v>
      </c>
      <c r="G2761" s="437">
        <v>45096.463275462964</v>
      </c>
      <c r="H2761">
        <v>0</v>
      </c>
      <c r="K2761">
        <v>21</v>
      </c>
    </row>
    <row r="2762" spans="1:11" x14ac:dyDescent="0.2">
      <c r="A2762">
        <v>5</v>
      </c>
      <c r="B2762" t="s">
        <v>1325</v>
      </c>
      <c r="C2762">
        <v>2023</v>
      </c>
      <c r="D2762" t="s">
        <v>1621</v>
      </c>
      <c r="E2762" t="str">
        <f>IFERROR(VLOOKUP([1]!Tabla_SERIEA_05_13[[#This Row],[IdEstablecimiento]],'[2]Establecimiento 2023'!$A$1:$E$183,5,FALSE),0)</f>
        <v>105102-Hospital Ovalle</v>
      </c>
      <c r="F2762" t="s">
        <v>1356</v>
      </c>
      <c r="G2762" s="437">
        <v>45096.463275462964</v>
      </c>
      <c r="H2762">
        <v>0</v>
      </c>
      <c r="K2762">
        <v>21</v>
      </c>
    </row>
    <row r="2763" spans="1:11" x14ac:dyDescent="0.2">
      <c r="A2763">
        <v>5</v>
      </c>
      <c r="B2763" t="s">
        <v>1325</v>
      </c>
      <c r="C2763">
        <v>2023</v>
      </c>
      <c r="D2763" t="s">
        <v>1621</v>
      </c>
      <c r="E2763" t="str">
        <f>IFERROR(VLOOKUP([1]!Tabla_SERIEA_05_13[[#This Row],[IdEstablecimiento]],'[2]Establecimiento 2023'!$A$1:$E$183,5,FALSE),0)</f>
        <v>105102-Hospital Ovalle</v>
      </c>
      <c r="F2763" t="s">
        <v>1358</v>
      </c>
      <c r="G2763" s="437">
        <v>45096.463275462964</v>
      </c>
      <c r="H2763">
        <v>0</v>
      </c>
      <c r="K2763">
        <v>16</v>
      </c>
    </row>
    <row r="2764" spans="1:11" x14ac:dyDescent="0.2">
      <c r="A2764">
        <v>5</v>
      </c>
      <c r="B2764" t="s">
        <v>1325</v>
      </c>
      <c r="C2764">
        <v>2023</v>
      </c>
      <c r="D2764" t="s">
        <v>1621</v>
      </c>
      <c r="E2764" t="str">
        <f>IFERROR(VLOOKUP([1]!Tabla_SERIEA_05_13[[#This Row],[IdEstablecimiento]],'[2]Establecimiento 2023'!$A$1:$E$183,5,FALSE),0)</f>
        <v>105102-Hospital Ovalle</v>
      </c>
      <c r="F2764" t="s">
        <v>1361</v>
      </c>
      <c r="G2764" s="437">
        <v>45096.463275462964</v>
      </c>
      <c r="H2764">
        <v>0</v>
      </c>
      <c r="K2764">
        <v>7</v>
      </c>
    </row>
    <row r="2765" spans="1:11" x14ac:dyDescent="0.2">
      <c r="A2765">
        <v>5</v>
      </c>
      <c r="B2765" t="s">
        <v>1325</v>
      </c>
      <c r="C2765">
        <v>2023</v>
      </c>
      <c r="D2765" t="s">
        <v>1621</v>
      </c>
      <c r="E2765" t="str">
        <f>IFERROR(VLOOKUP([1]!Tabla_SERIEA_05_13[[#This Row],[IdEstablecimiento]],'[2]Establecimiento 2023'!$A$1:$E$183,5,FALSE),0)</f>
        <v>105100-Hospital La Serena</v>
      </c>
      <c r="F2765" t="s">
        <v>1367</v>
      </c>
      <c r="G2765" s="437">
        <v>45096.463275462964</v>
      </c>
      <c r="H2765">
        <v>0</v>
      </c>
      <c r="K2765">
        <v>6</v>
      </c>
    </row>
    <row r="2766" spans="1:11" x14ac:dyDescent="0.2">
      <c r="A2766">
        <v>5</v>
      </c>
      <c r="B2766" t="s">
        <v>1325</v>
      </c>
      <c r="C2766">
        <v>2023</v>
      </c>
      <c r="D2766" t="s">
        <v>1621</v>
      </c>
      <c r="E2766" t="str">
        <f>IFERROR(VLOOKUP([1]!Tabla_SERIEA_05_13[[#This Row],[IdEstablecimiento]],'[2]Establecimiento 2023'!$A$1:$E$183,5,FALSE),0)</f>
        <v>105100-Hospital La Serena</v>
      </c>
      <c r="F2766" t="s">
        <v>1368</v>
      </c>
      <c r="G2766" s="437">
        <v>45096.463275462964</v>
      </c>
      <c r="H2766">
        <v>0</v>
      </c>
      <c r="K2766">
        <v>4</v>
      </c>
    </row>
    <row r="2767" spans="1:11" x14ac:dyDescent="0.2">
      <c r="A2767">
        <v>5</v>
      </c>
      <c r="B2767" t="s">
        <v>1325</v>
      </c>
      <c r="C2767">
        <v>2023</v>
      </c>
      <c r="D2767" t="s">
        <v>1621</v>
      </c>
      <c r="E2767" t="str">
        <f>IFERROR(VLOOKUP([1]!Tabla_SERIEA_05_13[[#This Row],[IdEstablecimiento]],'[2]Establecimiento 2023'!$A$1:$E$183,5,FALSE),0)</f>
        <v>105100-Hospital La Serena</v>
      </c>
      <c r="F2767" t="s">
        <v>1372</v>
      </c>
      <c r="G2767" s="437">
        <v>45096.463275462964</v>
      </c>
      <c r="H2767">
        <v>0</v>
      </c>
      <c r="K2767">
        <v>2</v>
      </c>
    </row>
    <row r="2768" spans="1:11" x14ac:dyDescent="0.2">
      <c r="A2768">
        <v>5</v>
      </c>
      <c r="B2768" t="s">
        <v>1325</v>
      </c>
      <c r="C2768">
        <v>2023</v>
      </c>
      <c r="D2768" t="s">
        <v>1621</v>
      </c>
      <c r="E2768" t="str">
        <f>IFERROR(VLOOKUP([1]!Tabla_SERIEA_05_13[[#This Row],[IdEstablecimiento]],'[2]Establecimiento 2023'!$A$1:$E$183,5,FALSE),0)</f>
        <v>105100-Hospital La Serena</v>
      </c>
      <c r="F2768" t="s">
        <v>1502</v>
      </c>
      <c r="G2768" s="437">
        <v>45096.463275462964</v>
      </c>
      <c r="H2768">
        <v>0</v>
      </c>
      <c r="K2768">
        <v>2</v>
      </c>
    </row>
    <row r="2769" spans="1:12" x14ac:dyDescent="0.2">
      <c r="A2769">
        <v>5</v>
      </c>
      <c r="B2769" t="s">
        <v>1325</v>
      </c>
      <c r="C2769">
        <v>2023</v>
      </c>
      <c r="D2769" t="s">
        <v>1621</v>
      </c>
      <c r="E2769" t="str">
        <f>IFERROR(VLOOKUP([1]!Tabla_SERIEA_05_13[[#This Row],[IdEstablecimiento]],'[2]Establecimiento 2023'!$A$1:$E$183,5,FALSE),0)</f>
        <v>105100-Hospital La Serena</v>
      </c>
      <c r="F2769" t="s">
        <v>1572</v>
      </c>
      <c r="G2769" s="437">
        <v>45096.463275462964</v>
      </c>
      <c r="H2769">
        <v>0</v>
      </c>
      <c r="K2769">
        <v>2</v>
      </c>
    </row>
    <row r="2770" spans="1:12" x14ac:dyDescent="0.2">
      <c r="A2770">
        <v>5</v>
      </c>
      <c r="B2770" t="s">
        <v>1325</v>
      </c>
      <c r="C2770">
        <v>2023</v>
      </c>
      <c r="D2770" t="s">
        <v>1621</v>
      </c>
      <c r="E2770" t="str">
        <f>IFERROR(VLOOKUP([1]!Tabla_SERIEA_05_13[[#This Row],[IdEstablecimiento]],'[2]Establecimiento 2023'!$A$1:$E$183,5,FALSE),0)</f>
        <v>105100-Hospital La Serena</v>
      </c>
      <c r="F2770" t="s">
        <v>1504</v>
      </c>
      <c r="G2770" s="437">
        <v>45096.463275462964</v>
      </c>
      <c r="H2770">
        <v>0</v>
      </c>
      <c r="K2770">
        <v>2</v>
      </c>
    </row>
    <row r="2771" spans="1:12" x14ac:dyDescent="0.2">
      <c r="A2771">
        <v>5</v>
      </c>
      <c r="B2771" t="s">
        <v>1325</v>
      </c>
      <c r="C2771">
        <v>2023</v>
      </c>
      <c r="D2771" t="s">
        <v>1621</v>
      </c>
      <c r="E2771" t="str">
        <f>IFERROR(VLOOKUP([1]!Tabla_SERIEA_05_13[[#This Row],[IdEstablecimiento]],'[2]Establecimiento 2023'!$A$1:$E$183,5,FALSE),0)</f>
        <v>105100-Hospital La Serena</v>
      </c>
      <c r="F2771" t="s">
        <v>1335</v>
      </c>
      <c r="G2771" s="437">
        <v>45096.463275462964</v>
      </c>
      <c r="H2771">
        <v>3</v>
      </c>
      <c r="J2771">
        <v>3</v>
      </c>
      <c r="L2771">
        <v>3</v>
      </c>
    </row>
    <row r="2772" spans="1:12" x14ac:dyDescent="0.2">
      <c r="A2772">
        <v>5</v>
      </c>
      <c r="B2772" t="s">
        <v>1325</v>
      </c>
      <c r="C2772">
        <v>2023</v>
      </c>
      <c r="D2772" t="s">
        <v>1621</v>
      </c>
      <c r="E2772" t="str">
        <f>IFERROR(VLOOKUP([1]!Tabla_SERIEA_05_13[[#This Row],[IdEstablecimiento]],'[2]Establecimiento 2023'!$A$1:$E$183,5,FALSE),0)</f>
        <v>105100-Hospital La Serena</v>
      </c>
      <c r="F2772" t="s">
        <v>1327</v>
      </c>
      <c r="G2772" s="437">
        <v>45096.463275462964</v>
      </c>
      <c r="H2772">
        <v>3</v>
      </c>
      <c r="J2772">
        <v>3</v>
      </c>
      <c r="L2772">
        <v>3</v>
      </c>
    </row>
    <row r="2773" spans="1:12" x14ac:dyDescent="0.2">
      <c r="A2773">
        <v>5</v>
      </c>
      <c r="B2773" t="s">
        <v>1325</v>
      </c>
      <c r="C2773">
        <v>2023</v>
      </c>
      <c r="D2773" t="s">
        <v>1621</v>
      </c>
      <c r="E2773" t="str">
        <f>IFERROR(VLOOKUP([1]!Tabla_SERIEA_05_13[[#This Row],[IdEstablecimiento]],'[2]Establecimiento 2023'!$A$1:$E$183,5,FALSE),0)</f>
        <v>105100-Hospital La Serena</v>
      </c>
      <c r="F2773" t="s">
        <v>1384</v>
      </c>
      <c r="G2773" s="437">
        <v>45096.463275462964</v>
      </c>
      <c r="H2773">
        <v>51</v>
      </c>
      <c r="J2773">
        <v>51</v>
      </c>
      <c r="L2773">
        <v>51</v>
      </c>
    </row>
    <row r="2774" spans="1:12" x14ac:dyDescent="0.2">
      <c r="A2774">
        <v>5</v>
      </c>
      <c r="B2774" t="s">
        <v>1325</v>
      </c>
      <c r="C2774">
        <v>2023</v>
      </c>
      <c r="D2774" t="s">
        <v>1621</v>
      </c>
      <c r="E2774" t="str">
        <f>IFERROR(VLOOKUP([1]!Tabla_SERIEA_05_13[[#This Row],[IdEstablecimiento]],'[2]Establecimiento 2023'!$A$1:$E$183,5,FALSE),0)</f>
        <v>105100-Hospital La Serena</v>
      </c>
      <c r="F2774" t="s">
        <v>1331</v>
      </c>
      <c r="G2774" s="437">
        <v>45096.463275462964</v>
      </c>
      <c r="H2774">
        <v>11</v>
      </c>
      <c r="J2774">
        <v>11</v>
      </c>
      <c r="L2774">
        <v>11</v>
      </c>
    </row>
    <row r="2775" spans="1:12" x14ac:dyDescent="0.2">
      <c r="A2775">
        <v>5</v>
      </c>
      <c r="B2775" t="s">
        <v>1325</v>
      </c>
      <c r="C2775">
        <v>2023</v>
      </c>
      <c r="D2775" t="s">
        <v>1621</v>
      </c>
      <c r="E2775" t="str">
        <f>IFERROR(VLOOKUP([1]!Tabla_SERIEA_05_13[[#This Row],[IdEstablecimiento]],'[2]Establecimiento 2023'!$A$1:$E$183,5,FALSE),0)</f>
        <v>105100-Hospital La Serena</v>
      </c>
      <c r="F2775" t="s">
        <v>1385</v>
      </c>
      <c r="G2775" s="437">
        <v>45096.463275462964</v>
      </c>
      <c r="H2775">
        <v>25</v>
      </c>
      <c r="J2775">
        <v>25</v>
      </c>
      <c r="K2775">
        <v>25</v>
      </c>
    </row>
    <row r="2776" spans="1:12" x14ac:dyDescent="0.2">
      <c r="A2776">
        <v>5</v>
      </c>
      <c r="B2776" t="s">
        <v>1325</v>
      </c>
      <c r="C2776">
        <v>2023</v>
      </c>
      <c r="D2776" t="s">
        <v>1621</v>
      </c>
      <c r="E2776" t="str">
        <f>IFERROR(VLOOKUP([1]!Tabla_SERIEA_05_13[[#This Row],[IdEstablecimiento]],'[2]Establecimiento 2023'!$A$1:$E$183,5,FALSE),0)</f>
        <v>105100-Hospital La Serena</v>
      </c>
      <c r="F2776" t="s">
        <v>1244</v>
      </c>
      <c r="G2776" s="437">
        <v>45096.463275462964</v>
      </c>
      <c r="H2776">
        <v>3</v>
      </c>
      <c r="I2776">
        <v>0</v>
      </c>
      <c r="J2776">
        <v>3</v>
      </c>
    </row>
    <row r="2777" spans="1:12" x14ac:dyDescent="0.2">
      <c r="A2777">
        <v>5</v>
      </c>
      <c r="B2777" t="s">
        <v>1325</v>
      </c>
      <c r="C2777">
        <v>2023</v>
      </c>
      <c r="D2777" t="s">
        <v>1621</v>
      </c>
      <c r="E2777" t="str">
        <f>IFERROR(VLOOKUP([1]!Tabla_SERIEA_05_13[[#This Row],[IdEstablecimiento]],'[2]Establecimiento 2023'!$A$1:$E$183,5,FALSE),0)</f>
        <v>105100-Hospital La Serena</v>
      </c>
      <c r="F2777" t="s">
        <v>1252</v>
      </c>
      <c r="G2777" s="437">
        <v>45096.463275462964</v>
      </c>
      <c r="H2777">
        <v>11</v>
      </c>
      <c r="I2777">
        <v>0</v>
      </c>
      <c r="J2777">
        <v>11</v>
      </c>
    </row>
    <row r="2778" spans="1:12" x14ac:dyDescent="0.2">
      <c r="A2778">
        <v>5</v>
      </c>
      <c r="B2778" t="s">
        <v>1325</v>
      </c>
      <c r="C2778">
        <v>2023</v>
      </c>
      <c r="D2778" t="s">
        <v>1621</v>
      </c>
      <c r="E2778" t="str">
        <f>IFERROR(VLOOKUP([1]!Tabla_SERIEA_05_13[[#This Row],[IdEstablecimiento]],'[2]Establecimiento 2023'!$A$1:$E$183,5,FALSE),0)</f>
        <v>105100-Hospital La Serena</v>
      </c>
      <c r="F2778" t="s">
        <v>1253</v>
      </c>
      <c r="G2778" s="437">
        <v>45096.463275462964</v>
      </c>
      <c r="H2778">
        <v>3</v>
      </c>
      <c r="I2778">
        <v>0</v>
      </c>
      <c r="J2778">
        <v>3</v>
      </c>
    </row>
    <row r="2779" spans="1:12" x14ac:dyDescent="0.2">
      <c r="A2779">
        <v>5</v>
      </c>
      <c r="B2779" t="s">
        <v>1325</v>
      </c>
      <c r="C2779">
        <v>2023</v>
      </c>
      <c r="D2779" t="s">
        <v>1622</v>
      </c>
      <c r="E2779" t="str">
        <f>IFERROR(VLOOKUP([1]!Tabla_SERIEA_05_13[[#This Row],[IdEstablecimiento]],'[2]Establecimiento 2023'!$A$1:$E$183,5,FALSE),0)</f>
        <v>105100-Hospital La Serena</v>
      </c>
      <c r="F2779" t="s">
        <v>1400</v>
      </c>
      <c r="G2779" s="437">
        <v>45096.463402777779</v>
      </c>
      <c r="H2779">
        <v>6</v>
      </c>
      <c r="J2779">
        <v>6</v>
      </c>
      <c r="L2779">
        <v>6</v>
      </c>
    </row>
    <row r="2780" spans="1:12" x14ac:dyDescent="0.2">
      <c r="A2780">
        <v>5</v>
      </c>
      <c r="B2780" t="s">
        <v>1325</v>
      </c>
      <c r="C2780">
        <v>2023</v>
      </c>
      <c r="D2780" t="s">
        <v>1622</v>
      </c>
      <c r="E2780" t="str">
        <f>IFERROR(VLOOKUP([1]!Tabla_SERIEA_05_13[[#This Row],[IdEstablecimiento]],'[2]Establecimiento 2023'!$A$1:$E$183,5,FALSE),0)</f>
        <v>105100-Hospital La Serena</v>
      </c>
      <c r="F2780" t="s">
        <v>1413</v>
      </c>
      <c r="G2780" s="437">
        <v>45096.463402777779</v>
      </c>
      <c r="H2780">
        <v>3</v>
      </c>
      <c r="J2780">
        <v>3</v>
      </c>
      <c r="L2780">
        <v>3</v>
      </c>
    </row>
    <row r="2781" spans="1:12" x14ac:dyDescent="0.2">
      <c r="A2781">
        <v>5</v>
      </c>
      <c r="B2781" t="s">
        <v>1325</v>
      </c>
      <c r="C2781">
        <v>2023</v>
      </c>
      <c r="D2781" t="s">
        <v>1622</v>
      </c>
      <c r="E2781" t="str">
        <f>IFERROR(VLOOKUP([1]!Tabla_SERIEA_05_13[[#This Row],[IdEstablecimiento]],'[2]Establecimiento 2023'!$A$1:$E$183,5,FALSE),0)</f>
        <v>105102-Hospital Ovalle</v>
      </c>
      <c r="F2781" t="s">
        <v>1384</v>
      </c>
      <c r="G2781" s="437">
        <v>45096.463402777779</v>
      </c>
      <c r="H2781">
        <v>3</v>
      </c>
      <c r="J2781">
        <v>3</v>
      </c>
      <c r="L2781">
        <v>3</v>
      </c>
    </row>
    <row r="2782" spans="1:12" x14ac:dyDescent="0.2">
      <c r="A2782">
        <v>5</v>
      </c>
      <c r="B2782" t="s">
        <v>1325</v>
      </c>
      <c r="C2782">
        <v>2023</v>
      </c>
      <c r="D2782" t="s">
        <v>1622</v>
      </c>
      <c r="E2782" t="str">
        <f>IFERROR(VLOOKUP([1]!Tabla_SERIEA_05_13[[#This Row],[IdEstablecimiento]],'[2]Establecimiento 2023'!$A$1:$E$183,5,FALSE),0)</f>
        <v>105102-Hospital Ovalle</v>
      </c>
      <c r="F2782" t="s">
        <v>1338</v>
      </c>
      <c r="G2782" s="437">
        <v>45096.463402777779</v>
      </c>
      <c r="H2782">
        <v>4</v>
      </c>
      <c r="J2782">
        <v>4</v>
      </c>
      <c r="L2782">
        <v>4</v>
      </c>
    </row>
    <row r="2783" spans="1:12" x14ac:dyDescent="0.2">
      <c r="A2783">
        <v>5</v>
      </c>
      <c r="B2783" t="s">
        <v>1325</v>
      </c>
      <c r="C2783">
        <v>2023</v>
      </c>
      <c r="D2783" t="s">
        <v>1622</v>
      </c>
      <c r="E2783" t="str">
        <f>IFERROR(VLOOKUP([1]!Tabla_SERIEA_05_13[[#This Row],[IdEstablecimiento]],'[2]Establecimiento 2023'!$A$1:$E$183,5,FALSE),0)</f>
        <v>105102-Hospital Ovalle</v>
      </c>
      <c r="F2783" t="s">
        <v>1332</v>
      </c>
      <c r="G2783" s="437">
        <v>45096.463402777779</v>
      </c>
      <c r="H2783">
        <v>3</v>
      </c>
      <c r="J2783">
        <v>3</v>
      </c>
      <c r="L2783">
        <v>3</v>
      </c>
    </row>
    <row r="2784" spans="1:12" x14ac:dyDescent="0.2">
      <c r="A2784">
        <v>5</v>
      </c>
      <c r="B2784" t="s">
        <v>1325</v>
      </c>
      <c r="C2784">
        <v>2023</v>
      </c>
      <c r="D2784" t="s">
        <v>1622</v>
      </c>
      <c r="E2784" t="str">
        <f>IFERROR(VLOOKUP([1]!Tabla_SERIEA_05_13[[#This Row],[IdEstablecimiento]],'[2]Establecimiento 2023'!$A$1:$E$183,5,FALSE),0)</f>
        <v>105102-Hospital Ovalle</v>
      </c>
      <c r="F2784" t="s">
        <v>1244</v>
      </c>
      <c r="G2784" s="437">
        <v>45096.463402777779</v>
      </c>
      <c r="H2784">
        <v>6</v>
      </c>
      <c r="I2784">
        <v>0</v>
      </c>
      <c r="J2784">
        <v>6</v>
      </c>
    </row>
    <row r="2785" spans="1:12" x14ac:dyDescent="0.2">
      <c r="A2785">
        <v>5</v>
      </c>
      <c r="B2785" t="s">
        <v>1325</v>
      </c>
      <c r="C2785">
        <v>2023</v>
      </c>
      <c r="D2785" t="s">
        <v>1622</v>
      </c>
      <c r="E2785" t="str">
        <f>IFERROR(VLOOKUP([1]!Tabla_SERIEA_05_13[[#This Row],[IdEstablecimiento]],'[2]Establecimiento 2023'!$A$1:$E$183,5,FALSE),0)</f>
        <v>105102-Hospital Ovalle</v>
      </c>
      <c r="F2785" t="s">
        <v>1254</v>
      </c>
      <c r="G2785" s="437">
        <v>45096.463402777779</v>
      </c>
      <c r="H2785">
        <v>3</v>
      </c>
      <c r="I2785">
        <v>0</v>
      </c>
      <c r="J2785">
        <v>3</v>
      </c>
    </row>
    <row r="2786" spans="1:12" x14ac:dyDescent="0.2">
      <c r="A2786">
        <v>5</v>
      </c>
      <c r="B2786" t="s">
        <v>1325</v>
      </c>
      <c r="C2786">
        <v>2023</v>
      </c>
      <c r="D2786" t="s">
        <v>1623</v>
      </c>
      <c r="E2786" t="str">
        <f>IFERROR(VLOOKUP([1]!Tabla_SERIEA_05_13[[#This Row],[IdEstablecimiento]],'[2]Establecimiento 2023'!$A$1:$E$183,5,FALSE),0)</f>
        <v>105102-Hospital Ovalle</v>
      </c>
      <c r="F2786" t="s">
        <v>1327</v>
      </c>
      <c r="G2786" s="437">
        <v>45096.464224537034</v>
      </c>
      <c r="H2786">
        <v>2</v>
      </c>
      <c r="J2786">
        <v>2</v>
      </c>
      <c r="L2786">
        <v>2</v>
      </c>
    </row>
    <row r="2787" spans="1:12" x14ac:dyDescent="0.2">
      <c r="A2787">
        <v>5</v>
      </c>
      <c r="B2787" t="s">
        <v>1325</v>
      </c>
      <c r="C2787">
        <v>2023</v>
      </c>
      <c r="D2787" t="s">
        <v>1623</v>
      </c>
      <c r="E2787" t="str">
        <f>IFERROR(VLOOKUP([1]!Tabla_SERIEA_05_13[[#This Row],[IdEstablecimiento]],'[2]Establecimiento 2023'!$A$1:$E$183,5,FALSE),0)</f>
        <v>105102-Hospital Ovalle</v>
      </c>
      <c r="F2787" t="s">
        <v>1413</v>
      </c>
      <c r="G2787" s="437">
        <v>45096.464224537034</v>
      </c>
      <c r="H2787">
        <v>1</v>
      </c>
      <c r="J2787">
        <v>1</v>
      </c>
      <c r="L2787">
        <v>1</v>
      </c>
    </row>
    <row r="2788" spans="1:12" x14ac:dyDescent="0.2">
      <c r="A2788">
        <v>5</v>
      </c>
      <c r="B2788" t="s">
        <v>1325</v>
      </c>
      <c r="C2788">
        <v>2023</v>
      </c>
      <c r="D2788" t="s">
        <v>1623</v>
      </c>
      <c r="E2788" t="str">
        <f>IFERROR(VLOOKUP([1]!Tabla_SERIEA_05_13[[#This Row],[IdEstablecimiento]],'[2]Establecimiento 2023'!$A$1:$E$183,5,FALSE),0)</f>
        <v>105102-Hospital Ovalle</v>
      </c>
      <c r="F2788" t="s">
        <v>1435</v>
      </c>
      <c r="G2788" s="437">
        <v>45096.464224537034</v>
      </c>
      <c r="H2788">
        <v>2</v>
      </c>
      <c r="J2788">
        <v>2</v>
      </c>
      <c r="L2788">
        <v>2</v>
      </c>
    </row>
    <row r="2789" spans="1:12" x14ac:dyDescent="0.2">
      <c r="A2789">
        <v>5</v>
      </c>
      <c r="B2789" t="s">
        <v>1325</v>
      </c>
      <c r="C2789">
        <v>2023</v>
      </c>
      <c r="D2789" t="s">
        <v>1623</v>
      </c>
      <c r="E2789" t="str">
        <f>IFERROR(VLOOKUP([1]!Tabla_SERIEA_05_13[[#This Row],[IdEstablecimiento]],'[2]Establecimiento 2023'!$A$1:$E$183,5,FALSE),0)</f>
        <v>105102-Hospital Ovalle</v>
      </c>
      <c r="F2789" t="s">
        <v>1384</v>
      </c>
      <c r="G2789" s="437">
        <v>45096.464224537034</v>
      </c>
      <c r="H2789">
        <v>16</v>
      </c>
      <c r="J2789">
        <v>16</v>
      </c>
      <c r="L2789">
        <v>16</v>
      </c>
    </row>
    <row r="2790" spans="1:12" x14ac:dyDescent="0.2">
      <c r="A2790">
        <v>5</v>
      </c>
      <c r="B2790" t="s">
        <v>1325</v>
      </c>
      <c r="C2790">
        <v>2023</v>
      </c>
      <c r="D2790" t="s">
        <v>1623</v>
      </c>
      <c r="E2790" t="str">
        <f>IFERROR(VLOOKUP([1]!Tabla_SERIEA_05_13[[#This Row],[IdEstablecimiento]],'[2]Establecimiento 2023'!$A$1:$E$183,5,FALSE),0)</f>
        <v>105102-Hospital Ovalle</v>
      </c>
      <c r="F2790" t="s">
        <v>1338</v>
      </c>
      <c r="G2790" s="437">
        <v>45096.464224537034</v>
      </c>
      <c r="H2790">
        <v>2</v>
      </c>
      <c r="J2790">
        <v>2</v>
      </c>
      <c r="L2790">
        <v>2</v>
      </c>
    </row>
    <row r="2791" spans="1:12" x14ac:dyDescent="0.2">
      <c r="A2791">
        <v>5</v>
      </c>
      <c r="B2791" t="s">
        <v>1325</v>
      </c>
      <c r="C2791">
        <v>2023</v>
      </c>
      <c r="D2791" t="s">
        <v>1623</v>
      </c>
      <c r="E2791" t="str">
        <f>IFERROR(VLOOKUP([1]!Tabla_SERIEA_05_13[[#This Row],[IdEstablecimiento]],'[2]Establecimiento 2023'!$A$1:$E$183,5,FALSE),0)</f>
        <v>105102-Hospital Ovalle</v>
      </c>
      <c r="F2791" t="s">
        <v>1332</v>
      </c>
      <c r="G2791" s="437">
        <v>45096.464224537034</v>
      </c>
      <c r="H2791">
        <v>12</v>
      </c>
      <c r="J2791">
        <v>12</v>
      </c>
      <c r="L2791">
        <v>12</v>
      </c>
    </row>
    <row r="2792" spans="1:12" x14ac:dyDescent="0.2">
      <c r="A2792">
        <v>5</v>
      </c>
      <c r="B2792" t="s">
        <v>1325</v>
      </c>
      <c r="C2792">
        <v>2023</v>
      </c>
      <c r="D2792" t="s">
        <v>1623</v>
      </c>
      <c r="E2792" t="str">
        <f>IFERROR(VLOOKUP([1]!Tabla_SERIEA_05_13[[#This Row],[IdEstablecimiento]],'[2]Establecimiento 2023'!$A$1:$E$183,5,FALSE),0)</f>
        <v>105102-Hospital Ovalle</v>
      </c>
      <c r="F2792" t="s">
        <v>1253</v>
      </c>
      <c r="G2792" s="437">
        <v>45096.464224537034</v>
      </c>
      <c r="H2792">
        <v>2</v>
      </c>
      <c r="I2792">
        <v>0</v>
      </c>
      <c r="J2792">
        <v>2</v>
      </c>
    </row>
    <row r="2793" spans="1:12" x14ac:dyDescent="0.2">
      <c r="A2793">
        <v>5</v>
      </c>
      <c r="B2793" t="s">
        <v>1325</v>
      </c>
      <c r="C2793">
        <v>2023</v>
      </c>
      <c r="D2793" t="s">
        <v>1623</v>
      </c>
      <c r="E2793" t="str">
        <f>IFERROR(VLOOKUP([1]!Tabla_SERIEA_05_13[[#This Row],[IdEstablecimiento]],'[2]Establecimiento 2023'!$A$1:$E$183,5,FALSE),0)</f>
        <v>105102-Hospital Ovalle</v>
      </c>
      <c r="F2793" t="s">
        <v>1254</v>
      </c>
      <c r="G2793" s="437">
        <v>45096.464224537034</v>
      </c>
      <c r="H2793">
        <v>1</v>
      </c>
      <c r="I2793">
        <v>0</v>
      </c>
      <c r="J2793">
        <v>1</v>
      </c>
    </row>
    <row r="2794" spans="1:12" x14ac:dyDescent="0.2">
      <c r="A2794">
        <v>5</v>
      </c>
      <c r="B2794" t="s">
        <v>1325</v>
      </c>
      <c r="C2794">
        <v>2023</v>
      </c>
      <c r="D2794" t="s">
        <v>1624</v>
      </c>
      <c r="E2794" t="str">
        <f>IFERROR(VLOOKUP([1]!Tabla_SERIEA_05_13[[#This Row],[IdEstablecimiento]],'[2]Establecimiento 2023'!$A$1:$E$183,5,FALSE),0)</f>
        <v>105102-Hospital Ovalle</v>
      </c>
      <c r="F2794" t="s">
        <v>1340</v>
      </c>
      <c r="G2794" s="437">
        <v>45096.464305555557</v>
      </c>
      <c r="H2794">
        <v>0</v>
      </c>
      <c r="K2794">
        <v>1</v>
      </c>
    </row>
    <row r="2795" spans="1:12" x14ac:dyDescent="0.2">
      <c r="A2795">
        <v>5</v>
      </c>
      <c r="B2795" t="s">
        <v>1325</v>
      </c>
      <c r="C2795">
        <v>2023</v>
      </c>
      <c r="D2795" t="s">
        <v>1624</v>
      </c>
      <c r="E2795" t="str">
        <f>IFERROR(VLOOKUP([1]!Tabla_SERIEA_05_13[[#This Row],[IdEstablecimiento]],'[2]Establecimiento 2023'!$A$1:$E$183,5,FALSE),0)</f>
        <v>105102-Hospital Ovalle</v>
      </c>
      <c r="F2795" t="s">
        <v>1342</v>
      </c>
      <c r="G2795" s="437">
        <v>45096.464305555557</v>
      </c>
      <c r="H2795">
        <v>0</v>
      </c>
      <c r="K2795">
        <v>18</v>
      </c>
    </row>
    <row r="2796" spans="1:12" x14ac:dyDescent="0.2">
      <c r="A2796">
        <v>5</v>
      </c>
      <c r="B2796" t="s">
        <v>1325</v>
      </c>
      <c r="C2796">
        <v>2023</v>
      </c>
      <c r="D2796" t="s">
        <v>1624</v>
      </c>
      <c r="E2796" t="str">
        <f>IFERROR(VLOOKUP([1]!Tabla_SERIEA_05_13[[#This Row],[IdEstablecimiento]],'[2]Establecimiento 2023'!$A$1:$E$183,5,FALSE),0)</f>
        <v>04301-Ovalle</v>
      </c>
      <c r="F2796" t="s">
        <v>1625</v>
      </c>
      <c r="G2796" s="437">
        <v>45096.464305555557</v>
      </c>
      <c r="H2796">
        <v>0</v>
      </c>
      <c r="K2796">
        <v>18</v>
      </c>
    </row>
    <row r="2797" spans="1:12" x14ac:dyDescent="0.2">
      <c r="A2797">
        <v>5</v>
      </c>
      <c r="B2797" t="s">
        <v>1325</v>
      </c>
      <c r="C2797">
        <v>2023</v>
      </c>
      <c r="D2797" t="s">
        <v>1624</v>
      </c>
      <c r="E2797" t="str">
        <f>IFERROR(VLOOKUP([1]!Tabla_SERIEA_05_13[[#This Row],[IdEstablecimiento]],'[2]Establecimiento 2023'!$A$1:$E$183,5,FALSE),0)</f>
        <v>04301-Ovalle</v>
      </c>
      <c r="F2797" t="s">
        <v>1343</v>
      </c>
      <c r="G2797" s="437">
        <v>45096.464305555557</v>
      </c>
      <c r="H2797">
        <v>0</v>
      </c>
      <c r="K2797">
        <v>15</v>
      </c>
    </row>
    <row r="2798" spans="1:12" x14ac:dyDescent="0.2">
      <c r="A2798">
        <v>5</v>
      </c>
      <c r="B2798" t="s">
        <v>1325</v>
      </c>
      <c r="C2798">
        <v>2023</v>
      </c>
      <c r="D2798" t="s">
        <v>1624</v>
      </c>
      <c r="E2798" t="str">
        <f>IFERROR(VLOOKUP([1]!Tabla_SERIEA_05_13[[#This Row],[IdEstablecimiento]],'[2]Establecimiento 2023'!$A$1:$E$183,5,FALSE),0)</f>
        <v>04301-Ovalle</v>
      </c>
      <c r="F2798" t="s">
        <v>1344</v>
      </c>
      <c r="G2798" s="437">
        <v>45096.464305555557</v>
      </c>
      <c r="H2798">
        <v>0</v>
      </c>
      <c r="K2798">
        <v>25</v>
      </c>
    </row>
    <row r="2799" spans="1:12" x14ac:dyDescent="0.2">
      <c r="A2799">
        <v>5</v>
      </c>
      <c r="B2799" t="s">
        <v>1325</v>
      </c>
      <c r="C2799">
        <v>2023</v>
      </c>
      <c r="D2799" t="s">
        <v>1624</v>
      </c>
      <c r="E2799" t="str">
        <f>IFERROR(VLOOKUP([1]!Tabla_SERIEA_05_13[[#This Row],[IdEstablecimiento]],'[2]Establecimiento 2023'!$A$1:$E$183,5,FALSE),0)</f>
        <v>04301-Ovalle</v>
      </c>
      <c r="F2799" t="s">
        <v>1392</v>
      </c>
      <c r="G2799" s="437">
        <v>45096.464305555557</v>
      </c>
      <c r="H2799">
        <v>0</v>
      </c>
      <c r="K2799">
        <v>1</v>
      </c>
    </row>
    <row r="2800" spans="1:12" x14ac:dyDescent="0.2">
      <c r="A2800">
        <v>5</v>
      </c>
      <c r="B2800" t="s">
        <v>1325</v>
      </c>
      <c r="C2800">
        <v>2023</v>
      </c>
      <c r="D2800" t="s">
        <v>1624</v>
      </c>
      <c r="E2800" t="str">
        <f>IFERROR(VLOOKUP([1]!Tabla_SERIEA_05_13[[#This Row],[IdEstablecimiento]],'[2]Establecimiento 2023'!$A$1:$E$183,5,FALSE),0)</f>
        <v>04301-Ovalle</v>
      </c>
      <c r="F2800" t="s">
        <v>1345</v>
      </c>
      <c r="G2800" s="437">
        <v>45096.464305555557</v>
      </c>
      <c r="H2800">
        <v>0</v>
      </c>
      <c r="K2800">
        <v>22</v>
      </c>
    </row>
    <row r="2801" spans="1:11" x14ac:dyDescent="0.2">
      <c r="A2801">
        <v>5</v>
      </c>
      <c r="B2801" t="s">
        <v>1325</v>
      </c>
      <c r="C2801">
        <v>2023</v>
      </c>
      <c r="D2801" t="s">
        <v>1624</v>
      </c>
      <c r="E2801" t="str">
        <f>IFERROR(VLOOKUP([1]!Tabla_SERIEA_05_13[[#This Row],[IdEstablecimiento]],'[2]Establecimiento 2023'!$A$1:$E$183,5,FALSE),0)</f>
        <v>04301-Ovalle</v>
      </c>
      <c r="F2801" t="s">
        <v>1346</v>
      </c>
      <c r="G2801" s="437">
        <v>45096.464305555557</v>
      </c>
      <c r="H2801">
        <v>0</v>
      </c>
      <c r="K2801">
        <v>1</v>
      </c>
    </row>
    <row r="2802" spans="1:11" x14ac:dyDescent="0.2">
      <c r="A2802">
        <v>5</v>
      </c>
      <c r="B2802" t="s">
        <v>1325</v>
      </c>
      <c r="C2802">
        <v>2023</v>
      </c>
      <c r="D2802" t="s">
        <v>1624</v>
      </c>
      <c r="E2802" t="str">
        <f>IFERROR(VLOOKUP([1]!Tabla_SERIEA_05_13[[#This Row],[IdEstablecimiento]],'[2]Establecimiento 2023'!$A$1:$E$183,5,FALSE),0)</f>
        <v>04301-Ovalle</v>
      </c>
      <c r="F2802" t="s">
        <v>1347</v>
      </c>
      <c r="G2802" s="437">
        <v>45096.464305555557</v>
      </c>
      <c r="H2802">
        <v>0</v>
      </c>
      <c r="K2802">
        <v>40</v>
      </c>
    </row>
    <row r="2803" spans="1:11" x14ac:dyDescent="0.2">
      <c r="A2803">
        <v>5</v>
      </c>
      <c r="B2803" t="s">
        <v>1325</v>
      </c>
      <c r="C2803">
        <v>2023</v>
      </c>
      <c r="D2803" t="s">
        <v>1624</v>
      </c>
      <c r="E2803" t="str">
        <f>IFERROR(VLOOKUP([1]!Tabla_SERIEA_05_13[[#This Row],[IdEstablecimiento]],'[2]Establecimiento 2023'!$A$1:$E$183,5,FALSE),0)</f>
        <v>105100-Hospital La Serena</v>
      </c>
      <c r="F2803" t="s">
        <v>1394</v>
      </c>
      <c r="G2803" s="437">
        <v>45096.464305555557</v>
      </c>
      <c r="H2803">
        <v>0</v>
      </c>
      <c r="K2803">
        <v>22</v>
      </c>
    </row>
    <row r="2804" spans="1:11" x14ac:dyDescent="0.2">
      <c r="A2804">
        <v>5</v>
      </c>
      <c r="B2804" t="s">
        <v>1325</v>
      </c>
      <c r="C2804">
        <v>2023</v>
      </c>
      <c r="D2804" t="s">
        <v>1624</v>
      </c>
      <c r="E2804" t="str">
        <f>IFERROR(VLOOKUP([1]!Tabla_SERIEA_05_13[[#This Row],[IdEstablecimiento]],'[2]Establecimiento 2023'!$A$1:$E$183,5,FALSE),0)</f>
        <v>105100-Hospital La Serena</v>
      </c>
      <c r="F2804" t="s">
        <v>1348</v>
      </c>
      <c r="G2804" s="437">
        <v>45096.464305555557</v>
      </c>
      <c r="H2804">
        <v>0</v>
      </c>
      <c r="K2804">
        <v>2</v>
      </c>
    </row>
    <row r="2805" spans="1:11" x14ac:dyDescent="0.2">
      <c r="A2805">
        <v>5</v>
      </c>
      <c r="B2805" t="s">
        <v>1325</v>
      </c>
      <c r="C2805">
        <v>2023</v>
      </c>
      <c r="D2805" t="s">
        <v>1624</v>
      </c>
      <c r="E2805" t="str">
        <f>IFERROR(VLOOKUP([1]!Tabla_SERIEA_05_13[[#This Row],[IdEstablecimiento]],'[2]Establecimiento 2023'!$A$1:$E$183,5,FALSE),0)</f>
        <v>105100-Hospital La Serena</v>
      </c>
      <c r="F2805" t="s">
        <v>1349</v>
      </c>
      <c r="G2805" s="437">
        <v>45096.464305555557</v>
      </c>
      <c r="H2805">
        <v>0</v>
      </c>
      <c r="K2805">
        <v>4</v>
      </c>
    </row>
    <row r="2806" spans="1:11" x14ac:dyDescent="0.2">
      <c r="A2806">
        <v>5</v>
      </c>
      <c r="B2806" t="s">
        <v>1325</v>
      </c>
      <c r="C2806">
        <v>2023</v>
      </c>
      <c r="D2806" t="s">
        <v>1624</v>
      </c>
      <c r="E2806" t="str">
        <f>IFERROR(VLOOKUP([1]!Tabla_SERIEA_05_13[[#This Row],[IdEstablecimiento]],'[2]Establecimiento 2023'!$A$1:$E$183,5,FALSE),0)</f>
        <v>105100-Hospital La Serena</v>
      </c>
      <c r="F2806" t="s">
        <v>1350</v>
      </c>
      <c r="G2806" s="437">
        <v>45096.464305555557</v>
      </c>
      <c r="H2806">
        <v>0</v>
      </c>
      <c r="K2806">
        <v>10</v>
      </c>
    </row>
    <row r="2807" spans="1:11" x14ac:dyDescent="0.2">
      <c r="A2807">
        <v>5</v>
      </c>
      <c r="B2807" t="s">
        <v>1325</v>
      </c>
      <c r="C2807">
        <v>2023</v>
      </c>
      <c r="D2807" t="s">
        <v>1624</v>
      </c>
      <c r="E2807" t="str">
        <f>IFERROR(VLOOKUP([1]!Tabla_SERIEA_05_13[[#This Row],[IdEstablecimiento]],'[2]Establecimiento 2023'!$A$1:$E$183,5,FALSE),0)</f>
        <v>105100-Hospital La Serena</v>
      </c>
      <c r="F2807" t="s">
        <v>1351</v>
      </c>
      <c r="G2807" s="437">
        <v>45096.464305555557</v>
      </c>
      <c r="H2807">
        <v>0</v>
      </c>
      <c r="K2807">
        <v>40</v>
      </c>
    </row>
    <row r="2808" spans="1:11" x14ac:dyDescent="0.2">
      <c r="A2808">
        <v>5</v>
      </c>
      <c r="B2808" t="s">
        <v>1325</v>
      </c>
      <c r="C2808">
        <v>2023</v>
      </c>
      <c r="D2808" t="s">
        <v>1624</v>
      </c>
      <c r="E2808" t="str">
        <f>IFERROR(VLOOKUP([1]!Tabla_SERIEA_05_13[[#This Row],[IdEstablecimiento]],'[2]Establecimiento 2023'!$A$1:$E$183,5,FALSE),0)</f>
        <v>105100-Hospital La Serena</v>
      </c>
      <c r="F2808" t="s">
        <v>1352</v>
      </c>
      <c r="G2808" s="437">
        <v>45096.464305555557</v>
      </c>
      <c r="H2808">
        <v>0</v>
      </c>
      <c r="K2808">
        <v>40</v>
      </c>
    </row>
    <row r="2809" spans="1:11" x14ac:dyDescent="0.2">
      <c r="A2809">
        <v>5</v>
      </c>
      <c r="B2809" t="s">
        <v>1325</v>
      </c>
      <c r="C2809">
        <v>2023</v>
      </c>
      <c r="D2809" t="s">
        <v>1624</v>
      </c>
      <c r="E2809" t="str">
        <f>IFERROR(VLOOKUP([1]!Tabla_SERIEA_05_13[[#This Row],[IdEstablecimiento]],'[2]Establecimiento 2023'!$A$1:$E$183,5,FALSE),0)</f>
        <v>105102-Hospital Ovalle</v>
      </c>
      <c r="F2809" t="s">
        <v>1353</v>
      </c>
      <c r="G2809" s="437">
        <v>45096.464305555557</v>
      </c>
      <c r="H2809">
        <v>0</v>
      </c>
      <c r="K2809">
        <v>36</v>
      </c>
    </row>
    <row r="2810" spans="1:11" x14ac:dyDescent="0.2">
      <c r="A2810">
        <v>5</v>
      </c>
      <c r="B2810" t="s">
        <v>1325</v>
      </c>
      <c r="C2810">
        <v>2023</v>
      </c>
      <c r="D2810" t="s">
        <v>1624</v>
      </c>
      <c r="E2810" t="str">
        <f>IFERROR(VLOOKUP([1]!Tabla_SERIEA_05_13[[#This Row],[IdEstablecimiento]],'[2]Establecimiento 2023'!$A$1:$E$183,5,FALSE),0)</f>
        <v>105102-Hospital Ovalle</v>
      </c>
      <c r="F2810" t="s">
        <v>1354</v>
      </c>
      <c r="G2810" s="437">
        <v>45096.464305555557</v>
      </c>
      <c r="H2810">
        <v>0</v>
      </c>
      <c r="K2810">
        <v>13</v>
      </c>
    </row>
    <row r="2811" spans="1:11" x14ac:dyDescent="0.2">
      <c r="A2811">
        <v>5</v>
      </c>
      <c r="B2811" t="s">
        <v>1325</v>
      </c>
      <c r="C2811">
        <v>2023</v>
      </c>
      <c r="D2811" t="s">
        <v>1624</v>
      </c>
      <c r="E2811" t="str">
        <f>IFERROR(VLOOKUP([1]!Tabla_SERIEA_05_13[[#This Row],[IdEstablecimiento]],'[2]Establecimiento 2023'!$A$1:$E$183,5,FALSE),0)</f>
        <v>105100-Hospital La Serena</v>
      </c>
      <c r="F2811" t="s">
        <v>1355</v>
      </c>
      <c r="G2811" s="437">
        <v>45096.464305555557</v>
      </c>
      <c r="H2811">
        <v>0</v>
      </c>
      <c r="K2811">
        <v>11</v>
      </c>
    </row>
    <row r="2812" spans="1:11" x14ac:dyDescent="0.2">
      <c r="A2812">
        <v>5</v>
      </c>
      <c r="B2812" t="s">
        <v>1325</v>
      </c>
      <c r="C2812">
        <v>2023</v>
      </c>
      <c r="D2812" t="s">
        <v>1624</v>
      </c>
      <c r="E2812" t="str">
        <f>IFERROR(VLOOKUP([1]!Tabla_SERIEA_05_13[[#This Row],[IdEstablecimiento]],'[2]Establecimiento 2023'!$A$1:$E$183,5,FALSE),0)</f>
        <v>105100-Hospital La Serena</v>
      </c>
      <c r="F2812" t="s">
        <v>1356</v>
      </c>
      <c r="G2812" s="437">
        <v>45096.464305555557</v>
      </c>
      <c r="H2812">
        <v>0</v>
      </c>
      <c r="K2812">
        <v>40</v>
      </c>
    </row>
    <row r="2813" spans="1:11" x14ac:dyDescent="0.2">
      <c r="A2813">
        <v>5</v>
      </c>
      <c r="B2813" t="s">
        <v>1325</v>
      </c>
      <c r="C2813">
        <v>2023</v>
      </c>
      <c r="D2813" t="s">
        <v>1624</v>
      </c>
      <c r="E2813" t="str">
        <f>IFERROR(VLOOKUP([1]!Tabla_SERIEA_05_13[[#This Row],[IdEstablecimiento]],'[2]Establecimiento 2023'!$A$1:$E$183,5,FALSE),0)</f>
        <v>105100-Hospital La Serena</v>
      </c>
      <c r="F2813" t="s">
        <v>1357</v>
      </c>
      <c r="G2813" s="437">
        <v>45096.464305555557</v>
      </c>
      <c r="H2813">
        <v>0</v>
      </c>
      <c r="K2813">
        <v>1</v>
      </c>
    </row>
    <row r="2814" spans="1:11" x14ac:dyDescent="0.2">
      <c r="A2814">
        <v>5</v>
      </c>
      <c r="B2814" t="s">
        <v>1325</v>
      </c>
      <c r="C2814">
        <v>2023</v>
      </c>
      <c r="D2814" t="s">
        <v>1624</v>
      </c>
      <c r="E2814" t="str">
        <f>IFERROR(VLOOKUP([1]!Tabla_SERIEA_05_13[[#This Row],[IdEstablecimiento]],'[2]Establecimiento 2023'!$A$1:$E$183,5,FALSE),0)</f>
        <v>105100-Hospital La Serena</v>
      </c>
      <c r="F2814" t="s">
        <v>1358</v>
      </c>
      <c r="G2814" s="437">
        <v>45096.464305555557</v>
      </c>
      <c r="H2814">
        <v>0</v>
      </c>
      <c r="K2814">
        <v>1</v>
      </c>
    </row>
    <row r="2815" spans="1:11" x14ac:dyDescent="0.2">
      <c r="A2815">
        <v>5</v>
      </c>
      <c r="B2815" t="s">
        <v>1325</v>
      </c>
      <c r="C2815">
        <v>2023</v>
      </c>
      <c r="D2815" t="s">
        <v>1624</v>
      </c>
      <c r="E2815" t="str">
        <f>IFERROR(VLOOKUP([1]!Tabla_SERIEA_05_13[[#This Row],[IdEstablecimiento]],'[2]Establecimiento 2023'!$A$1:$E$183,5,FALSE),0)</f>
        <v>105100-Hospital La Serena</v>
      </c>
      <c r="F2815" t="s">
        <v>1359</v>
      </c>
      <c r="G2815" s="437">
        <v>45096.464305555557</v>
      </c>
      <c r="H2815">
        <v>0</v>
      </c>
      <c r="K2815">
        <v>1</v>
      </c>
    </row>
    <row r="2816" spans="1:11" x14ac:dyDescent="0.2">
      <c r="A2816">
        <v>5</v>
      </c>
      <c r="B2816" t="s">
        <v>1325</v>
      </c>
      <c r="C2816">
        <v>2023</v>
      </c>
      <c r="D2816" t="s">
        <v>1624</v>
      </c>
      <c r="E2816" t="str">
        <f>IFERROR(VLOOKUP([1]!Tabla_SERIEA_05_13[[#This Row],[IdEstablecimiento]],'[2]Establecimiento 2023'!$A$1:$E$183,5,FALSE),0)</f>
        <v>105100-Hospital La Serena</v>
      </c>
      <c r="F2816" t="s">
        <v>1396</v>
      </c>
      <c r="G2816" s="437">
        <v>45096.464305555557</v>
      </c>
      <c r="H2816">
        <v>0</v>
      </c>
      <c r="K2816">
        <v>14</v>
      </c>
    </row>
    <row r="2817" spans="1:12" x14ac:dyDescent="0.2">
      <c r="A2817">
        <v>5</v>
      </c>
      <c r="B2817" t="s">
        <v>1325</v>
      </c>
      <c r="C2817">
        <v>2023</v>
      </c>
      <c r="D2817" t="s">
        <v>1624</v>
      </c>
      <c r="E2817" t="str">
        <f>IFERROR(VLOOKUP([1]!Tabla_SERIEA_05_13[[#This Row],[IdEstablecimiento]],'[2]Establecimiento 2023'!$A$1:$E$183,5,FALSE),0)</f>
        <v>105100-Hospital La Serena</v>
      </c>
      <c r="F2817" t="s">
        <v>1360</v>
      </c>
      <c r="G2817" s="437">
        <v>45096.464305555557</v>
      </c>
      <c r="H2817">
        <v>0</v>
      </c>
      <c r="K2817">
        <v>37</v>
      </c>
    </row>
    <row r="2818" spans="1:12" x14ac:dyDescent="0.2">
      <c r="A2818">
        <v>5</v>
      </c>
      <c r="B2818" t="s">
        <v>1325</v>
      </c>
      <c r="C2818">
        <v>2023</v>
      </c>
      <c r="D2818" t="s">
        <v>1624</v>
      </c>
      <c r="E2818" t="str">
        <f>IFERROR(VLOOKUP([1]!Tabla_SERIEA_05_13[[#This Row],[IdEstablecimiento]],'[2]Establecimiento 2023'!$A$1:$E$183,5,FALSE),0)</f>
        <v>105100-Hospital La Serena</v>
      </c>
      <c r="F2818" t="s">
        <v>1361</v>
      </c>
      <c r="G2818" s="437">
        <v>45096.464305555557</v>
      </c>
      <c r="H2818">
        <v>0</v>
      </c>
      <c r="K2818">
        <v>33</v>
      </c>
    </row>
    <row r="2819" spans="1:12" x14ac:dyDescent="0.2">
      <c r="A2819">
        <v>5</v>
      </c>
      <c r="B2819" t="s">
        <v>1325</v>
      </c>
      <c r="C2819">
        <v>2023</v>
      </c>
      <c r="D2819" t="s">
        <v>1624</v>
      </c>
      <c r="E2819" t="str">
        <f>IFERROR(VLOOKUP([1]!Tabla_SERIEA_05_13[[#This Row],[IdEstablecimiento]],'[2]Establecimiento 2023'!$A$1:$E$183,5,FALSE),0)</f>
        <v>105100-Hospital La Serena</v>
      </c>
      <c r="F2819" t="s">
        <v>1362</v>
      </c>
      <c r="G2819" s="437">
        <v>45096.464305555557</v>
      </c>
      <c r="H2819">
        <v>0</v>
      </c>
      <c r="K2819">
        <v>11</v>
      </c>
    </row>
    <row r="2820" spans="1:12" x14ac:dyDescent="0.2">
      <c r="A2820">
        <v>5</v>
      </c>
      <c r="B2820" t="s">
        <v>1325</v>
      </c>
      <c r="C2820">
        <v>2023</v>
      </c>
      <c r="D2820" t="s">
        <v>1624</v>
      </c>
      <c r="E2820" t="str">
        <f>IFERROR(VLOOKUP([1]!Tabla_SERIEA_05_13[[#This Row],[IdEstablecimiento]],'[2]Establecimiento 2023'!$A$1:$E$183,5,FALSE),0)</f>
        <v>105100-Hospital La Serena</v>
      </c>
      <c r="F2820" t="s">
        <v>1397</v>
      </c>
      <c r="G2820" s="437">
        <v>45096.464305555557</v>
      </c>
      <c r="H2820">
        <v>0</v>
      </c>
      <c r="K2820">
        <v>1</v>
      </c>
    </row>
    <row r="2821" spans="1:12" x14ac:dyDescent="0.2">
      <c r="A2821">
        <v>5</v>
      </c>
      <c r="B2821" t="s">
        <v>1325</v>
      </c>
      <c r="C2821">
        <v>2023</v>
      </c>
      <c r="D2821" t="s">
        <v>1624</v>
      </c>
      <c r="E2821" t="str">
        <f>IFERROR(VLOOKUP([1]!Tabla_SERIEA_05_13[[#This Row],[IdEstablecimiento]],'[2]Establecimiento 2023'!$A$1:$E$183,5,FALSE),0)</f>
        <v>105100-Hospital La Serena</v>
      </c>
      <c r="F2821" t="s">
        <v>1367</v>
      </c>
      <c r="G2821" s="437">
        <v>45096.464305555557</v>
      </c>
      <c r="H2821">
        <v>0</v>
      </c>
      <c r="K2821">
        <v>1</v>
      </c>
    </row>
    <row r="2822" spans="1:12" x14ac:dyDescent="0.2">
      <c r="A2822">
        <v>5</v>
      </c>
      <c r="B2822" t="s">
        <v>1325</v>
      </c>
      <c r="C2822">
        <v>2023</v>
      </c>
      <c r="D2822" t="s">
        <v>1624</v>
      </c>
      <c r="E2822" t="str">
        <f>IFERROR(VLOOKUP([1]!Tabla_SERIEA_05_13[[#This Row],[IdEstablecimiento]],'[2]Establecimiento 2023'!$A$1:$E$183,5,FALSE),0)</f>
        <v>105100-Hospital La Serena</v>
      </c>
      <c r="F2822" t="s">
        <v>1368</v>
      </c>
      <c r="G2822" s="437">
        <v>45096.464305555557</v>
      </c>
      <c r="H2822">
        <v>0</v>
      </c>
      <c r="K2822">
        <v>3</v>
      </c>
    </row>
    <row r="2823" spans="1:12" x14ac:dyDescent="0.2">
      <c r="A2823">
        <v>5</v>
      </c>
      <c r="B2823" t="s">
        <v>1325</v>
      </c>
      <c r="C2823">
        <v>2023</v>
      </c>
      <c r="D2823" t="s">
        <v>1624</v>
      </c>
      <c r="E2823" t="str">
        <f>IFERROR(VLOOKUP([1]!Tabla_SERIEA_05_13[[#This Row],[IdEstablecimiento]],'[2]Establecimiento 2023'!$A$1:$E$183,5,FALSE),0)</f>
        <v>105100-Hospital La Serena</v>
      </c>
      <c r="F2823" t="s">
        <v>1371</v>
      </c>
      <c r="G2823" s="437">
        <v>45096.464305555557</v>
      </c>
      <c r="H2823">
        <v>0</v>
      </c>
      <c r="K2823">
        <v>1</v>
      </c>
    </row>
    <row r="2824" spans="1:12" x14ac:dyDescent="0.2">
      <c r="A2824">
        <v>5</v>
      </c>
      <c r="B2824" t="s">
        <v>1325</v>
      </c>
      <c r="C2824">
        <v>2023</v>
      </c>
      <c r="D2824" t="s">
        <v>1624</v>
      </c>
      <c r="E2824" t="str">
        <f>IFERROR(VLOOKUP([1]!Tabla_SERIEA_05_13[[#This Row],[IdEstablecimiento]],'[2]Establecimiento 2023'!$A$1:$E$183,5,FALSE),0)</f>
        <v>105100-Hospital La Serena</v>
      </c>
      <c r="F2824" t="s">
        <v>1626</v>
      </c>
      <c r="G2824" s="437">
        <v>45096.464305555557</v>
      </c>
      <c r="H2824">
        <v>0</v>
      </c>
      <c r="K2824">
        <v>1</v>
      </c>
    </row>
    <row r="2825" spans="1:12" x14ac:dyDescent="0.2">
      <c r="A2825">
        <v>5</v>
      </c>
      <c r="B2825" t="s">
        <v>1325</v>
      </c>
      <c r="C2825">
        <v>2023</v>
      </c>
      <c r="D2825" t="s">
        <v>1624</v>
      </c>
      <c r="E2825" t="str">
        <f>IFERROR(VLOOKUP([1]!Tabla_SERIEA_05_13[[#This Row],[IdEstablecimiento]],'[2]Establecimiento 2023'!$A$1:$E$183,5,FALSE),0)</f>
        <v>105100-Hospital La Serena</v>
      </c>
      <c r="F2825" t="s">
        <v>1383</v>
      </c>
      <c r="G2825" s="437">
        <v>45096.464305555557</v>
      </c>
      <c r="H2825">
        <v>8</v>
      </c>
      <c r="I2825">
        <v>8</v>
      </c>
      <c r="K2825">
        <v>8</v>
      </c>
    </row>
    <row r="2826" spans="1:12" x14ac:dyDescent="0.2">
      <c r="A2826">
        <v>5</v>
      </c>
      <c r="B2826" t="s">
        <v>1325</v>
      </c>
      <c r="C2826">
        <v>2023</v>
      </c>
      <c r="D2826" t="s">
        <v>1624</v>
      </c>
      <c r="E2826" t="str">
        <f>IFERROR(VLOOKUP([1]!Tabla_SERIEA_05_13[[#This Row],[IdEstablecimiento]],'[2]Establecimiento 2023'!$A$1:$E$183,5,FALSE),0)</f>
        <v>105100-Hospital La Serena</v>
      </c>
      <c r="F2826" t="s">
        <v>1330</v>
      </c>
      <c r="G2826" s="437">
        <v>45096.464305555557</v>
      </c>
      <c r="H2826">
        <v>2</v>
      </c>
      <c r="I2826">
        <v>2</v>
      </c>
      <c r="K2826">
        <v>2</v>
      </c>
    </row>
    <row r="2827" spans="1:12" x14ac:dyDescent="0.2">
      <c r="A2827">
        <v>5</v>
      </c>
      <c r="B2827" t="s">
        <v>1325</v>
      </c>
      <c r="C2827">
        <v>2023</v>
      </c>
      <c r="D2827" t="s">
        <v>1624</v>
      </c>
      <c r="E2827" t="str">
        <f>IFERROR(VLOOKUP([1]!Tabla_SERIEA_05_13[[#This Row],[IdEstablecimiento]],'[2]Establecimiento 2023'!$A$1:$E$183,5,FALSE),0)</f>
        <v>105100-Hospital La Serena</v>
      </c>
      <c r="F2827" t="s">
        <v>1385</v>
      </c>
      <c r="G2827" s="437">
        <v>45096.464305555557</v>
      </c>
      <c r="H2827">
        <v>48</v>
      </c>
      <c r="J2827">
        <v>48</v>
      </c>
    </row>
    <row r="2828" spans="1:12" x14ac:dyDescent="0.2">
      <c r="A2828">
        <v>5</v>
      </c>
      <c r="B2828" t="s">
        <v>1325</v>
      </c>
      <c r="C2828">
        <v>2023</v>
      </c>
      <c r="D2828" t="s">
        <v>1624</v>
      </c>
      <c r="E2828" t="str">
        <f>IFERROR(VLOOKUP([1]!Tabla_SERIEA_05_13[[#This Row],[IdEstablecimiento]],'[2]Establecimiento 2023'!$A$1:$E$183,5,FALSE),0)</f>
        <v>105100-Hospital La Serena</v>
      </c>
      <c r="F2828" t="s">
        <v>1386</v>
      </c>
      <c r="G2828" s="437">
        <v>45096.464305555557</v>
      </c>
      <c r="H2828">
        <v>3</v>
      </c>
      <c r="J2828">
        <v>3</v>
      </c>
    </row>
    <row r="2829" spans="1:12" x14ac:dyDescent="0.2">
      <c r="A2829">
        <v>5</v>
      </c>
      <c r="B2829" t="s">
        <v>1325</v>
      </c>
      <c r="C2829">
        <v>2023</v>
      </c>
      <c r="D2829" t="s">
        <v>1624</v>
      </c>
      <c r="E2829" t="str">
        <f>IFERROR(VLOOKUP([1]!Tabla_SERIEA_05_13[[#This Row],[IdEstablecimiento]],'[2]Establecimiento 2023'!$A$1:$E$183,5,FALSE),0)</f>
        <v>105100-Hospital La Serena</v>
      </c>
      <c r="F2829" t="s">
        <v>1332</v>
      </c>
      <c r="G2829" s="437">
        <v>45096.464305555557</v>
      </c>
      <c r="H2829">
        <v>30</v>
      </c>
      <c r="J2829">
        <v>30</v>
      </c>
      <c r="L2829">
        <v>30</v>
      </c>
    </row>
    <row r="2830" spans="1:12" x14ac:dyDescent="0.2">
      <c r="A2830">
        <v>5</v>
      </c>
      <c r="B2830" t="s">
        <v>1325</v>
      </c>
      <c r="C2830">
        <v>2023</v>
      </c>
      <c r="D2830" t="s">
        <v>1624</v>
      </c>
      <c r="E2830" t="str">
        <f>IFERROR(VLOOKUP([1]!Tabla_SERIEA_05_13[[#This Row],[IdEstablecimiento]],'[2]Establecimiento 2023'!$A$1:$E$183,5,FALSE),0)</f>
        <v>105100-Hospital La Serena</v>
      </c>
      <c r="F2830" t="s">
        <v>1390</v>
      </c>
      <c r="G2830" s="437">
        <v>45096.464305555557</v>
      </c>
      <c r="H2830">
        <v>8</v>
      </c>
      <c r="I2830">
        <v>8</v>
      </c>
      <c r="J2830">
        <v>0</v>
      </c>
    </row>
    <row r="2831" spans="1:12" x14ac:dyDescent="0.2">
      <c r="A2831">
        <v>5</v>
      </c>
      <c r="B2831" t="s">
        <v>1325</v>
      </c>
      <c r="C2831">
        <v>2023</v>
      </c>
      <c r="D2831" t="s">
        <v>1624</v>
      </c>
      <c r="E2831" t="str">
        <f>IFERROR(VLOOKUP([1]!Tabla_SERIEA_05_13[[#This Row],[IdEstablecimiento]],'[2]Establecimiento 2023'!$A$1:$E$183,5,FALSE),0)</f>
        <v>04102-Coquimbo</v>
      </c>
      <c r="F2831" t="s">
        <v>1259</v>
      </c>
      <c r="G2831" s="437">
        <v>45096.464305555557</v>
      </c>
      <c r="H2831">
        <v>5</v>
      </c>
      <c r="I2831">
        <v>2</v>
      </c>
      <c r="J2831">
        <v>3</v>
      </c>
    </row>
    <row r="2832" spans="1:12" x14ac:dyDescent="0.2">
      <c r="A2832">
        <v>5</v>
      </c>
      <c r="B2832" t="s">
        <v>1325</v>
      </c>
      <c r="C2832">
        <v>2023</v>
      </c>
      <c r="D2832" t="s">
        <v>1627</v>
      </c>
      <c r="E2832" t="str">
        <f>IFERROR(VLOOKUP([1]!Tabla_SERIEA_05_13[[#This Row],[IdEstablecimiento]],'[2]Establecimiento 2023'!$A$1:$E$183,5,FALSE),0)</f>
        <v>04102-Coquimbo</v>
      </c>
      <c r="F2832" t="s">
        <v>1385</v>
      </c>
      <c r="G2832" s="437">
        <v>45096.465173611112</v>
      </c>
      <c r="H2832">
        <v>12</v>
      </c>
      <c r="J2832">
        <v>12</v>
      </c>
    </row>
    <row r="2833" spans="1:10" x14ac:dyDescent="0.2">
      <c r="A2833">
        <v>5</v>
      </c>
      <c r="B2833" t="s">
        <v>1325</v>
      </c>
      <c r="C2833">
        <v>2023</v>
      </c>
      <c r="D2833" t="s">
        <v>1627</v>
      </c>
      <c r="E2833" t="str">
        <f>IFERROR(VLOOKUP([1]!Tabla_SERIEA_05_13[[#This Row],[IdEstablecimiento]],'[2]Establecimiento 2023'!$A$1:$E$183,5,FALSE),0)</f>
        <v>04102-Coquimbo</v>
      </c>
      <c r="F2833" t="s">
        <v>1259</v>
      </c>
      <c r="G2833" s="437">
        <v>45096.465173611112</v>
      </c>
      <c r="H2833">
        <v>10</v>
      </c>
      <c r="J2833">
        <v>10</v>
      </c>
    </row>
    <row r="2834" spans="1:10" x14ac:dyDescent="0.2">
      <c r="A2834">
        <v>5</v>
      </c>
      <c r="B2834" t="s">
        <v>1325</v>
      </c>
      <c r="C2834">
        <v>2023</v>
      </c>
      <c r="D2834" t="s">
        <v>1628</v>
      </c>
      <c r="E2834" t="str">
        <f>IFERROR(VLOOKUP([1]!Tabla_SERIEA_05_13[[#This Row],[IdEstablecimiento]],'[2]Establecimiento 2023'!$A$1:$E$183,5,FALSE),0)</f>
        <v>04102-Coquimbo</v>
      </c>
      <c r="F2834" t="s">
        <v>1335</v>
      </c>
      <c r="G2834" s="437">
        <v>45096.46534722222</v>
      </c>
      <c r="H2834">
        <v>20</v>
      </c>
      <c r="J2834">
        <v>20</v>
      </c>
    </row>
    <row r="2835" spans="1:10" x14ac:dyDescent="0.2">
      <c r="A2835">
        <v>5</v>
      </c>
      <c r="B2835" t="s">
        <v>1325</v>
      </c>
      <c r="C2835">
        <v>2023</v>
      </c>
      <c r="D2835" t="s">
        <v>1628</v>
      </c>
      <c r="E2835" t="str">
        <f>IFERROR(VLOOKUP([1]!Tabla_SERIEA_05_13[[#This Row],[IdEstablecimiento]],'[2]Establecimiento 2023'!$A$1:$E$183,5,FALSE),0)</f>
        <v>04102-Coquimbo</v>
      </c>
      <c r="F2835" t="s">
        <v>1333</v>
      </c>
      <c r="G2835" s="437">
        <v>45096.46534722222</v>
      </c>
      <c r="H2835">
        <v>3</v>
      </c>
      <c r="J2835">
        <v>3</v>
      </c>
    </row>
    <row r="2836" spans="1:10" x14ac:dyDescent="0.2">
      <c r="A2836">
        <v>5</v>
      </c>
      <c r="B2836" t="s">
        <v>1325</v>
      </c>
      <c r="C2836">
        <v>2023</v>
      </c>
      <c r="D2836" t="s">
        <v>1628</v>
      </c>
      <c r="E2836" t="str">
        <f>IFERROR(VLOOKUP([1]!Tabla_SERIEA_05_13[[#This Row],[IdEstablecimiento]],'[2]Establecimiento 2023'!$A$1:$E$183,5,FALSE),0)</f>
        <v>04102-Coquimbo</v>
      </c>
      <c r="F2836" t="s">
        <v>1327</v>
      </c>
      <c r="G2836" s="437">
        <v>45096.46534722222</v>
      </c>
      <c r="H2836">
        <v>32</v>
      </c>
      <c r="J2836">
        <v>32</v>
      </c>
    </row>
    <row r="2837" spans="1:10" x14ac:dyDescent="0.2">
      <c r="A2837">
        <v>5</v>
      </c>
      <c r="B2837" t="s">
        <v>1325</v>
      </c>
      <c r="C2837">
        <v>2023</v>
      </c>
      <c r="D2837" t="s">
        <v>1628</v>
      </c>
      <c r="E2837" t="str">
        <f>IFERROR(VLOOKUP([1]!Tabla_SERIEA_05_13[[#This Row],[IdEstablecimiento]],'[2]Establecimiento 2023'!$A$1:$E$183,5,FALSE),0)</f>
        <v>04102-Coquimbo</v>
      </c>
      <c r="F2837" t="s">
        <v>1328</v>
      </c>
      <c r="G2837" s="437">
        <v>45096.46534722222</v>
      </c>
      <c r="H2837">
        <v>3</v>
      </c>
      <c r="J2837">
        <v>3</v>
      </c>
    </row>
    <row r="2838" spans="1:10" x14ac:dyDescent="0.2">
      <c r="A2838">
        <v>5</v>
      </c>
      <c r="B2838" t="s">
        <v>1325</v>
      </c>
      <c r="C2838">
        <v>2023</v>
      </c>
      <c r="D2838" t="s">
        <v>1628</v>
      </c>
      <c r="E2838" t="str">
        <f>IFERROR(VLOOKUP([1]!Tabla_SERIEA_05_13[[#This Row],[IdEstablecimiento]],'[2]Establecimiento 2023'!$A$1:$E$183,5,FALSE),0)</f>
        <v>04102-Coquimbo</v>
      </c>
      <c r="F2838" t="s">
        <v>1329</v>
      </c>
      <c r="G2838" s="437">
        <v>45096.46534722222</v>
      </c>
      <c r="H2838">
        <v>7</v>
      </c>
      <c r="J2838">
        <v>7</v>
      </c>
    </row>
    <row r="2839" spans="1:10" x14ac:dyDescent="0.2">
      <c r="A2839">
        <v>5</v>
      </c>
      <c r="B2839" t="s">
        <v>1325</v>
      </c>
      <c r="C2839">
        <v>2023</v>
      </c>
      <c r="D2839" t="s">
        <v>1628</v>
      </c>
      <c r="E2839" t="str">
        <f>IFERROR(VLOOKUP([1]!Tabla_SERIEA_05_13[[#This Row],[IdEstablecimiento]],'[2]Establecimiento 2023'!$A$1:$E$183,5,FALSE),0)</f>
        <v>04102-Coquimbo</v>
      </c>
      <c r="F2839" t="s">
        <v>1338</v>
      </c>
      <c r="G2839" s="437">
        <v>45096.46534722222</v>
      </c>
      <c r="H2839">
        <v>1</v>
      </c>
      <c r="J2839">
        <v>1</v>
      </c>
    </row>
    <row r="2840" spans="1:10" x14ac:dyDescent="0.2">
      <c r="A2840">
        <v>5</v>
      </c>
      <c r="B2840" t="s">
        <v>1325</v>
      </c>
      <c r="C2840">
        <v>2023</v>
      </c>
      <c r="D2840" t="s">
        <v>1628</v>
      </c>
      <c r="E2840" t="str">
        <f>IFERROR(VLOOKUP([1]!Tabla_SERIEA_05_13[[#This Row],[IdEstablecimiento]],'[2]Establecimiento 2023'!$A$1:$E$183,5,FALSE),0)</f>
        <v>04102-Coquimbo</v>
      </c>
      <c r="F2840" t="s">
        <v>1330</v>
      </c>
      <c r="G2840" s="437">
        <v>45096.46534722222</v>
      </c>
      <c r="H2840">
        <v>1</v>
      </c>
      <c r="J2840">
        <v>1</v>
      </c>
    </row>
    <row r="2841" spans="1:10" x14ac:dyDescent="0.2">
      <c r="A2841">
        <v>5</v>
      </c>
      <c r="B2841" t="s">
        <v>1325</v>
      </c>
      <c r="C2841">
        <v>2023</v>
      </c>
      <c r="D2841" t="s">
        <v>1628</v>
      </c>
      <c r="E2841" t="str">
        <f>IFERROR(VLOOKUP([1]!Tabla_SERIEA_05_13[[#This Row],[IdEstablecimiento]],'[2]Establecimiento 2023'!$A$1:$E$183,5,FALSE),0)</f>
        <v>04102-Coquimbo</v>
      </c>
      <c r="F2841" t="s">
        <v>1331</v>
      </c>
      <c r="G2841" s="437">
        <v>45096.46534722222</v>
      </c>
      <c r="H2841">
        <v>13</v>
      </c>
      <c r="J2841">
        <v>13</v>
      </c>
    </row>
    <row r="2842" spans="1:10" x14ac:dyDescent="0.2">
      <c r="A2842">
        <v>5</v>
      </c>
      <c r="B2842" t="s">
        <v>1325</v>
      </c>
      <c r="C2842">
        <v>2023</v>
      </c>
      <c r="D2842" t="s">
        <v>1628</v>
      </c>
      <c r="E2842" t="str">
        <f>IFERROR(VLOOKUP([1]!Tabla_SERIEA_05_13[[#This Row],[IdEstablecimiento]],'[2]Establecimiento 2023'!$A$1:$E$183,5,FALSE),0)</f>
        <v>04102-Coquimbo</v>
      </c>
      <c r="F2842" t="s">
        <v>1332</v>
      </c>
      <c r="G2842" s="437">
        <v>45096.46534722222</v>
      </c>
      <c r="H2842">
        <v>66</v>
      </c>
      <c r="J2842">
        <v>66</v>
      </c>
    </row>
    <row r="2843" spans="1:10" x14ac:dyDescent="0.2">
      <c r="A2843">
        <v>5</v>
      </c>
      <c r="B2843" t="s">
        <v>1325</v>
      </c>
      <c r="C2843">
        <v>2023</v>
      </c>
      <c r="D2843" t="s">
        <v>1628</v>
      </c>
      <c r="E2843" t="str">
        <f>IFERROR(VLOOKUP([1]!Tabla_SERIEA_05_13[[#This Row],[IdEstablecimiento]],'[2]Establecimiento 2023'!$A$1:$E$183,5,FALSE),0)</f>
        <v>04102-Coquimbo</v>
      </c>
      <c r="F2843" t="s">
        <v>1244</v>
      </c>
      <c r="G2843" s="437">
        <v>45096.46534722222</v>
      </c>
      <c r="H2843">
        <v>20</v>
      </c>
      <c r="I2843">
        <v>0</v>
      </c>
      <c r="J2843">
        <v>20</v>
      </c>
    </row>
    <row r="2844" spans="1:10" x14ac:dyDescent="0.2">
      <c r="A2844">
        <v>5</v>
      </c>
      <c r="B2844" t="s">
        <v>1325</v>
      </c>
      <c r="C2844">
        <v>2023</v>
      </c>
      <c r="D2844" t="s">
        <v>1628</v>
      </c>
      <c r="E2844" t="str">
        <f>IFERROR(VLOOKUP([1]!Tabla_SERIEA_05_13[[#This Row],[IdEstablecimiento]],'[2]Establecimiento 2023'!$A$1:$E$183,5,FALSE),0)</f>
        <v>04102-Coquimbo</v>
      </c>
      <c r="F2844" t="s">
        <v>1249</v>
      </c>
      <c r="G2844" s="437">
        <v>45096.46534722222</v>
      </c>
      <c r="H2844">
        <v>3</v>
      </c>
      <c r="I2844">
        <v>0</v>
      </c>
      <c r="J2844">
        <v>3</v>
      </c>
    </row>
    <row r="2845" spans="1:10" x14ac:dyDescent="0.2">
      <c r="A2845">
        <v>5</v>
      </c>
      <c r="B2845" t="s">
        <v>1325</v>
      </c>
      <c r="C2845">
        <v>2023</v>
      </c>
      <c r="D2845" t="s">
        <v>1628</v>
      </c>
      <c r="E2845" t="str">
        <f>IFERROR(VLOOKUP([1]!Tabla_SERIEA_05_13[[#This Row],[IdEstablecimiento]],'[2]Establecimiento 2023'!$A$1:$E$183,5,FALSE),0)</f>
        <v>04102-Coquimbo</v>
      </c>
      <c r="F2845" t="s">
        <v>1251</v>
      </c>
      <c r="G2845" s="437">
        <v>45096.46534722222</v>
      </c>
      <c r="H2845">
        <v>3</v>
      </c>
      <c r="J2845">
        <v>3</v>
      </c>
    </row>
    <row r="2846" spans="1:10" x14ac:dyDescent="0.2">
      <c r="A2846">
        <v>5</v>
      </c>
      <c r="B2846" t="s">
        <v>1325</v>
      </c>
      <c r="C2846">
        <v>2023</v>
      </c>
      <c r="D2846" t="s">
        <v>1628</v>
      </c>
      <c r="E2846" t="str">
        <f>IFERROR(VLOOKUP([1]!Tabla_SERIEA_05_13[[#This Row],[IdEstablecimiento]],'[2]Establecimiento 2023'!$A$1:$E$183,5,FALSE),0)</f>
        <v>04102-Coquimbo</v>
      </c>
      <c r="F2846" t="s">
        <v>1252</v>
      </c>
      <c r="G2846" s="437">
        <v>45096.46534722222</v>
      </c>
      <c r="H2846">
        <v>13</v>
      </c>
      <c r="I2846">
        <v>0</v>
      </c>
      <c r="J2846">
        <v>13</v>
      </c>
    </row>
    <row r="2847" spans="1:10" x14ac:dyDescent="0.2">
      <c r="A2847">
        <v>5</v>
      </c>
      <c r="B2847" t="s">
        <v>1325</v>
      </c>
      <c r="C2847">
        <v>2023</v>
      </c>
      <c r="D2847" t="s">
        <v>1628</v>
      </c>
      <c r="E2847" t="str">
        <f>IFERROR(VLOOKUP([1]!Tabla_SERIEA_05_13[[#This Row],[IdEstablecimiento]],'[2]Establecimiento 2023'!$A$1:$E$183,5,FALSE),0)</f>
        <v>04102-Coquimbo</v>
      </c>
      <c r="F2847" t="s">
        <v>1253</v>
      </c>
      <c r="G2847" s="437">
        <v>45096.46534722222</v>
      </c>
      <c r="H2847">
        <v>32</v>
      </c>
      <c r="I2847">
        <v>0</v>
      </c>
      <c r="J2847">
        <v>32</v>
      </c>
    </row>
    <row r="2848" spans="1:10" x14ac:dyDescent="0.2">
      <c r="A2848">
        <v>5</v>
      </c>
      <c r="B2848" t="s">
        <v>1325</v>
      </c>
      <c r="C2848">
        <v>2023</v>
      </c>
      <c r="D2848" t="s">
        <v>1628</v>
      </c>
      <c r="E2848" t="str">
        <f>IFERROR(VLOOKUP([1]!Tabla_SERIEA_05_13[[#This Row],[IdEstablecimiento]],'[2]Establecimiento 2023'!$A$1:$E$183,5,FALSE),0)</f>
        <v>04102-Coquimbo</v>
      </c>
      <c r="F2848" t="s">
        <v>1259</v>
      </c>
      <c r="G2848" s="437">
        <v>45096.46534722222</v>
      </c>
      <c r="H2848">
        <v>14</v>
      </c>
      <c r="I2848">
        <v>2</v>
      </c>
      <c r="J2848">
        <v>12</v>
      </c>
    </row>
    <row r="2849" spans="1:12" x14ac:dyDescent="0.2">
      <c r="A2849">
        <v>5</v>
      </c>
      <c r="B2849" t="s">
        <v>1325</v>
      </c>
      <c r="C2849">
        <v>2023</v>
      </c>
      <c r="D2849" t="s">
        <v>1629</v>
      </c>
      <c r="E2849" t="str">
        <f>IFERROR(VLOOKUP([1]!Tabla_SERIEA_05_13[[#This Row],[IdEstablecimiento]],'[2]Establecimiento 2023'!$A$1:$E$183,5,FALSE),0)</f>
        <v>04102-Coquimbo</v>
      </c>
      <c r="F2849" t="s">
        <v>1343</v>
      </c>
      <c r="G2849" s="437">
        <v>45096.466215277775</v>
      </c>
      <c r="H2849">
        <v>0</v>
      </c>
      <c r="K2849">
        <v>13</v>
      </c>
    </row>
    <row r="2850" spans="1:12" x14ac:dyDescent="0.2">
      <c r="A2850">
        <v>5</v>
      </c>
      <c r="B2850" t="s">
        <v>1325</v>
      </c>
      <c r="C2850">
        <v>2023</v>
      </c>
      <c r="D2850" t="s">
        <v>1629</v>
      </c>
      <c r="E2850" t="str">
        <f>IFERROR(VLOOKUP([1]!Tabla_SERIEA_05_13[[#This Row],[IdEstablecimiento]],'[2]Establecimiento 2023'!$A$1:$E$183,5,FALSE),0)</f>
        <v>04102-Coquimbo</v>
      </c>
      <c r="F2850" t="s">
        <v>1344</v>
      </c>
      <c r="G2850" s="437">
        <v>45096.466215277775</v>
      </c>
      <c r="H2850">
        <v>0</v>
      </c>
      <c r="K2850">
        <v>18</v>
      </c>
    </row>
    <row r="2851" spans="1:12" x14ac:dyDescent="0.2">
      <c r="A2851">
        <v>5</v>
      </c>
      <c r="B2851" t="s">
        <v>1325</v>
      </c>
      <c r="C2851">
        <v>2023</v>
      </c>
      <c r="D2851" t="s">
        <v>1629</v>
      </c>
      <c r="E2851" t="str">
        <f>IFERROR(VLOOKUP([1]!Tabla_SERIEA_05_13[[#This Row],[IdEstablecimiento]],'[2]Establecimiento 2023'!$A$1:$E$183,5,FALSE),0)</f>
        <v>04102-Coquimbo</v>
      </c>
      <c r="F2851" t="s">
        <v>1346</v>
      </c>
      <c r="G2851" s="437">
        <v>45096.466215277775</v>
      </c>
      <c r="H2851">
        <v>0</v>
      </c>
      <c r="K2851">
        <v>14</v>
      </c>
    </row>
    <row r="2852" spans="1:12" x14ac:dyDescent="0.2">
      <c r="A2852">
        <v>5</v>
      </c>
      <c r="B2852" t="s">
        <v>1325</v>
      </c>
      <c r="C2852">
        <v>2023</v>
      </c>
      <c r="D2852" t="s">
        <v>1629</v>
      </c>
      <c r="E2852" t="str">
        <f>IFERROR(VLOOKUP([1]!Tabla_SERIEA_05_13[[#This Row],[IdEstablecimiento]],'[2]Establecimiento 2023'!$A$1:$E$183,5,FALSE),0)</f>
        <v>04102-Coquimbo</v>
      </c>
      <c r="F2852" t="s">
        <v>1347</v>
      </c>
      <c r="G2852" s="437">
        <v>45096.466215277775</v>
      </c>
      <c r="H2852">
        <v>0</v>
      </c>
      <c r="K2852">
        <v>20</v>
      </c>
    </row>
    <row r="2853" spans="1:12" x14ac:dyDescent="0.2">
      <c r="A2853">
        <v>5</v>
      </c>
      <c r="B2853" t="s">
        <v>1325</v>
      </c>
      <c r="C2853">
        <v>2023</v>
      </c>
      <c r="D2853" t="s">
        <v>1629</v>
      </c>
      <c r="E2853" t="str">
        <f>IFERROR(VLOOKUP([1]!Tabla_SERIEA_05_13[[#This Row],[IdEstablecimiento]],'[2]Establecimiento 2023'!$A$1:$E$183,5,FALSE),0)</f>
        <v>04102-Coquimbo</v>
      </c>
      <c r="F2853" t="s">
        <v>1353</v>
      </c>
      <c r="G2853" s="437">
        <v>45096.466215277775</v>
      </c>
      <c r="H2853">
        <v>0</v>
      </c>
      <c r="K2853">
        <v>16</v>
      </c>
    </row>
    <row r="2854" spans="1:12" x14ac:dyDescent="0.2">
      <c r="A2854">
        <v>5</v>
      </c>
      <c r="B2854" t="s">
        <v>1325</v>
      </c>
      <c r="C2854">
        <v>2023</v>
      </c>
      <c r="D2854" t="s">
        <v>1629</v>
      </c>
      <c r="E2854" t="str">
        <f>IFERROR(VLOOKUP([1]!Tabla_SERIEA_05_13[[#This Row],[IdEstablecimiento]],'[2]Establecimiento 2023'!$A$1:$E$183,5,FALSE),0)</f>
        <v>04102-Coquimbo</v>
      </c>
      <c r="F2854" t="s">
        <v>1354</v>
      </c>
      <c r="G2854" s="437">
        <v>45096.466215277775</v>
      </c>
      <c r="H2854">
        <v>0</v>
      </c>
      <c r="K2854">
        <v>10</v>
      </c>
    </row>
    <row r="2855" spans="1:12" x14ac:dyDescent="0.2">
      <c r="A2855">
        <v>5</v>
      </c>
      <c r="B2855" t="s">
        <v>1325</v>
      </c>
      <c r="C2855">
        <v>2023</v>
      </c>
      <c r="D2855" t="s">
        <v>1629</v>
      </c>
      <c r="E2855" t="str">
        <f>IFERROR(VLOOKUP([1]!Tabla_SERIEA_05_13[[#This Row],[IdEstablecimiento]],'[2]Establecimiento 2023'!$A$1:$E$183,5,FALSE),0)</f>
        <v>04102-Coquimbo</v>
      </c>
      <c r="F2855" t="s">
        <v>1410</v>
      </c>
      <c r="G2855" s="437">
        <v>45096.466215277775</v>
      </c>
      <c r="H2855">
        <v>0</v>
      </c>
      <c r="K2855">
        <v>25</v>
      </c>
    </row>
    <row r="2856" spans="1:12" x14ac:dyDescent="0.2">
      <c r="A2856">
        <v>5</v>
      </c>
      <c r="B2856" t="s">
        <v>1325</v>
      </c>
      <c r="C2856">
        <v>2023</v>
      </c>
      <c r="D2856" t="s">
        <v>1629</v>
      </c>
      <c r="E2856" t="str">
        <f>IFERROR(VLOOKUP([1]!Tabla_SERIEA_05_13[[#This Row],[IdEstablecimiento]],'[2]Establecimiento 2023'!$A$1:$E$183,5,FALSE),0)</f>
        <v>04102-Coquimbo</v>
      </c>
      <c r="F2856" t="s">
        <v>1356</v>
      </c>
      <c r="G2856" s="437">
        <v>45096.466215277775</v>
      </c>
      <c r="H2856">
        <v>0</v>
      </c>
      <c r="K2856">
        <v>23</v>
      </c>
    </row>
    <row r="2857" spans="1:12" x14ac:dyDescent="0.2">
      <c r="A2857">
        <v>5</v>
      </c>
      <c r="B2857" t="s">
        <v>1325</v>
      </c>
      <c r="C2857">
        <v>2023</v>
      </c>
      <c r="D2857" t="s">
        <v>1629</v>
      </c>
      <c r="E2857" t="str">
        <f>IFERROR(VLOOKUP([1]!Tabla_SERIEA_05_13[[#This Row],[IdEstablecimiento]],'[2]Establecimiento 2023'!$A$1:$E$183,5,FALSE),0)</f>
        <v>105100-Hospital La Serena</v>
      </c>
      <c r="F2857" t="s">
        <v>1358</v>
      </c>
      <c r="G2857" s="437">
        <v>45096.466215277775</v>
      </c>
      <c r="H2857">
        <v>0</v>
      </c>
      <c r="K2857">
        <v>1</v>
      </c>
    </row>
    <row r="2858" spans="1:12" x14ac:dyDescent="0.2">
      <c r="A2858">
        <v>5</v>
      </c>
      <c r="B2858" t="s">
        <v>1325</v>
      </c>
      <c r="C2858">
        <v>2023</v>
      </c>
      <c r="D2858" t="s">
        <v>1629</v>
      </c>
      <c r="E2858" t="str">
        <f>IFERROR(VLOOKUP([1]!Tabla_SERIEA_05_13[[#This Row],[IdEstablecimiento]],'[2]Establecimiento 2023'!$A$1:$E$183,5,FALSE),0)</f>
        <v>105100-Hospital La Serena</v>
      </c>
      <c r="F2858" t="s">
        <v>1444</v>
      </c>
      <c r="G2858" s="437">
        <v>45096.466215277775</v>
      </c>
      <c r="H2858">
        <v>0</v>
      </c>
      <c r="K2858">
        <v>5</v>
      </c>
    </row>
    <row r="2859" spans="1:12" x14ac:dyDescent="0.2">
      <c r="A2859">
        <v>5</v>
      </c>
      <c r="B2859" t="s">
        <v>1325</v>
      </c>
      <c r="C2859">
        <v>2023</v>
      </c>
      <c r="D2859" t="s">
        <v>1629</v>
      </c>
      <c r="E2859" t="str">
        <f>IFERROR(VLOOKUP([1]!Tabla_SERIEA_05_13[[#This Row],[IdEstablecimiento]],'[2]Establecimiento 2023'!$A$1:$E$183,5,FALSE),0)</f>
        <v>105100-Hospital La Serena</v>
      </c>
      <c r="F2859" t="s">
        <v>1361</v>
      </c>
      <c r="G2859" s="437">
        <v>45096.466215277775</v>
      </c>
      <c r="H2859">
        <v>0</v>
      </c>
      <c r="K2859">
        <v>10</v>
      </c>
    </row>
    <row r="2860" spans="1:12" x14ac:dyDescent="0.2">
      <c r="A2860">
        <v>5</v>
      </c>
      <c r="B2860" t="s">
        <v>1325</v>
      </c>
      <c r="C2860">
        <v>2023</v>
      </c>
      <c r="D2860" t="s">
        <v>1629</v>
      </c>
      <c r="E2860" t="str">
        <f>IFERROR(VLOOKUP([1]!Tabla_SERIEA_05_13[[#This Row],[IdEstablecimiento]],'[2]Establecimiento 2023'!$A$1:$E$183,5,FALSE),0)</f>
        <v>04101-La Serena</v>
      </c>
      <c r="F2860" t="s">
        <v>1362</v>
      </c>
      <c r="G2860" s="437">
        <v>45096.466215277775</v>
      </c>
      <c r="H2860">
        <v>0</v>
      </c>
      <c r="K2860">
        <v>3</v>
      </c>
    </row>
    <row r="2861" spans="1:12" x14ac:dyDescent="0.2">
      <c r="A2861">
        <v>5</v>
      </c>
      <c r="B2861" t="s">
        <v>1325</v>
      </c>
      <c r="C2861">
        <v>2023</v>
      </c>
      <c r="D2861" t="s">
        <v>1629</v>
      </c>
      <c r="E2861" t="str">
        <f>IFERROR(VLOOKUP([1]!Tabla_SERIEA_05_13[[#This Row],[IdEstablecimiento]],'[2]Establecimiento 2023'!$A$1:$E$183,5,FALSE),0)</f>
        <v>04101-La Serena</v>
      </c>
      <c r="F2861" t="s">
        <v>1426</v>
      </c>
      <c r="G2861" s="437">
        <v>45096.466215277775</v>
      </c>
      <c r="H2861">
        <v>0</v>
      </c>
      <c r="K2861">
        <v>1</v>
      </c>
    </row>
    <row r="2862" spans="1:12" x14ac:dyDescent="0.2">
      <c r="A2862">
        <v>5</v>
      </c>
      <c r="B2862" t="s">
        <v>1325</v>
      </c>
      <c r="C2862">
        <v>2023</v>
      </c>
      <c r="D2862" t="s">
        <v>1629</v>
      </c>
      <c r="E2862" t="str">
        <f>IFERROR(VLOOKUP([1]!Tabla_SERIEA_05_13[[#This Row],[IdEstablecimiento]],'[2]Establecimiento 2023'!$A$1:$E$183,5,FALSE),0)</f>
        <v>04101-La Serena</v>
      </c>
      <c r="F2862" t="s">
        <v>1367</v>
      </c>
      <c r="G2862" s="437">
        <v>45096.466215277775</v>
      </c>
      <c r="H2862">
        <v>0</v>
      </c>
      <c r="K2862">
        <v>3</v>
      </c>
    </row>
    <row r="2863" spans="1:12" x14ac:dyDescent="0.2">
      <c r="A2863">
        <v>5</v>
      </c>
      <c r="B2863" t="s">
        <v>1325</v>
      </c>
      <c r="C2863">
        <v>2023</v>
      </c>
      <c r="D2863" t="s">
        <v>1629</v>
      </c>
      <c r="E2863" t="str">
        <f>IFERROR(VLOOKUP([1]!Tabla_SERIEA_05_13[[#This Row],[IdEstablecimiento]],'[2]Establecimiento 2023'!$A$1:$E$183,5,FALSE),0)</f>
        <v>04101-La Serena</v>
      </c>
      <c r="F2863" t="s">
        <v>1399</v>
      </c>
      <c r="G2863" s="437">
        <v>45096.466215277775</v>
      </c>
      <c r="H2863">
        <v>0</v>
      </c>
      <c r="K2863">
        <v>1</v>
      </c>
    </row>
    <row r="2864" spans="1:12" x14ac:dyDescent="0.2">
      <c r="A2864">
        <v>5</v>
      </c>
      <c r="B2864" t="s">
        <v>1325</v>
      </c>
      <c r="C2864">
        <v>2023</v>
      </c>
      <c r="D2864" t="s">
        <v>1629</v>
      </c>
      <c r="E2864" t="str">
        <f>IFERROR(VLOOKUP([1]!Tabla_SERIEA_05_13[[#This Row],[IdEstablecimiento]],'[2]Establecimiento 2023'!$A$1:$E$183,5,FALSE),0)</f>
        <v>04101-La Serena</v>
      </c>
      <c r="F2864" t="s">
        <v>1335</v>
      </c>
      <c r="G2864" s="437">
        <v>45096.466215277775</v>
      </c>
      <c r="H2864">
        <v>1</v>
      </c>
      <c r="J2864">
        <v>1</v>
      </c>
      <c r="L2864">
        <v>1</v>
      </c>
    </row>
    <row r="2865" spans="1:13" x14ac:dyDescent="0.2">
      <c r="A2865">
        <v>5</v>
      </c>
      <c r="B2865" t="s">
        <v>1325</v>
      </c>
      <c r="C2865">
        <v>2023</v>
      </c>
      <c r="D2865" t="s">
        <v>1629</v>
      </c>
      <c r="E2865" t="str">
        <f>IFERROR(VLOOKUP([1]!Tabla_SERIEA_05_13[[#This Row],[IdEstablecimiento]],'[2]Establecimiento 2023'!$A$1:$E$183,5,FALSE),0)</f>
        <v>04101-La Serena</v>
      </c>
      <c r="F2865" t="s">
        <v>1380</v>
      </c>
      <c r="G2865" s="437">
        <v>45096.466215277775</v>
      </c>
      <c r="H2865">
        <v>1</v>
      </c>
      <c r="J2865">
        <v>1</v>
      </c>
      <c r="K2865">
        <v>0</v>
      </c>
      <c r="L2865">
        <v>1</v>
      </c>
      <c r="M2865">
        <v>0</v>
      </c>
    </row>
    <row r="2866" spans="1:13" x14ac:dyDescent="0.2">
      <c r="A2866">
        <v>5</v>
      </c>
      <c r="B2866" t="s">
        <v>1325</v>
      </c>
      <c r="C2866">
        <v>2023</v>
      </c>
      <c r="D2866" t="s">
        <v>1629</v>
      </c>
      <c r="E2866" t="str">
        <f>IFERROR(VLOOKUP([1]!Tabla_SERIEA_05_13[[#This Row],[IdEstablecimiento]],'[2]Establecimiento 2023'!$A$1:$E$183,5,FALSE),0)</f>
        <v>04101-La Serena</v>
      </c>
      <c r="F2866" t="s">
        <v>1327</v>
      </c>
      <c r="G2866" s="437">
        <v>45096.466215277775</v>
      </c>
      <c r="H2866">
        <v>1</v>
      </c>
      <c r="J2866">
        <v>1</v>
      </c>
      <c r="L2866">
        <v>1</v>
      </c>
    </row>
    <row r="2867" spans="1:13" x14ac:dyDescent="0.2">
      <c r="A2867">
        <v>5</v>
      </c>
      <c r="B2867" t="s">
        <v>1325</v>
      </c>
      <c r="C2867">
        <v>2023</v>
      </c>
      <c r="D2867" t="s">
        <v>1629</v>
      </c>
      <c r="E2867" t="str">
        <f>IFERROR(VLOOKUP([1]!Tabla_SERIEA_05_13[[#This Row],[IdEstablecimiento]],'[2]Establecimiento 2023'!$A$1:$E$183,5,FALSE),0)</f>
        <v>04101-La Serena</v>
      </c>
      <c r="F2867" t="s">
        <v>1384</v>
      </c>
      <c r="G2867" s="437">
        <v>45096.466215277775</v>
      </c>
      <c r="H2867">
        <v>9</v>
      </c>
      <c r="J2867">
        <v>9</v>
      </c>
      <c r="L2867">
        <v>9</v>
      </c>
    </row>
    <row r="2868" spans="1:13" x14ac:dyDescent="0.2">
      <c r="A2868">
        <v>5</v>
      </c>
      <c r="B2868" t="s">
        <v>1325</v>
      </c>
      <c r="C2868">
        <v>2023</v>
      </c>
      <c r="D2868" t="s">
        <v>1629</v>
      </c>
      <c r="E2868" t="str">
        <f>IFERROR(VLOOKUP([1]!Tabla_SERIEA_05_13[[#This Row],[IdEstablecimiento]],'[2]Establecimiento 2023'!$A$1:$E$183,5,FALSE),0)</f>
        <v>04101-La Serena</v>
      </c>
      <c r="F2868" t="s">
        <v>1436</v>
      </c>
      <c r="G2868" s="437">
        <v>45096.466215277775</v>
      </c>
      <c r="H2868">
        <v>2</v>
      </c>
      <c r="J2868">
        <v>2</v>
      </c>
      <c r="L2868">
        <v>2</v>
      </c>
    </row>
    <row r="2869" spans="1:13" x14ac:dyDescent="0.2">
      <c r="A2869">
        <v>5</v>
      </c>
      <c r="B2869" t="s">
        <v>1325</v>
      </c>
      <c r="C2869">
        <v>2023</v>
      </c>
      <c r="D2869" t="s">
        <v>1629</v>
      </c>
      <c r="E2869" t="str">
        <f>IFERROR(VLOOKUP([1]!Tabla_SERIEA_05_13[[#This Row],[IdEstablecimiento]],'[2]Establecimiento 2023'!$A$1:$E$183,5,FALSE),0)</f>
        <v>04101-La Serena</v>
      </c>
      <c r="F2869" t="s">
        <v>1385</v>
      </c>
      <c r="G2869" s="437">
        <v>45096.466215277775</v>
      </c>
      <c r="H2869">
        <v>36</v>
      </c>
      <c r="J2869">
        <v>36</v>
      </c>
    </row>
    <row r="2870" spans="1:13" x14ac:dyDescent="0.2">
      <c r="A2870">
        <v>5</v>
      </c>
      <c r="B2870" t="s">
        <v>1325</v>
      </c>
      <c r="C2870">
        <v>2023</v>
      </c>
      <c r="D2870" t="s">
        <v>1629</v>
      </c>
      <c r="E2870" t="str">
        <f>IFERROR(VLOOKUP([1]!Tabla_SERIEA_05_13[[#This Row],[IdEstablecimiento]],'[2]Establecimiento 2023'!$A$1:$E$183,5,FALSE),0)</f>
        <v>04101-La Serena</v>
      </c>
      <c r="F2870" t="s">
        <v>1403</v>
      </c>
      <c r="G2870" s="437">
        <v>45096.466215277775</v>
      </c>
      <c r="H2870">
        <v>1</v>
      </c>
      <c r="J2870">
        <v>1</v>
      </c>
      <c r="L2870">
        <v>1</v>
      </c>
    </row>
    <row r="2871" spans="1:13" x14ac:dyDescent="0.2">
      <c r="A2871">
        <v>5</v>
      </c>
      <c r="B2871" t="s">
        <v>1325</v>
      </c>
      <c r="C2871">
        <v>2023</v>
      </c>
      <c r="D2871" t="s">
        <v>1629</v>
      </c>
      <c r="E2871" t="str">
        <f>IFERROR(VLOOKUP([1]!Tabla_SERIEA_05_13[[#This Row],[IdEstablecimiento]],'[2]Establecimiento 2023'!$A$1:$E$183,5,FALSE),0)</f>
        <v>04101-La Serena</v>
      </c>
      <c r="F2871" t="s">
        <v>1244</v>
      </c>
      <c r="G2871" s="437">
        <v>45096.466215277775</v>
      </c>
      <c r="H2871">
        <v>1</v>
      </c>
      <c r="I2871">
        <v>0</v>
      </c>
      <c r="J2871">
        <v>1</v>
      </c>
    </row>
    <row r="2872" spans="1:13" x14ac:dyDescent="0.2">
      <c r="A2872">
        <v>5</v>
      </c>
      <c r="B2872" t="s">
        <v>1325</v>
      </c>
      <c r="C2872">
        <v>2023</v>
      </c>
      <c r="D2872" t="s">
        <v>1629</v>
      </c>
      <c r="E2872" t="str">
        <f>IFERROR(VLOOKUP([1]!Tabla_SERIEA_05_13[[#This Row],[IdEstablecimiento]],'[2]Establecimiento 2023'!$A$1:$E$183,5,FALSE),0)</f>
        <v>04101-La Serena</v>
      </c>
      <c r="F2872" t="s">
        <v>1248</v>
      </c>
      <c r="G2872" s="437">
        <v>45096.466215277775</v>
      </c>
      <c r="H2872">
        <v>1</v>
      </c>
      <c r="I2872">
        <v>0</v>
      </c>
      <c r="J2872">
        <v>1</v>
      </c>
    </row>
    <row r="2873" spans="1:13" x14ac:dyDescent="0.2">
      <c r="A2873">
        <v>5</v>
      </c>
      <c r="B2873" t="s">
        <v>1325</v>
      </c>
      <c r="C2873">
        <v>2023</v>
      </c>
      <c r="D2873" t="s">
        <v>1629</v>
      </c>
      <c r="E2873" t="str">
        <f>IFERROR(VLOOKUP([1]!Tabla_SERIEA_05_13[[#This Row],[IdEstablecimiento]],'[2]Establecimiento 2023'!$A$1:$E$183,5,FALSE),0)</f>
        <v>04101-La Serena</v>
      </c>
      <c r="F2873" t="s">
        <v>1253</v>
      </c>
      <c r="G2873" s="437">
        <v>45096.466215277775</v>
      </c>
      <c r="H2873">
        <v>1</v>
      </c>
      <c r="I2873">
        <v>0</v>
      </c>
      <c r="J2873">
        <v>1</v>
      </c>
    </row>
    <row r="2874" spans="1:13" x14ac:dyDescent="0.2">
      <c r="A2874">
        <v>5</v>
      </c>
      <c r="B2874" t="s">
        <v>1325</v>
      </c>
      <c r="C2874">
        <v>2023</v>
      </c>
      <c r="D2874" t="s">
        <v>1629</v>
      </c>
      <c r="E2874" t="str">
        <f>IFERROR(VLOOKUP([1]!Tabla_SERIEA_05_13[[#This Row],[IdEstablecimiento]],'[2]Establecimiento 2023'!$A$1:$E$183,5,FALSE),0)</f>
        <v>04101-La Serena</v>
      </c>
      <c r="F2874" t="s">
        <v>1259</v>
      </c>
      <c r="G2874" s="437">
        <v>45096.466215277775</v>
      </c>
      <c r="H2874">
        <v>8</v>
      </c>
      <c r="I2874">
        <v>2</v>
      </c>
      <c r="J2874">
        <v>6</v>
      </c>
    </row>
    <row r="2875" spans="1:13" x14ac:dyDescent="0.2">
      <c r="A2875">
        <v>5</v>
      </c>
      <c r="B2875" t="s">
        <v>1325</v>
      </c>
      <c r="C2875">
        <v>2023</v>
      </c>
      <c r="D2875" t="s">
        <v>1630</v>
      </c>
      <c r="E2875" t="str">
        <f>IFERROR(VLOOKUP([1]!Tabla_SERIEA_05_13[[#This Row],[IdEstablecimiento]],'[2]Establecimiento 2023'!$A$1:$E$183,5,FALSE),0)</f>
        <v>04101-La Serena</v>
      </c>
      <c r="F2875" t="s">
        <v>1343</v>
      </c>
      <c r="G2875" s="437">
        <v>45096.466249999998</v>
      </c>
      <c r="H2875">
        <v>0</v>
      </c>
      <c r="K2875">
        <v>4</v>
      </c>
    </row>
    <row r="2876" spans="1:13" x14ac:dyDescent="0.2">
      <c r="A2876">
        <v>5</v>
      </c>
      <c r="B2876" t="s">
        <v>1325</v>
      </c>
      <c r="C2876">
        <v>2023</v>
      </c>
      <c r="D2876" t="s">
        <v>1630</v>
      </c>
      <c r="E2876" t="str">
        <f>IFERROR(VLOOKUP([1]!Tabla_SERIEA_05_13[[#This Row],[IdEstablecimiento]],'[2]Establecimiento 2023'!$A$1:$E$183,5,FALSE),0)</f>
        <v>04101-La Serena</v>
      </c>
      <c r="F2876" t="s">
        <v>1344</v>
      </c>
      <c r="G2876" s="437">
        <v>45096.466249999998</v>
      </c>
      <c r="H2876">
        <v>0</v>
      </c>
      <c r="K2876">
        <v>8</v>
      </c>
    </row>
    <row r="2877" spans="1:13" x14ac:dyDescent="0.2">
      <c r="A2877">
        <v>5</v>
      </c>
      <c r="B2877" t="s">
        <v>1325</v>
      </c>
      <c r="C2877">
        <v>2023</v>
      </c>
      <c r="D2877" t="s">
        <v>1630</v>
      </c>
      <c r="E2877" t="str">
        <f>IFERROR(VLOOKUP([1]!Tabla_SERIEA_05_13[[#This Row],[IdEstablecimiento]],'[2]Establecimiento 2023'!$A$1:$E$183,5,FALSE),0)</f>
        <v>04101-La Serena</v>
      </c>
      <c r="F2877" t="s">
        <v>1345</v>
      </c>
      <c r="G2877" s="437">
        <v>45096.466249999998</v>
      </c>
      <c r="H2877">
        <v>0</v>
      </c>
      <c r="K2877">
        <v>1</v>
      </c>
    </row>
    <row r="2878" spans="1:13" x14ac:dyDescent="0.2">
      <c r="A2878">
        <v>5</v>
      </c>
      <c r="B2878" t="s">
        <v>1325</v>
      </c>
      <c r="C2878">
        <v>2023</v>
      </c>
      <c r="D2878" t="s">
        <v>1630</v>
      </c>
      <c r="E2878" t="str">
        <f>IFERROR(VLOOKUP([1]!Tabla_SERIEA_05_13[[#This Row],[IdEstablecimiento]],'[2]Establecimiento 2023'!$A$1:$E$183,5,FALSE),0)</f>
        <v>04102-Coquimbo</v>
      </c>
      <c r="F2878" t="s">
        <v>1454</v>
      </c>
      <c r="G2878" s="437">
        <v>45096.466249999998</v>
      </c>
      <c r="H2878">
        <v>0</v>
      </c>
      <c r="K2878">
        <v>9</v>
      </c>
    </row>
    <row r="2879" spans="1:13" x14ac:dyDescent="0.2">
      <c r="A2879">
        <v>5</v>
      </c>
      <c r="B2879" t="s">
        <v>1325</v>
      </c>
      <c r="C2879">
        <v>2023</v>
      </c>
      <c r="D2879" t="s">
        <v>1630</v>
      </c>
      <c r="E2879" t="str">
        <f>IFERROR(VLOOKUP([1]!Tabla_SERIEA_05_13[[#This Row],[IdEstablecimiento]],'[2]Establecimiento 2023'!$A$1:$E$183,5,FALSE),0)</f>
        <v>04102-Coquimbo</v>
      </c>
      <c r="F2879" t="s">
        <v>1349</v>
      </c>
      <c r="G2879" s="437">
        <v>45096.466249999998</v>
      </c>
      <c r="H2879">
        <v>0</v>
      </c>
      <c r="K2879">
        <v>3</v>
      </c>
    </row>
    <row r="2880" spans="1:13" x14ac:dyDescent="0.2">
      <c r="A2880">
        <v>5</v>
      </c>
      <c r="B2880" t="s">
        <v>1325</v>
      </c>
      <c r="C2880">
        <v>2023</v>
      </c>
      <c r="D2880" t="s">
        <v>1630</v>
      </c>
      <c r="E2880" t="str">
        <f>IFERROR(VLOOKUP([1]!Tabla_SERIEA_05_13[[#This Row],[IdEstablecimiento]],'[2]Establecimiento 2023'!$A$1:$E$183,5,FALSE),0)</f>
        <v>04102-Coquimbo</v>
      </c>
      <c r="F2880" t="s">
        <v>1353</v>
      </c>
      <c r="G2880" s="437">
        <v>45096.466249999998</v>
      </c>
      <c r="H2880">
        <v>0</v>
      </c>
      <c r="K2880">
        <v>7</v>
      </c>
    </row>
    <row r="2881" spans="1:12" x14ac:dyDescent="0.2">
      <c r="A2881">
        <v>5</v>
      </c>
      <c r="B2881" t="s">
        <v>1325</v>
      </c>
      <c r="C2881">
        <v>2023</v>
      </c>
      <c r="D2881" t="s">
        <v>1630</v>
      </c>
      <c r="E2881" t="str">
        <f>IFERROR(VLOOKUP([1]!Tabla_SERIEA_05_13[[#This Row],[IdEstablecimiento]],'[2]Establecimiento 2023'!$A$1:$E$183,5,FALSE),0)</f>
        <v>04102-Coquimbo</v>
      </c>
      <c r="F2881" t="s">
        <v>1354</v>
      </c>
      <c r="G2881" s="437">
        <v>45096.466249999998</v>
      </c>
      <c r="H2881">
        <v>0</v>
      </c>
      <c r="K2881">
        <v>3</v>
      </c>
    </row>
    <row r="2882" spans="1:12" x14ac:dyDescent="0.2">
      <c r="A2882">
        <v>5</v>
      </c>
      <c r="B2882" t="s">
        <v>1325</v>
      </c>
      <c r="C2882">
        <v>2023</v>
      </c>
      <c r="D2882" t="s">
        <v>1630</v>
      </c>
      <c r="E2882" t="str">
        <f>IFERROR(VLOOKUP([1]!Tabla_SERIEA_05_13[[#This Row],[IdEstablecimiento]],'[2]Establecimiento 2023'!$A$1:$E$183,5,FALSE),0)</f>
        <v>04102-Coquimbo</v>
      </c>
      <c r="F2882" t="s">
        <v>1410</v>
      </c>
      <c r="G2882" s="437">
        <v>45096.466249999998</v>
      </c>
      <c r="H2882">
        <v>0</v>
      </c>
      <c r="K2882">
        <v>7</v>
      </c>
    </row>
    <row r="2883" spans="1:12" x14ac:dyDescent="0.2">
      <c r="A2883">
        <v>5</v>
      </c>
      <c r="B2883" t="s">
        <v>1325</v>
      </c>
      <c r="C2883">
        <v>2023</v>
      </c>
      <c r="D2883" t="s">
        <v>1630</v>
      </c>
      <c r="E2883" t="str">
        <f>IFERROR(VLOOKUP([1]!Tabla_SERIEA_05_13[[#This Row],[IdEstablecimiento]],'[2]Establecimiento 2023'!$A$1:$E$183,5,FALSE),0)</f>
        <v>04102-Coquimbo</v>
      </c>
      <c r="F2883" t="s">
        <v>1356</v>
      </c>
      <c r="G2883" s="437">
        <v>45096.466249999998</v>
      </c>
      <c r="H2883">
        <v>0</v>
      </c>
      <c r="K2883">
        <v>8</v>
      </c>
    </row>
    <row r="2884" spans="1:12" x14ac:dyDescent="0.2">
      <c r="A2884">
        <v>5</v>
      </c>
      <c r="B2884" t="s">
        <v>1325</v>
      </c>
      <c r="C2884">
        <v>2023</v>
      </c>
      <c r="D2884" t="s">
        <v>1630</v>
      </c>
      <c r="E2884" t="str">
        <f>IFERROR(VLOOKUP([1]!Tabla_SERIEA_05_13[[#This Row],[IdEstablecimiento]],'[2]Establecimiento 2023'!$A$1:$E$183,5,FALSE),0)</f>
        <v>04102-Coquimbo</v>
      </c>
      <c r="F2884" t="s">
        <v>1358</v>
      </c>
      <c r="G2884" s="437">
        <v>45096.466249999998</v>
      </c>
      <c r="H2884">
        <v>0</v>
      </c>
      <c r="K2884">
        <v>3</v>
      </c>
    </row>
    <row r="2885" spans="1:12" x14ac:dyDescent="0.2">
      <c r="A2885">
        <v>5</v>
      </c>
      <c r="B2885" t="s">
        <v>1325</v>
      </c>
      <c r="C2885">
        <v>2023</v>
      </c>
      <c r="D2885" t="s">
        <v>1630</v>
      </c>
      <c r="E2885" t="str">
        <f>IFERROR(VLOOKUP([1]!Tabla_SERIEA_05_13[[#This Row],[IdEstablecimiento]],'[2]Establecimiento 2023'!$A$1:$E$183,5,FALSE),0)</f>
        <v>04102-Coquimbo</v>
      </c>
      <c r="F2885" t="s">
        <v>1444</v>
      </c>
      <c r="G2885" s="437">
        <v>45096.466249999998</v>
      </c>
      <c r="H2885">
        <v>0</v>
      </c>
      <c r="K2885">
        <v>3</v>
      </c>
    </row>
    <row r="2886" spans="1:12" x14ac:dyDescent="0.2">
      <c r="A2886">
        <v>5</v>
      </c>
      <c r="B2886" t="s">
        <v>1325</v>
      </c>
      <c r="C2886">
        <v>2023</v>
      </c>
      <c r="D2886" t="s">
        <v>1630</v>
      </c>
      <c r="E2886" t="str">
        <f>IFERROR(VLOOKUP([1]!Tabla_SERIEA_05_13[[#This Row],[IdEstablecimiento]],'[2]Establecimiento 2023'!$A$1:$E$183,5,FALSE),0)</f>
        <v>04102-Coquimbo</v>
      </c>
      <c r="F2886" t="s">
        <v>1361</v>
      </c>
      <c r="G2886" s="437">
        <v>45096.466249999998</v>
      </c>
      <c r="H2886">
        <v>0</v>
      </c>
      <c r="K2886">
        <v>1</v>
      </c>
    </row>
    <row r="2887" spans="1:12" x14ac:dyDescent="0.2">
      <c r="A2887">
        <v>5</v>
      </c>
      <c r="B2887" t="s">
        <v>1325</v>
      </c>
      <c r="C2887">
        <v>2023</v>
      </c>
      <c r="D2887" t="s">
        <v>1630</v>
      </c>
      <c r="E2887" t="str">
        <f>IFERROR(VLOOKUP([1]!Tabla_SERIEA_05_13[[#This Row],[IdEstablecimiento]],'[2]Establecimiento 2023'!$A$1:$E$183,5,FALSE),0)</f>
        <v>04102-Coquimbo</v>
      </c>
      <c r="F2887" t="s">
        <v>1367</v>
      </c>
      <c r="G2887" s="437">
        <v>45096.466249999998</v>
      </c>
      <c r="H2887">
        <v>0</v>
      </c>
      <c r="K2887">
        <v>3</v>
      </c>
    </row>
    <row r="2888" spans="1:12" x14ac:dyDescent="0.2">
      <c r="A2888">
        <v>5</v>
      </c>
      <c r="B2888" t="s">
        <v>1325</v>
      </c>
      <c r="C2888">
        <v>2023</v>
      </c>
      <c r="D2888" t="s">
        <v>1630</v>
      </c>
      <c r="E2888" t="str">
        <f>IFERROR(VLOOKUP([1]!Tabla_SERIEA_05_13[[#This Row],[IdEstablecimiento]],'[2]Establecimiento 2023'!$A$1:$E$183,5,FALSE),0)</f>
        <v>04102-Coquimbo</v>
      </c>
      <c r="F2888" t="s">
        <v>1371</v>
      </c>
      <c r="G2888" s="437">
        <v>45096.466249999998</v>
      </c>
      <c r="H2888">
        <v>0</v>
      </c>
      <c r="K2888">
        <v>1</v>
      </c>
    </row>
    <row r="2889" spans="1:12" x14ac:dyDescent="0.2">
      <c r="A2889">
        <v>5</v>
      </c>
      <c r="B2889" t="s">
        <v>1325</v>
      </c>
      <c r="C2889">
        <v>2023</v>
      </c>
      <c r="D2889" t="s">
        <v>1630</v>
      </c>
      <c r="E2889" t="str">
        <f>IFERROR(VLOOKUP([1]!Tabla_SERIEA_05_13[[#This Row],[IdEstablecimiento]],'[2]Establecimiento 2023'!$A$1:$E$183,5,FALSE),0)</f>
        <v>04102-Coquimbo</v>
      </c>
      <c r="F2889" t="s">
        <v>1372</v>
      </c>
      <c r="G2889" s="437">
        <v>45096.466249999998</v>
      </c>
      <c r="H2889">
        <v>0</v>
      </c>
      <c r="K2889">
        <v>3</v>
      </c>
    </row>
    <row r="2890" spans="1:12" x14ac:dyDescent="0.2">
      <c r="A2890">
        <v>5</v>
      </c>
      <c r="B2890" t="s">
        <v>1325</v>
      </c>
      <c r="C2890">
        <v>2023</v>
      </c>
      <c r="D2890" t="s">
        <v>1630</v>
      </c>
      <c r="E2890" t="str">
        <f>IFERROR(VLOOKUP([1]!Tabla_SERIEA_05_13[[#This Row],[IdEstablecimiento]],'[2]Establecimiento 2023'!$A$1:$E$183,5,FALSE),0)</f>
        <v>04102-Coquimbo</v>
      </c>
      <c r="F2890" t="s">
        <v>1502</v>
      </c>
      <c r="G2890" s="437">
        <v>45096.466249999998</v>
      </c>
      <c r="H2890">
        <v>0</v>
      </c>
      <c r="K2890">
        <v>2</v>
      </c>
    </row>
    <row r="2891" spans="1:12" x14ac:dyDescent="0.2">
      <c r="A2891">
        <v>5</v>
      </c>
      <c r="B2891" t="s">
        <v>1325</v>
      </c>
      <c r="C2891">
        <v>2023</v>
      </c>
      <c r="D2891" t="s">
        <v>1630</v>
      </c>
      <c r="E2891" t="str">
        <f>IFERROR(VLOOKUP([1]!Tabla_SERIEA_05_13[[#This Row],[IdEstablecimiento]],'[2]Establecimiento 2023'!$A$1:$E$183,5,FALSE),0)</f>
        <v>04303-Monte Patria</v>
      </c>
      <c r="F2891" t="s">
        <v>1572</v>
      </c>
      <c r="G2891" s="437">
        <v>45096.466249999998</v>
      </c>
      <c r="H2891">
        <v>0</v>
      </c>
      <c r="K2891">
        <v>2</v>
      </c>
    </row>
    <row r="2892" spans="1:12" x14ac:dyDescent="0.2">
      <c r="A2892">
        <v>5</v>
      </c>
      <c r="B2892" t="s">
        <v>1325</v>
      </c>
      <c r="C2892">
        <v>2023</v>
      </c>
      <c r="D2892" t="s">
        <v>1630</v>
      </c>
      <c r="E2892" t="str">
        <f>IFERROR(VLOOKUP([1]!Tabla_SERIEA_05_13[[#This Row],[IdEstablecimiento]],'[2]Establecimiento 2023'!$A$1:$E$183,5,FALSE),0)</f>
        <v>04303-Monte Patria</v>
      </c>
      <c r="F2892" t="s">
        <v>1450</v>
      </c>
      <c r="G2892" s="437">
        <v>45096.466249999998</v>
      </c>
      <c r="H2892">
        <v>0</v>
      </c>
      <c r="K2892">
        <v>3</v>
      </c>
    </row>
    <row r="2893" spans="1:12" x14ac:dyDescent="0.2">
      <c r="A2893">
        <v>5</v>
      </c>
      <c r="B2893" t="s">
        <v>1325</v>
      </c>
      <c r="C2893">
        <v>2023</v>
      </c>
      <c r="D2893" t="s">
        <v>1630</v>
      </c>
      <c r="E2893" t="str">
        <f>IFERROR(VLOOKUP([1]!Tabla_SERIEA_05_13[[#This Row],[IdEstablecimiento]],'[2]Establecimiento 2023'!$A$1:$E$183,5,FALSE),0)</f>
        <v>04303-Monte Patria</v>
      </c>
      <c r="F2893" t="s">
        <v>1504</v>
      </c>
      <c r="G2893" s="437">
        <v>45096.466249999998</v>
      </c>
      <c r="H2893">
        <v>0</v>
      </c>
      <c r="K2893">
        <v>1</v>
      </c>
    </row>
    <row r="2894" spans="1:12" x14ac:dyDescent="0.2">
      <c r="A2894">
        <v>5</v>
      </c>
      <c r="B2894" t="s">
        <v>1325</v>
      </c>
      <c r="C2894">
        <v>2023</v>
      </c>
      <c r="D2894" t="s">
        <v>1630</v>
      </c>
      <c r="E2894" t="str">
        <f>IFERROR(VLOOKUP([1]!Tabla_SERIEA_05_13[[#This Row],[IdEstablecimiento]],'[2]Establecimiento 2023'!$A$1:$E$183,5,FALSE),0)</f>
        <v>04303-Monte Patria</v>
      </c>
      <c r="F2894" t="s">
        <v>1335</v>
      </c>
      <c r="G2894" s="437">
        <v>45096.466249999998</v>
      </c>
      <c r="H2894">
        <v>3</v>
      </c>
      <c r="J2894">
        <v>3</v>
      </c>
      <c r="L2894">
        <v>3</v>
      </c>
    </row>
    <row r="2895" spans="1:12" x14ac:dyDescent="0.2">
      <c r="A2895">
        <v>5</v>
      </c>
      <c r="B2895" t="s">
        <v>1325</v>
      </c>
      <c r="C2895">
        <v>2023</v>
      </c>
      <c r="D2895" t="s">
        <v>1630</v>
      </c>
      <c r="E2895" t="str">
        <f>IFERROR(VLOOKUP([1]!Tabla_SERIEA_05_13[[#This Row],[IdEstablecimiento]],'[2]Establecimiento 2023'!$A$1:$E$183,5,FALSE),0)</f>
        <v>04303-Monte Patria</v>
      </c>
      <c r="F2895" t="s">
        <v>1327</v>
      </c>
      <c r="G2895" s="437">
        <v>45096.466249999998</v>
      </c>
      <c r="H2895">
        <v>7</v>
      </c>
      <c r="J2895">
        <v>7</v>
      </c>
      <c r="L2895">
        <v>7</v>
      </c>
    </row>
    <row r="2896" spans="1:12" x14ac:dyDescent="0.2">
      <c r="A2896">
        <v>5</v>
      </c>
      <c r="B2896" t="s">
        <v>1325</v>
      </c>
      <c r="C2896">
        <v>2023</v>
      </c>
      <c r="D2896" t="s">
        <v>1630</v>
      </c>
      <c r="E2896" t="str">
        <f>IFERROR(VLOOKUP([1]!Tabla_SERIEA_05_13[[#This Row],[IdEstablecimiento]],'[2]Establecimiento 2023'!$A$1:$E$183,5,FALSE),0)</f>
        <v>04303-Monte Patria</v>
      </c>
      <c r="F2896" t="s">
        <v>1435</v>
      </c>
      <c r="G2896" s="437">
        <v>45096.466249999998</v>
      </c>
      <c r="H2896">
        <v>1</v>
      </c>
      <c r="J2896">
        <v>1</v>
      </c>
      <c r="L2896">
        <v>1</v>
      </c>
    </row>
    <row r="2897" spans="1:12" x14ac:dyDescent="0.2">
      <c r="A2897">
        <v>5</v>
      </c>
      <c r="B2897" t="s">
        <v>1325</v>
      </c>
      <c r="C2897">
        <v>2023</v>
      </c>
      <c r="D2897" t="s">
        <v>1630</v>
      </c>
      <c r="E2897" t="str">
        <f>IFERROR(VLOOKUP([1]!Tabla_SERIEA_05_13[[#This Row],[IdEstablecimiento]],'[2]Establecimiento 2023'!$A$1:$E$183,5,FALSE),0)</f>
        <v>04303-Monte Patria</v>
      </c>
      <c r="F2897" t="s">
        <v>1384</v>
      </c>
      <c r="G2897" s="437">
        <v>45096.466249999998</v>
      </c>
      <c r="H2897">
        <v>23</v>
      </c>
      <c r="J2897">
        <v>23</v>
      </c>
      <c r="L2897">
        <v>23</v>
      </c>
    </row>
    <row r="2898" spans="1:12" x14ac:dyDescent="0.2">
      <c r="A2898">
        <v>5</v>
      </c>
      <c r="B2898" t="s">
        <v>1325</v>
      </c>
      <c r="C2898">
        <v>2023</v>
      </c>
      <c r="D2898" t="s">
        <v>1630</v>
      </c>
      <c r="E2898" t="str">
        <f>IFERROR(VLOOKUP([1]!Tabla_SERIEA_05_13[[#This Row],[IdEstablecimiento]],'[2]Establecimiento 2023'!$A$1:$E$183,5,FALSE),0)</f>
        <v>04101-La Serena</v>
      </c>
      <c r="F2898" t="s">
        <v>1338</v>
      </c>
      <c r="G2898" s="437">
        <v>45096.466249999998</v>
      </c>
      <c r="H2898">
        <v>1</v>
      </c>
      <c r="J2898">
        <v>1</v>
      </c>
      <c r="L2898">
        <v>1</v>
      </c>
    </row>
    <row r="2899" spans="1:12" x14ac:dyDescent="0.2">
      <c r="A2899">
        <v>5</v>
      </c>
      <c r="B2899" t="s">
        <v>1325</v>
      </c>
      <c r="C2899">
        <v>2023</v>
      </c>
      <c r="D2899" t="s">
        <v>1630</v>
      </c>
      <c r="E2899" t="str">
        <f>IFERROR(VLOOKUP([1]!Tabla_SERIEA_05_13[[#This Row],[IdEstablecimiento]],'[2]Establecimiento 2023'!$A$1:$E$183,5,FALSE),0)</f>
        <v>04101-La Serena</v>
      </c>
      <c r="F2899" t="s">
        <v>1331</v>
      </c>
      <c r="G2899" s="437">
        <v>45096.466249999998</v>
      </c>
      <c r="H2899">
        <v>6</v>
      </c>
      <c r="J2899">
        <v>6</v>
      </c>
      <c r="L2899">
        <v>6</v>
      </c>
    </row>
    <row r="2900" spans="1:12" x14ac:dyDescent="0.2">
      <c r="A2900">
        <v>5</v>
      </c>
      <c r="B2900" t="s">
        <v>1325</v>
      </c>
      <c r="C2900">
        <v>2023</v>
      </c>
      <c r="D2900" t="s">
        <v>1630</v>
      </c>
      <c r="E2900" t="str">
        <f>IFERROR(VLOOKUP([1]!Tabla_SERIEA_05_13[[#This Row],[IdEstablecimiento]],'[2]Establecimiento 2023'!$A$1:$E$183,5,FALSE),0)</f>
        <v>04101-La Serena</v>
      </c>
      <c r="F2900" t="s">
        <v>1385</v>
      </c>
      <c r="G2900" s="437">
        <v>45096.466249999998</v>
      </c>
      <c r="H2900">
        <v>12</v>
      </c>
      <c r="J2900">
        <v>12</v>
      </c>
      <c r="K2900">
        <v>12</v>
      </c>
    </row>
    <row r="2901" spans="1:12" x14ac:dyDescent="0.2">
      <c r="A2901">
        <v>5</v>
      </c>
      <c r="B2901" t="s">
        <v>1325</v>
      </c>
      <c r="C2901">
        <v>2023</v>
      </c>
      <c r="D2901" t="s">
        <v>1630</v>
      </c>
      <c r="E2901" t="str">
        <f>IFERROR(VLOOKUP([1]!Tabla_SERIEA_05_13[[#This Row],[IdEstablecimiento]],'[2]Establecimiento 2023'!$A$1:$E$183,5,FALSE),0)</f>
        <v>04101-La Serena</v>
      </c>
      <c r="F2901" t="s">
        <v>1244</v>
      </c>
      <c r="G2901" s="437">
        <v>45096.466249999998</v>
      </c>
      <c r="H2901">
        <v>3</v>
      </c>
      <c r="I2901">
        <v>0</v>
      </c>
      <c r="J2901">
        <v>3</v>
      </c>
    </row>
    <row r="2902" spans="1:12" x14ac:dyDescent="0.2">
      <c r="A2902">
        <v>5</v>
      </c>
      <c r="B2902" t="s">
        <v>1325</v>
      </c>
      <c r="C2902">
        <v>2023</v>
      </c>
      <c r="D2902" t="s">
        <v>1630</v>
      </c>
      <c r="E2902" t="str">
        <f>IFERROR(VLOOKUP([1]!Tabla_SERIEA_05_13[[#This Row],[IdEstablecimiento]],'[2]Establecimiento 2023'!$A$1:$E$183,5,FALSE),0)</f>
        <v>04101-La Serena</v>
      </c>
      <c r="F2902" t="s">
        <v>1252</v>
      </c>
      <c r="G2902" s="437">
        <v>45096.466249999998</v>
      </c>
      <c r="H2902">
        <v>6</v>
      </c>
      <c r="I2902">
        <v>0</v>
      </c>
      <c r="J2902">
        <v>6</v>
      </c>
    </row>
    <row r="2903" spans="1:12" x14ac:dyDescent="0.2">
      <c r="A2903">
        <v>5</v>
      </c>
      <c r="B2903" t="s">
        <v>1325</v>
      </c>
      <c r="C2903">
        <v>2023</v>
      </c>
      <c r="D2903" t="s">
        <v>1630</v>
      </c>
      <c r="E2903" t="str">
        <f>IFERROR(VLOOKUP([1]!Tabla_SERIEA_05_13[[#This Row],[IdEstablecimiento]],'[2]Establecimiento 2023'!$A$1:$E$183,5,FALSE),0)</f>
        <v>04101-La Serena</v>
      </c>
      <c r="F2903" t="s">
        <v>1253</v>
      </c>
      <c r="G2903" s="437">
        <v>45096.466249999998</v>
      </c>
      <c r="H2903">
        <v>7</v>
      </c>
      <c r="I2903">
        <v>0</v>
      </c>
      <c r="J2903">
        <v>7</v>
      </c>
    </row>
    <row r="2904" spans="1:12" x14ac:dyDescent="0.2">
      <c r="A2904">
        <v>5</v>
      </c>
      <c r="B2904" t="s">
        <v>1325</v>
      </c>
      <c r="C2904">
        <v>2023</v>
      </c>
      <c r="D2904" t="s">
        <v>1631</v>
      </c>
      <c r="E2904" t="str">
        <f>IFERROR(VLOOKUP([1]!Tabla_SERIEA_05_13[[#This Row],[IdEstablecimiento]],'[2]Establecimiento 2023'!$A$1:$E$183,5,FALSE),0)</f>
        <v>04101-La Serena</v>
      </c>
      <c r="F2904" t="s">
        <v>1383</v>
      </c>
      <c r="G2904" s="437">
        <v>45096.467835648145</v>
      </c>
      <c r="H2904">
        <v>3</v>
      </c>
      <c r="J2904">
        <v>3</v>
      </c>
      <c r="L2904">
        <v>3</v>
      </c>
    </row>
    <row r="2905" spans="1:12" x14ac:dyDescent="0.2">
      <c r="A2905">
        <v>5</v>
      </c>
      <c r="B2905" t="s">
        <v>1325</v>
      </c>
      <c r="C2905">
        <v>2023</v>
      </c>
      <c r="D2905" t="s">
        <v>1631</v>
      </c>
      <c r="E2905" t="str">
        <f>IFERROR(VLOOKUP([1]!Tabla_SERIEA_05_13[[#This Row],[IdEstablecimiento]],'[2]Establecimiento 2023'!$A$1:$E$183,5,FALSE),0)</f>
        <v>04101-La Serena</v>
      </c>
      <c r="F2905" t="s">
        <v>1384</v>
      </c>
      <c r="G2905" s="437">
        <v>45096.467835648145</v>
      </c>
      <c r="H2905">
        <v>25</v>
      </c>
      <c r="J2905">
        <v>25</v>
      </c>
      <c r="L2905">
        <v>25</v>
      </c>
    </row>
    <row r="2906" spans="1:12" x14ac:dyDescent="0.2">
      <c r="A2906">
        <v>5</v>
      </c>
      <c r="B2906" t="s">
        <v>1325</v>
      </c>
      <c r="C2906">
        <v>2023</v>
      </c>
      <c r="D2906" t="s">
        <v>1631</v>
      </c>
      <c r="E2906" t="str">
        <f>IFERROR(VLOOKUP([1]!Tabla_SERIEA_05_13[[#This Row],[IdEstablecimiento]],'[2]Establecimiento 2023'!$A$1:$E$183,5,FALSE),0)</f>
        <v>04101-La Serena</v>
      </c>
      <c r="F2906" t="s">
        <v>1385</v>
      </c>
      <c r="G2906" s="437">
        <v>45096.467835648145</v>
      </c>
      <c r="H2906">
        <v>47</v>
      </c>
      <c r="J2906">
        <v>47</v>
      </c>
    </row>
    <row r="2907" spans="1:12" x14ac:dyDescent="0.2">
      <c r="A2907">
        <v>5</v>
      </c>
      <c r="B2907" t="s">
        <v>1325</v>
      </c>
      <c r="C2907">
        <v>2023</v>
      </c>
      <c r="D2907" t="s">
        <v>1631</v>
      </c>
      <c r="E2907" t="str">
        <f>IFERROR(VLOOKUP([1]!Tabla_SERIEA_05_13[[#This Row],[IdEstablecimiento]],'[2]Establecimiento 2023'!$A$1:$E$183,5,FALSE),0)</f>
        <v>04101-La Serena</v>
      </c>
      <c r="F2907" t="s">
        <v>1386</v>
      </c>
      <c r="G2907" s="437">
        <v>45096.467835648145</v>
      </c>
      <c r="H2907">
        <v>4</v>
      </c>
      <c r="J2907">
        <v>4</v>
      </c>
    </row>
    <row r="2908" spans="1:12" x14ac:dyDescent="0.2">
      <c r="A2908">
        <v>5</v>
      </c>
      <c r="B2908" t="s">
        <v>1325</v>
      </c>
      <c r="C2908">
        <v>2023</v>
      </c>
      <c r="D2908" t="s">
        <v>1631</v>
      </c>
      <c r="E2908" t="str">
        <f>IFERROR(VLOOKUP([1]!Tabla_SERIEA_05_13[[#This Row],[IdEstablecimiento]],'[2]Establecimiento 2023'!$A$1:$E$183,5,FALSE),0)</f>
        <v>04101-La Serena</v>
      </c>
      <c r="F2908" t="s">
        <v>1390</v>
      </c>
      <c r="G2908" s="437">
        <v>45096.467835648145</v>
      </c>
      <c r="H2908">
        <v>3</v>
      </c>
      <c r="I2908">
        <v>0</v>
      </c>
      <c r="J2908">
        <v>3</v>
      </c>
    </row>
    <row r="2909" spans="1:12" x14ac:dyDescent="0.2">
      <c r="A2909">
        <v>5</v>
      </c>
      <c r="B2909" t="s">
        <v>1325</v>
      </c>
      <c r="C2909">
        <v>2023</v>
      </c>
      <c r="D2909" t="s">
        <v>1631</v>
      </c>
      <c r="E2909" t="str">
        <f>IFERROR(VLOOKUP([1]!Tabla_SERIEA_05_13[[#This Row],[IdEstablecimiento]],'[2]Establecimiento 2023'!$A$1:$E$183,5,FALSE),0)</f>
        <v>04101-La Serena</v>
      </c>
      <c r="F2909" t="s">
        <v>1259</v>
      </c>
      <c r="G2909" s="437">
        <v>45096.467835648145</v>
      </c>
      <c r="H2909">
        <v>9</v>
      </c>
      <c r="J2909">
        <v>9</v>
      </c>
    </row>
    <row r="2910" spans="1:12" x14ac:dyDescent="0.2">
      <c r="A2910">
        <v>5</v>
      </c>
      <c r="B2910" t="s">
        <v>1325</v>
      </c>
      <c r="C2910">
        <v>2023</v>
      </c>
      <c r="D2910" t="s">
        <v>1632</v>
      </c>
      <c r="E2910" t="str">
        <f>IFERROR(VLOOKUP([1]!Tabla_SERIEA_05_13[[#This Row],[IdEstablecimiento]],'[2]Establecimiento 2023'!$A$1:$E$183,5,FALSE),0)</f>
        <v>04201-Illapel</v>
      </c>
      <c r="F2910" t="s">
        <v>1401</v>
      </c>
      <c r="G2910" s="437">
        <v>45096.467893518522</v>
      </c>
      <c r="H2910">
        <v>1</v>
      </c>
      <c r="J2910">
        <v>1</v>
      </c>
      <c r="L2910">
        <v>1</v>
      </c>
    </row>
    <row r="2911" spans="1:12" x14ac:dyDescent="0.2">
      <c r="A2911">
        <v>5</v>
      </c>
      <c r="B2911" t="s">
        <v>1325</v>
      </c>
      <c r="C2911">
        <v>2023</v>
      </c>
      <c r="D2911" t="s">
        <v>1632</v>
      </c>
      <c r="E2911" t="str">
        <f>IFERROR(VLOOKUP([1]!Tabla_SERIEA_05_13[[#This Row],[IdEstablecimiento]],'[2]Establecimiento 2023'!$A$1:$E$183,5,FALSE),0)</f>
        <v>04201-Illapel</v>
      </c>
      <c r="F2911" t="s">
        <v>1402</v>
      </c>
      <c r="G2911" s="437">
        <v>45096.467893518522</v>
      </c>
      <c r="H2911">
        <v>2</v>
      </c>
      <c r="J2911">
        <v>2</v>
      </c>
      <c r="L2911">
        <v>2</v>
      </c>
    </row>
    <row r="2912" spans="1:12" x14ac:dyDescent="0.2">
      <c r="A2912">
        <v>5</v>
      </c>
      <c r="B2912" t="s">
        <v>1325</v>
      </c>
      <c r="C2912">
        <v>2023</v>
      </c>
      <c r="D2912" t="s">
        <v>1632</v>
      </c>
      <c r="E2912" t="str">
        <f>IFERROR(VLOOKUP([1]!Tabla_SERIEA_05_13[[#This Row],[IdEstablecimiento]],'[2]Establecimiento 2023'!$A$1:$E$183,5,FALSE),0)</f>
        <v>04201-Illapel</v>
      </c>
      <c r="F2912" t="s">
        <v>1242</v>
      </c>
      <c r="G2912" s="437">
        <v>45096.467893518522</v>
      </c>
      <c r="H2912">
        <v>3</v>
      </c>
      <c r="I2912">
        <v>0</v>
      </c>
      <c r="J2912">
        <v>3</v>
      </c>
    </row>
    <row r="2913" spans="1:12" x14ac:dyDescent="0.2">
      <c r="A2913">
        <v>5</v>
      </c>
      <c r="B2913" t="s">
        <v>1325</v>
      </c>
      <c r="C2913">
        <v>2023</v>
      </c>
      <c r="D2913" t="s">
        <v>1632</v>
      </c>
      <c r="E2913" t="str">
        <f>IFERROR(VLOOKUP([1]!Tabla_SERIEA_05_13[[#This Row],[IdEstablecimiento]],'[2]Establecimiento 2023'!$A$1:$E$183,5,FALSE),0)</f>
        <v>04201-Illapel</v>
      </c>
      <c r="F2913" t="s">
        <v>1259</v>
      </c>
      <c r="G2913" s="437">
        <v>45096.467893518522</v>
      </c>
      <c r="H2913">
        <v>10</v>
      </c>
      <c r="J2913">
        <v>10</v>
      </c>
    </row>
    <row r="2914" spans="1:12" x14ac:dyDescent="0.2">
      <c r="A2914">
        <v>5</v>
      </c>
      <c r="B2914" t="s">
        <v>1325</v>
      </c>
      <c r="C2914">
        <v>2023</v>
      </c>
      <c r="D2914" t="s">
        <v>1633</v>
      </c>
      <c r="E2914" t="str">
        <f>IFERROR(VLOOKUP([1]!Tabla_SERIEA_05_13[[#This Row],[IdEstablecimiento]],'[2]Establecimiento 2023'!$A$1:$E$183,5,FALSE),0)</f>
        <v>04102-Coquimbo</v>
      </c>
      <c r="F2914" t="s">
        <v>1327</v>
      </c>
      <c r="G2914" s="437">
        <v>45096.468819444446</v>
      </c>
      <c r="H2914">
        <v>4</v>
      </c>
      <c r="J2914">
        <v>4</v>
      </c>
      <c r="L2914">
        <v>4</v>
      </c>
    </row>
    <row r="2915" spans="1:12" x14ac:dyDescent="0.2">
      <c r="A2915">
        <v>5</v>
      </c>
      <c r="B2915" t="s">
        <v>1325</v>
      </c>
      <c r="C2915">
        <v>2023</v>
      </c>
      <c r="D2915" t="s">
        <v>1633</v>
      </c>
      <c r="E2915" t="str">
        <f>IFERROR(VLOOKUP([1]!Tabla_SERIEA_05_13[[#This Row],[IdEstablecimiento]],'[2]Establecimiento 2023'!$A$1:$E$183,5,FALSE),0)</f>
        <v>04102-Coquimbo</v>
      </c>
      <c r="F2915" t="s">
        <v>1384</v>
      </c>
      <c r="G2915" s="437">
        <v>45096.468819444446</v>
      </c>
      <c r="H2915">
        <v>44</v>
      </c>
      <c r="J2915">
        <v>44</v>
      </c>
      <c r="L2915">
        <v>44</v>
      </c>
    </row>
    <row r="2916" spans="1:12" x14ac:dyDescent="0.2">
      <c r="A2916">
        <v>5</v>
      </c>
      <c r="B2916" t="s">
        <v>1325</v>
      </c>
      <c r="C2916">
        <v>2023</v>
      </c>
      <c r="D2916" t="s">
        <v>1633</v>
      </c>
      <c r="E2916" t="str">
        <f>IFERROR(VLOOKUP([1]!Tabla_SERIEA_05_13[[#This Row],[IdEstablecimiento]],'[2]Establecimiento 2023'!$A$1:$E$183,5,FALSE),0)</f>
        <v>04102-Coquimbo</v>
      </c>
      <c r="F2916" t="s">
        <v>1338</v>
      </c>
      <c r="G2916" s="437">
        <v>45096.468819444446</v>
      </c>
      <c r="H2916">
        <v>4</v>
      </c>
      <c r="J2916">
        <v>4</v>
      </c>
      <c r="L2916">
        <v>4</v>
      </c>
    </row>
    <row r="2917" spans="1:12" x14ac:dyDescent="0.2">
      <c r="A2917">
        <v>5</v>
      </c>
      <c r="B2917" t="s">
        <v>1325</v>
      </c>
      <c r="C2917">
        <v>2023</v>
      </c>
      <c r="D2917" t="s">
        <v>1633</v>
      </c>
      <c r="E2917" t="str">
        <f>IFERROR(VLOOKUP([1]!Tabla_SERIEA_05_13[[#This Row],[IdEstablecimiento]],'[2]Establecimiento 2023'!$A$1:$E$183,5,FALSE),0)</f>
        <v>04102-Coquimbo</v>
      </c>
      <c r="F2917" t="s">
        <v>1253</v>
      </c>
      <c r="G2917" s="437">
        <v>45096.468819444446</v>
      </c>
      <c r="H2917">
        <v>4</v>
      </c>
      <c r="I2917">
        <v>0</v>
      </c>
      <c r="J2917">
        <v>4</v>
      </c>
    </row>
    <row r="2918" spans="1:12" x14ac:dyDescent="0.2">
      <c r="A2918">
        <v>5</v>
      </c>
      <c r="B2918" t="s">
        <v>1325</v>
      </c>
      <c r="C2918">
        <v>2023</v>
      </c>
      <c r="D2918" t="s">
        <v>1634</v>
      </c>
      <c r="E2918" t="str">
        <f>IFERROR(VLOOKUP([1]!Tabla_SERIEA_05_13[[#This Row],[IdEstablecimiento]],'[2]Establecimiento 2023'!$A$1:$E$183,5,FALSE),0)</f>
        <v>04303-Monte Patria</v>
      </c>
      <c r="F2918" t="s">
        <v>1341</v>
      </c>
      <c r="G2918" s="437">
        <v>45096.469548611109</v>
      </c>
      <c r="H2918">
        <v>0</v>
      </c>
      <c r="K2918">
        <v>4</v>
      </c>
    </row>
    <row r="2919" spans="1:12" x14ac:dyDescent="0.2">
      <c r="A2919">
        <v>5</v>
      </c>
      <c r="B2919" t="s">
        <v>1325</v>
      </c>
      <c r="C2919">
        <v>2023</v>
      </c>
      <c r="D2919" t="s">
        <v>1634</v>
      </c>
      <c r="E2919" t="str">
        <f>IFERROR(VLOOKUP([1]!Tabla_SERIEA_05_13[[#This Row],[IdEstablecimiento]],'[2]Establecimiento 2023'!$A$1:$E$183,5,FALSE),0)</f>
        <v>04303-Monte Patria</v>
      </c>
      <c r="F2919" t="s">
        <v>1343</v>
      </c>
      <c r="G2919" s="437">
        <v>45096.469548611109</v>
      </c>
      <c r="H2919">
        <v>0</v>
      </c>
      <c r="K2919">
        <v>6</v>
      </c>
    </row>
    <row r="2920" spans="1:12" x14ac:dyDescent="0.2">
      <c r="A2920">
        <v>5</v>
      </c>
      <c r="B2920" t="s">
        <v>1325</v>
      </c>
      <c r="C2920">
        <v>2023</v>
      </c>
      <c r="D2920" t="s">
        <v>1634</v>
      </c>
      <c r="E2920" t="str">
        <f>IFERROR(VLOOKUP([1]!Tabla_SERIEA_05_13[[#This Row],[IdEstablecimiento]],'[2]Establecimiento 2023'!$A$1:$E$183,5,FALSE),0)</f>
        <v>04303-Monte Patria</v>
      </c>
      <c r="F2920" t="s">
        <v>1344</v>
      </c>
      <c r="G2920" s="437">
        <v>45096.469548611109</v>
      </c>
      <c r="H2920">
        <v>0</v>
      </c>
      <c r="K2920">
        <v>8</v>
      </c>
    </row>
    <row r="2921" spans="1:12" x14ac:dyDescent="0.2">
      <c r="A2921">
        <v>5</v>
      </c>
      <c r="B2921" t="s">
        <v>1325</v>
      </c>
      <c r="C2921">
        <v>2023</v>
      </c>
      <c r="D2921" t="s">
        <v>1634</v>
      </c>
      <c r="E2921" t="str">
        <f>IFERROR(VLOOKUP([1]!Tabla_SERIEA_05_13[[#This Row],[IdEstablecimiento]],'[2]Establecimiento 2023'!$A$1:$E$183,5,FALSE),0)</f>
        <v>04303-Monte Patria</v>
      </c>
      <c r="F2921" t="s">
        <v>1346</v>
      </c>
      <c r="G2921" s="437">
        <v>45096.469548611109</v>
      </c>
      <c r="H2921">
        <v>0</v>
      </c>
      <c r="K2921">
        <v>5</v>
      </c>
    </row>
    <row r="2922" spans="1:12" x14ac:dyDescent="0.2">
      <c r="A2922">
        <v>5</v>
      </c>
      <c r="B2922" t="s">
        <v>1325</v>
      </c>
      <c r="C2922">
        <v>2023</v>
      </c>
      <c r="D2922" t="s">
        <v>1634</v>
      </c>
      <c r="E2922" t="str">
        <f>IFERROR(VLOOKUP([1]!Tabla_SERIEA_05_13[[#This Row],[IdEstablecimiento]],'[2]Establecimiento 2023'!$A$1:$E$183,5,FALSE),0)</f>
        <v>04303-Monte Patria</v>
      </c>
      <c r="F2922" t="s">
        <v>1439</v>
      </c>
      <c r="G2922" s="437">
        <v>45096.469548611109</v>
      </c>
      <c r="H2922">
        <v>0</v>
      </c>
      <c r="K2922">
        <v>10</v>
      </c>
    </row>
    <row r="2923" spans="1:12" x14ac:dyDescent="0.2">
      <c r="A2923">
        <v>5</v>
      </c>
      <c r="B2923" t="s">
        <v>1325</v>
      </c>
      <c r="C2923">
        <v>2023</v>
      </c>
      <c r="D2923" t="s">
        <v>1634</v>
      </c>
      <c r="E2923" t="str">
        <f>IFERROR(VLOOKUP([1]!Tabla_SERIEA_05_13[[#This Row],[IdEstablecimiento]],'[2]Establecimiento 2023'!$A$1:$E$183,5,FALSE),0)</f>
        <v>105107-Hospital Vicuña</v>
      </c>
      <c r="F2923" t="s">
        <v>1349</v>
      </c>
      <c r="G2923" s="437">
        <v>45096.469548611109</v>
      </c>
      <c r="H2923">
        <v>0</v>
      </c>
      <c r="K2923">
        <v>6</v>
      </c>
    </row>
    <row r="2924" spans="1:12" x14ac:dyDescent="0.2">
      <c r="A2924">
        <v>5</v>
      </c>
      <c r="B2924" t="s">
        <v>1325</v>
      </c>
      <c r="C2924">
        <v>2023</v>
      </c>
      <c r="D2924" t="s">
        <v>1634</v>
      </c>
      <c r="E2924" t="str">
        <f>IFERROR(VLOOKUP([1]!Tabla_SERIEA_05_13[[#This Row],[IdEstablecimiento]],'[2]Establecimiento 2023'!$A$1:$E$183,5,FALSE),0)</f>
        <v>105107-Hospital Vicuña</v>
      </c>
      <c r="F2924" t="s">
        <v>1351</v>
      </c>
      <c r="G2924" s="437">
        <v>45096.469548611109</v>
      </c>
      <c r="H2924">
        <v>0</v>
      </c>
      <c r="K2924">
        <v>3</v>
      </c>
    </row>
    <row r="2925" spans="1:12" x14ac:dyDescent="0.2">
      <c r="A2925">
        <v>5</v>
      </c>
      <c r="B2925" t="s">
        <v>1325</v>
      </c>
      <c r="C2925">
        <v>2023</v>
      </c>
      <c r="D2925" t="s">
        <v>1634</v>
      </c>
      <c r="E2925" t="str">
        <f>IFERROR(VLOOKUP([1]!Tabla_SERIEA_05_13[[#This Row],[IdEstablecimiento]],'[2]Establecimiento 2023'!$A$1:$E$183,5,FALSE),0)</f>
        <v>105107-Hospital Vicuña</v>
      </c>
      <c r="F2925" t="s">
        <v>1353</v>
      </c>
      <c r="G2925" s="437">
        <v>45096.469548611109</v>
      </c>
      <c r="H2925">
        <v>0</v>
      </c>
      <c r="K2925">
        <v>10</v>
      </c>
    </row>
    <row r="2926" spans="1:12" x14ac:dyDescent="0.2">
      <c r="A2926">
        <v>5</v>
      </c>
      <c r="B2926" t="s">
        <v>1325</v>
      </c>
      <c r="C2926">
        <v>2023</v>
      </c>
      <c r="D2926" t="s">
        <v>1634</v>
      </c>
      <c r="E2926" t="str">
        <f>IFERROR(VLOOKUP([1]!Tabla_SERIEA_05_13[[#This Row],[IdEstablecimiento]],'[2]Establecimiento 2023'!$A$1:$E$183,5,FALSE),0)</f>
        <v>105107-Hospital Vicuña</v>
      </c>
      <c r="F2926" t="s">
        <v>1354</v>
      </c>
      <c r="G2926" s="437">
        <v>45096.469548611109</v>
      </c>
      <c r="H2926">
        <v>0</v>
      </c>
      <c r="K2926">
        <v>10</v>
      </c>
    </row>
    <row r="2927" spans="1:12" x14ac:dyDescent="0.2">
      <c r="A2927">
        <v>5</v>
      </c>
      <c r="B2927" t="s">
        <v>1325</v>
      </c>
      <c r="C2927">
        <v>2023</v>
      </c>
      <c r="D2927" t="s">
        <v>1634</v>
      </c>
      <c r="E2927" t="str">
        <f>IFERROR(VLOOKUP([1]!Tabla_SERIEA_05_13[[#This Row],[IdEstablecimiento]],'[2]Establecimiento 2023'!$A$1:$E$183,5,FALSE),0)</f>
        <v>105107-Hospital Vicuña</v>
      </c>
      <c r="F2927" t="s">
        <v>1410</v>
      </c>
      <c r="G2927" s="437">
        <v>45096.469548611109</v>
      </c>
      <c r="H2927">
        <v>0</v>
      </c>
      <c r="K2927">
        <v>12</v>
      </c>
    </row>
    <row r="2928" spans="1:12" x14ac:dyDescent="0.2">
      <c r="A2928">
        <v>5</v>
      </c>
      <c r="B2928" t="s">
        <v>1325</v>
      </c>
      <c r="C2928">
        <v>2023</v>
      </c>
      <c r="D2928" t="s">
        <v>1634</v>
      </c>
      <c r="E2928" t="str">
        <f>IFERROR(VLOOKUP([1]!Tabla_SERIEA_05_13[[#This Row],[IdEstablecimiento]],'[2]Establecimiento 2023'!$A$1:$E$183,5,FALSE),0)</f>
        <v>105107-Hospital Vicuña</v>
      </c>
      <c r="F2928" t="s">
        <v>1356</v>
      </c>
      <c r="G2928" s="437">
        <v>45096.469548611109</v>
      </c>
      <c r="H2928">
        <v>0</v>
      </c>
      <c r="K2928">
        <v>10</v>
      </c>
    </row>
    <row r="2929" spans="1:12" x14ac:dyDescent="0.2">
      <c r="A2929">
        <v>5</v>
      </c>
      <c r="B2929" t="s">
        <v>1325</v>
      </c>
      <c r="C2929">
        <v>2023</v>
      </c>
      <c r="D2929" t="s">
        <v>1634</v>
      </c>
      <c r="E2929" t="str">
        <f>IFERROR(VLOOKUP([1]!Tabla_SERIEA_05_13[[#This Row],[IdEstablecimiento]],'[2]Establecimiento 2023'!$A$1:$E$183,5,FALSE),0)</f>
        <v>105107-Hospital Vicuña</v>
      </c>
      <c r="F2929" t="s">
        <v>1358</v>
      </c>
      <c r="G2929" s="437">
        <v>45096.469548611109</v>
      </c>
      <c r="H2929">
        <v>0</v>
      </c>
      <c r="K2929">
        <v>8</v>
      </c>
    </row>
    <row r="2930" spans="1:12" x14ac:dyDescent="0.2">
      <c r="A2930">
        <v>5</v>
      </c>
      <c r="B2930" t="s">
        <v>1325</v>
      </c>
      <c r="C2930">
        <v>2023</v>
      </c>
      <c r="D2930" t="s">
        <v>1634</v>
      </c>
      <c r="E2930" t="str">
        <f>IFERROR(VLOOKUP([1]!Tabla_SERIEA_05_13[[#This Row],[IdEstablecimiento]],'[2]Establecimiento 2023'!$A$1:$E$183,5,FALSE),0)</f>
        <v>105107-Hospital Vicuña</v>
      </c>
      <c r="F2930" t="s">
        <v>1444</v>
      </c>
      <c r="G2930" s="437">
        <v>45096.469548611109</v>
      </c>
      <c r="H2930">
        <v>0</v>
      </c>
      <c r="K2930">
        <v>9</v>
      </c>
    </row>
    <row r="2931" spans="1:12" x14ac:dyDescent="0.2">
      <c r="A2931">
        <v>5</v>
      </c>
      <c r="B2931" t="s">
        <v>1325</v>
      </c>
      <c r="C2931">
        <v>2023</v>
      </c>
      <c r="D2931" t="s">
        <v>1634</v>
      </c>
      <c r="E2931" t="str">
        <f>IFERROR(VLOOKUP([1]!Tabla_SERIEA_05_13[[#This Row],[IdEstablecimiento]],'[2]Establecimiento 2023'!$A$1:$E$183,5,FALSE),0)</f>
        <v>105107-Hospital Vicuña</v>
      </c>
      <c r="F2931" t="s">
        <v>1361</v>
      </c>
      <c r="G2931" s="437">
        <v>45096.469548611109</v>
      </c>
      <c r="H2931">
        <v>0</v>
      </c>
      <c r="K2931">
        <v>6</v>
      </c>
    </row>
    <row r="2932" spans="1:12" x14ac:dyDescent="0.2">
      <c r="A2932">
        <v>5</v>
      </c>
      <c r="B2932" t="s">
        <v>1325</v>
      </c>
      <c r="C2932">
        <v>2023</v>
      </c>
      <c r="D2932" t="s">
        <v>1634</v>
      </c>
      <c r="E2932" t="str">
        <f>IFERROR(VLOOKUP([1]!Tabla_SERIEA_05_13[[#This Row],[IdEstablecimiento]],'[2]Establecimiento 2023'!$A$1:$E$183,5,FALSE),0)</f>
        <v>105107-Hospital Vicuña</v>
      </c>
      <c r="F2932" t="s">
        <v>1362</v>
      </c>
      <c r="G2932" s="437">
        <v>45096.469548611109</v>
      </c>
      <c r="H2932">
        <v>0</v>
      </c>
      <c r="K2932">
        <v>2</v>
      </c>
    </row>
    <row r="2933" spans="1:12" x14ac:dyDescent="0.2">
      <c r="A2933">
        <v>5</v>
      </c>
      <c r="B2933" t="s">
        <v>1325</v>
      </c>
      <c r="C2933">
        <v>2023</v>
      </c>
      <c r="D2933" t="s">
        <v>1634</v>
      </c>
      <c r="E2933" t="str">
        <f>IFERROR(VLOOKUP([1]!Tabla_SERIEA_05_13[[#This Row],[IdEstablecimiento]],'[2]Establecimiento 2023'!$A$1:$E$183,5,FALSE),0)</f>
        <v>105107-Hospital Vicuña</v>
      </c>
      <c r="F2933" t="s">
        <v>1459</v>
      </c>
      <c r="G2933" s="437">
        <v>45096.469548611109</v>
      </c>
      <c r="H2933">
        <v>0</v>
      </c>
      <c r="K2933">
        <v>1</v>
      </c>
    </row>
    <row r="2934" spans="1:12" x14ac:dyDescent="0.2">
      <c r="A2934">
        <v>5</v>
      </c>
      <c r="B2934" t="s">
        <v>1325</v>
      </c>
      <c r="C2934">
        <v>2023</v>
      </c>
      <c r="D2934" t="s">
        <v>1634</v>
      </c>
      <c r="E2934" t="str">
        <f>IFERROR(VLOOKUP([1]!Tabla_SERIEA_05_13[[#This Row],[IdEstablecimiento]],'[2]Establecimiento 2023'!$A$1:$E$183,5,FALSE),0)</f>
        <v>105107-Hospital Vicuña</v>
      </c>
      <c r="F2934" t="s">
        <v>1369</v>
      </c>
      <c r="G2934" s="437">
        <v>45096.469548611109</v>
      </c>
      <c r="H2934">
        <v>0</v>
      </c>
      <c r="K2934">
        <v>1</v>
      </c>
    </row>
    <row r="2935" spans="1:12" x14ac:dyDescent="0.2">
      <c r="A2935">
        <v>5</v>
      </c>
      <c r="B2935" t="s">
        <v>1325</v>
      </c>
      <c r="C2935">
        <v>2023</v>
      </c>
      <c r="D2935" t="s">
        <v>1634</v>
      </c>
      <c r="E2935" t="str">
        <f>IFERROR(VLOOKUP([1]!Tabla_SERIEA_05_13[[#This Row],[IdEstablecimiento]],'[2]Establecimiento 2023'!$A$1:$E$183,5,FALSE),0)</f>
        <v>105107-Hospital Vicuña</v>
      </c>
      <c r="F2935" t="s">
        <v>1477</v>
      </c>
      <c r="G2935" s="437">
        <v>45096.469548611109</v>
      </c>
      <c r="H2935">
        <v>1</v>
      </c>
      <c r="J2935">
        <v>1</v>
      </c>
      <c r="L2935">
        <v>1</v>
      </c>
    </row>
    <row r="2936" spans="1:12" x14ac:dyDescent="0.2">
      <c r="A2936">
        <v>5</v>
      </c>
      <c r="B2936" t="s">
        <v>1325</v>
      </c>
      <c r="C2936">
        <v>2023</v>
      </c>
      <c r="D2936" t="s">
        <v>1634</v>
      </c>
      <c r="E2936" t="str">
        <f>IFERROR(VLOOKUP([1]!Tabla_SERIEA_05_13[[#This Row],[IdEstablecimiento]],'[2]Establecimiento 2023'!$A$1:$E$183,5,FALSE),0)</f>
        <v>105107-Hospital Vicuña</v>
      </c>
      <c r="F2936" t="s">
        <v>1327</v>
      </c>
      <c r="G2936" s="437">
        <v>45096.469548611109</v>
      </c>
      <c r="H2936">
        <v>17</v>
      </c>
      <c r="J2936">
        <v>17</v>
      </c>
      <c r="L2936">
        <v>17</v>
      </c>
    </row>
    <row r="2937" spans="1:12" x14ac:dyDescent="0.2">
      <c r="A2937">
        <v>5</v>
      </c>
      <c r="B2937" t="s">
        <v>1325</v>
      </c>
      <c r="C2937">
        <v>2023</v>
      </c>
      <c r="D2937" t="s">
        <v>1634</v>
      </c>
      <c r="E2937" t="str">
        <f>IFERROR(VLOOKUP([1]!Tabla_SERIEA_05_13[[#This Row],[IdEstablecimiento]],'[2]Establecimiento 2023'!$A$1:$E$183,5,FALSE),0)</f>
        <v>105107-Hospital Vicuña</v>
      </c>
      <c r="F2937" t="s">
        <v>1383</v>
      </c>
      <c r="G2937" s="437">
        <v>45096.469548611109</v>
      </c>
      <c r="H2937">
        <v>3</v>
      </c>
      <c r="J2937">
        <v>3</v>
      </c>
      <c r="L2937">
        <v>3</v>
      </c>
    </row>
    <row r="2938" spans="1:12" x14ac:dyDescent="0.2">
      <c r="A2938">
        <v>5</v>
      </c>
      <c r="B2938" t="s">
        <v>1325</v>
      </c>
      <c r="C2938">
        <v>2023</v>
      </c>
      <c r="D2938" t="s">
        <v>1634</v>
      </c>
      <c r="E2938" t="str">
        <f>IFERROR(VLOOKUP([1]!Tabla_SERIEA_05_13[[#This Row],[IdEstablecimiento]],'[2]Establecimiento 2023'!$A$1:$E$183,5,FALSE),0)</f>
        <v>105107-Hospital Vicuña</v>
      </c>
      <c r="F2938" t="s">
        <v>1384</v>
      </c>
      <c r="G2938" s="437">
        <v>45096.469548611109</v>
      </c>
      <c r="H2938">
        <v>23</v>
      </c>
      <c r="J2938">
        <v>23</v>
      </c>
      <c r="L2938">
        <v>23</v>
      </c>
    </row>
    <row r="2939" spans="1:12" x14ac:dyDescent="0.2">
      <c r="A2939">
        <v>5</v>
      </c>
      <c r="B2939" t="s">
        <v>1325</v>
      </c>
      <c r="C2939">
        <v>2023</v>
      </c>
      <c r="D2939" t="s">
        <v>1634</v>
      </c>
      <c r="E2939" t="str">
        <f>IFERROR(VLOOKUP([1]!Tabla_SERIEA_05_13[[#This Row],[IdEstablecimiento]],'[2]Establecimiento 2023'!$A$1:$E$183,5,FALSE),0)</f>
        <v>04102-Coquimbo</v>
      </c>
      <c r="F2939" t="s">
        <v>1385</v>
      </c>
      <c r="G2939" s="437">
        <v>45096.469548611109</v>
      </c>
      <c r="H2939">
        <v>0</v>
      </c>
      <c r="K2939">
        <v>12</v>
      </c>
    </row>
    <row r="2940" spans="1:12" x14ac:dyDescent="0.2">
      <c r="A2940">
        <v>5</v>
      </c>
      <c r="B2940" t="s">
        <v>1325</v>
      </c>
      <c r="C2940">
        <v>2023</v>
      </c>
      <c r="D2940" t="s">
        <v>1634</v>
      </c>
      <c r="E2940" t="str">
        <f>IFERROR(VLOOKUP([1]!Tabla_SERIEA_05_13[[#This Row],[IdEstablecimiento]],'[2]Establecimiento 2023'!$A$1:$E$183,5,FALSE),0)</f>
        <v>04102-Coquimbo</v>
      </c>
      <c r="F2940" t="s">
        <v>1386</v>
      </c>
      <c r="G2940" s="437">
        <v>45096.469548611109</v>
      </c>
      <c r="H2940">
        <v>0</v>
      </c>
      <c r="K2940">
        <v>1</v>
      </c>
    </row>
    <row r="2941" spans="1:12" x14ac:dyDescent="0.2">
      <c r="A2941">
        <v>5</v>
      </c>
      <c r="B2941" t="s">
        <v>1325</v>
      </c>
      <c r="C2941">
        <v>2023</v>
      </c>
      <c r="D2941" t="s">
        <v>1634</v>
      </c>
      <c r="E2941" t="str">
        <f>IFERROR(VLOOKUP([1]!Tabla_SERIEA_05_13[[#This Row],[IdEstablecimiento]],'[2]Establecimiento 2023'!$A$1:$E$183,5,FALSE),0)</f>
        <v>04102-Coquimbo</v>
      </c>
      <c r="F2941" t="s">
        <v>1332</v>
      </c>
      <c r="G2941" s="437">
        <v>45096.469548611109</v>
      </c>
      <c r="H2941">
        <v>6</v>
      </c>
      <c r="J2941">
        <v>6</v>
      </c>
      <c r="L2941">
        <v>6</v>
      </c>
    </row>
    <row r="2942" spans="1:12" x14ac:dyDescent="0.2">
      <c r="A2942">
        <v>5</v>
      </c>
      <c r="B2942" t="s">
        <v>1325</v>
      </c>
      <c r="C2942">
        <v>2023</v>
      </c>
      <c r="D2942" t="s">
        <v>1634</v>
      </c>
      <c r="E2942" t="str">
        <f>IFERROR(VLOOKUP([1]!Tabla_SERIEA_05_13[[#This Row],[IdEstablecimiento]],'[2]Establecimiento 2023'!$A$1:$E$183,5,FALSE),0)</f>
        <v>04102-Coquimbo</v>
      </c>
      <c r="F2942" t="s">
        <v>1244</v>
      </c>
      <c r="G2942" s="437">
        <v>45096.469548611109</v>
      </c>
      <c r="H2942">
        <v>1</v>
      </c>
      <c r="I2942">
        <v>0</v>
      </c>
      <c r="J2942">
        <v>1</v>
      </c>
    </row>
    <row r="2943" spans="1:12" x14ac:dyDescent="0.2">
      <c r="A2943">
        <v>5</v>
      </c>
      <c r="B2943" t="s">
        <v>1325</v>
      </c>
      <c r="C2943">
        <v>2023</v>
      </c>
      <c r="D2943" t="s">
        <v>1634</v>
      </c>
      <c r="E2943" t="str">
        <f>IFERROR(VLOOKUP([1]!Tabla_SERIEA_05_13[[#This Row],[IdEstablecimiento]],'[2]Establecimiento 2023'!$A$1:$E$183,5,FALSE),0)</f>
        <v>04101-La Serena</v>
      </c>
      <c r="F2943" t="s">
        <v>1253</v>
      </c>
      <c r="G2943" s="437">
        <v>45096.469548611109</v>
      </c>
      <c r="H2943">
        <v>17</v>
      </c>
      <c r="I2943">
        <v>0</v>
      </c>
      <c r="J2943">
        <v>17</v>
      </c>
    </row>
    <row r="2944" spans="1:12" x14ac:dyDescent="0.2">
      <c r="A2944">
        <v>5</v>
      </c>
      <c r="B2944" t="s">
        <v>1325</v>
      </c>
      <c r="C2944">
        <v>2023</v>
      </c>
      <c r="D2944" t="s">
        <v>1634</v>
      </c>
      <c r="E2944" t="str">
        <f>IFERROR(VLOOKUP([1]!Tabla_SERIEA_05_13[[#This Row],[IdEstablecimiento]],'[2]Establecimiento 2023'!$A$1:$E$183,5,FALSE),0)</f>
        <v>04101-La Serena</v>
      </c>
      <c r="F2944" t="s">
        <v>1390</v>
      </c>
      <c r="G2944" s="437">
        <v>45096.469548611109</v>
      </c>
      <c r="H2944">
        <v>3</v>
      </c>
      <c r="I2944">
        <v>0</v>
      </c>
      <c r="J2944">
        <v>3</v>
      </c>
    </row>
    <row r="2945" spans="1:12" x14ac:dyDescent="0.2">
      <c r="A2945">
        <v>5</v>
      </c>
      <c r="B2945" t="s">
        <v>1325</v>
      </c>
      <c r="C2945">
        <v>2023</v>
      </c>
      <c r="D2945" t="s">
        <v>1634</v>
      </c>
      <c r="E2945" t="str">
        <f>IFERROR(VLOOKUP([1]!Tabla_SERIEA_05_13[[#This Row],[IdEstablecimiento]],'[2]Establecimiento 2023'!$A$1:$E$183,5,FALSE),0)</f>
        <v>04101-La Serena</v>
      </c>
      <c r="F2945" t="s">
        <v>1259</v>
      </c>
      <c r="G2945" s="437">
        <v>45096.469548611109</v>
      </c>
      <c r="H2945">
        <v>4</v>
      </c>
      <c r="I2945">
        <v>0</v>
      </c>
      <c r="J2945">
        <v>4</v>
      </c>
    </row>
    <row r="2946" spans="1:12" x14ac:dyDescent="0.2">
      <c r="A2946">
        <v>5</v>
      </c>
      <c r="B2946" t="s">
        <v>1325</v>
      </c>
      <c r="C2946">
        <v>2023</v>
      </c>
      <c r="D2946" t="s">
        <v>1635</v>
      </c>
      <c r="E2946" t="str">
        <f>IFERROR(VLOOKUP([1]!Tabla_SERIEA_05_13[[#This Row],[IdEstablecimiento]],'[2]Establecimiento 2023'!$A$1:$E$183,5,FALSE),0)</f>
        <v>04101-La Serena</v>
      </c>
      <c r="F2946" t="s">
        <v>1327</v>
      </c>
      <c r="G2946" s="437">
        <v>45096.469629629632</v>
      </c>
      <c r="H2946">
        <v>33</v>
      </c>
      <c r="J2946">
        <v>33</v>
      </c>
      <c r="L2946">
        <v>33</v>
      </c>
    </row>
    <row r="2947" spans="1:12" x14ac:dyDescent="0.2">
      <c r="A2947">
        <v>5</v>
      </c>
      <c r="B2947" t="s">
        <v>1325</v>
      </c>
      <c r="C2947">
        <v>2023</v>
      </c>
      <c r="D2947" t="s">
        <v>1635</v>
      </c>
      <c r="E2947" t="str">
        <f>IFERROR(VLOOKUP([1]!Tabla_SERIEA_05_13[[#This Row],[IdEstablecimiento]],'[2]Establecimiento 2023'!$A$1:$E$183,5,FALSE),0)</f>
        <v>04101-La Serena</v>
      </c>
      <c r="F2947" t="s">
        <v>1384</v>
      </c>
      <c r="G2947" s="437">
        <v>45096.469629629632</v>
      </c>
      <c r="H2947">
        <v>18</v>
      </c>
      <c r="J2947">
        <v>18</v>
      </c>
      <c r="L2947">
        <v>18</v>
      </c>
    </row>
    <row r="2948" spans="1:12" x14ac:dyDescent="0.2">
      <c r="A2948">
        <v>5</v>
      </c>
      <c r="B2948" t="s">
        <v>1325</v>
      </c>
      <c r="C2948">
        <v>2023</v>
      </c>
      <c r="D2948" t="s">
        <v>1635</v>
      </c>
      <c r="E2948" t="str">
        <f>IFERROR(VLOOKUP([1]!Tabla_SERIEA_05_13[[#This Row],[IdEstablecimiento]],'[2]Establecimiento 2023'!$A$1:$E$183,5,FALSE),0)</f>
        <v>04101-La Serena</v>
      </c>
      <c r="F2948" t="s">
        <v>1331</v>
      </c>
      <c r="G2948" s="437">
        <v>45096.469629629632</v>
      </c>
      <c r="H2948">
        <v>22</v>
      </c>
      <c r="J2948">
        <v>22</v>
      </c>
    </row>
    <row r="2949" spans="1:12" x14ac:dyDescent="0.2">
      <c r="A2949">
        <v>5</v>
      </c>
      <c r="B2949" t="s">
        <v>1325</v>
      </c>
      <c r="C2949">
        <v>2023</v>
      </c>
      <c r="D2949" t="s">
        <v>1635</v>
      </c>
      <c r="E2949" t="str">
        <f>IFERROR(VLOOKUP([1]!Tabla_SERIEA_05_13[[#This Row],[IdEstablecimiento]],'[2]Establecimiento 2023'!$A$1:$E$183,5,FALSE),0)</f>
        <v>04101-La Serena</v>
      </c>
      <c r="F2949" t="s">
        <v>1252</v>
      </c>
      <c r="G2949" s="437">
        <v>45096.469629629632</v>
      </c>
      <c r="H2949">
        <v>22</v>
      </c>
      <c r="I2949">
        <v>0</v>
      </c>
      <c r="J2949">
        <v>22</v>
      </c>
    </row>
    <row r="2950" spans="1:12" x14ac:dyDescent="0.2">
      <c r="A2950">
        <v>5</v>
      </c>
      <c r="B2950" t="s">
        <v>1325</v>
      </c>
      <c r="C2950">
        <v>2023</v>
      </c>
      <c r="D2950" t="s">
        <v>1635</v>
      </c>
      <c r="E2950" t="str">
        <f>IFERROR(VLOOKUP([1]!Tabla_SERIEA_05_13[[#This Row],[IdEstablecimiento]],'[2]Establecimiento 2023'!$A$1:$E$183,5,FALSE),0)</f>
        <v>04101-La Serena</v>
      </c>
      <c r="F2950" t="s">
        <v>1253</v>
      </c>
      <c r="G2950" s="437">
        <v>45096.469629629632</v>
      </c>
      <c r="H2950">
        <v>33</v>
      </c>
      <c r="I2950">
        <v>0</v>
      </c>
      <c r="J2950">
        <v>33</v>
      </c>
    </row>
    <row r="2951" spans="1:12" x14ac:dyDescent="0.2">
      <c r="A2951">
        <v>5</v>
      </c>
      <c r="B2951" t="s">
        <v>1325</v>
      </c>
      <c r="C2951">
        <v>2023</v>
      </c>
      <c r="D2951" t="s">
        <v>1636</v>
      </c>
      <c r="E2951" t="str">
        <f>IFERROR(VLOOKUP([1]!Tabla_SERIEA_05_13[[#This Row],[IdEstablecimiento]],'[2]Establecimiento 2023'!$A$1:$E$183,5,FALSE),0)</f>
        <v>04101-La Serena</v>
      </c>
      <c r="F2951" t="s">
        <v>1340</v>
      </c>
      <c r="G2951" s="437">
        <v>45096.471446759257</v>
      </c>
      <c r="H2951">
        <v>0</v>
      </c>
      <c r="K2951">
        <v>1</v>
      </c>
    </row>
    <row r="2952" spans="1:12" x14ac:dyDescent="0.2">
      <c r="A2952">
        <v>5</v>
      </c>
      <c r="B2952" t="s">
        <v>1325</v>
      </c>
      <c r="C2952">
        <v>2023</v>
      </c>
      <c r="D2952" t="s">
        <v>1636</v>
      </c>
      <c r="E2952" t="str">
        <f>IFERROR(VLOOKUP([1]!Tabla_SERIEA_05_13[[#This Row],[IdEstablecimiento]],'[2]Establecimiento 2023'!$A$1:$E$183,5,FALSE),0)</f>
        <v>04101-La Serena</v>
      </c>
      <c r="F2952" t="s">
        <v>1341</v>
      </c>
      <c r="G2952" s="437">
        <v>45096.471446759257</v>
      </c>
      <c r="H2952">
        <v>0</v>
      </c>
      <c r="K2952">
        <v>66</v>
      </c>
    </row>
    <row r="2953" spans="1:12" x14ac:dyDescent="0.2">
      <c r="A2953">
        <v>5</v>
      </c>
      <c r="B2953" t="s">
        <v>1325</v>
      </c>
      <c r="C2953">
        <v>2023</v>
      </c>
      <c r="D2953" t="s">
        <v>1636</v>
      </c>
      <c r="E2953" t="str">
        <f>IFERROR(VLOOKUP([1]!Tabla_SERIEA_05_13[[#This Row],[IdEstablecimiento]],'[2]Establecimiento 2023'!$A$1:$E$183,5,FALSE),0)</f>
        <v>04101-La Serena</v>
      </c>
      <c r="F2953" t="s">
        <v>1342</v>
      </c>
      <c r="G2953" s="437">
        <v>45096.471446759257</v>
      </c>
      <c r="H2953">
        <v>0</v>
      </c>
      <c r="K2953">
        <v>66</v>
      </c>
    </row>
    <row r="2954" spans="1:12" x14ac:dyDescent="0.2">
      <c r="A2954">
        <v>5</v>
      </c>
      <c r="B2954" t="s">
        <v>1325</v>
      </c>
      <c r="C2954">
        <v>2023</v>
      </c>
      <c r="D2954" t="s">
        <v>1636</v>
      </c>
      <c r="E2954" t="str">
        <f>IFERROR(VLOOKUP([1]!Tabla_SERIEA_05_13[[#This Row],[IdEstablecimiento]],'[2]Establecimiento 2023'!$A$1:$E$183,5,FALSE),0)</f>
        <v>04101-La Serena</v>
      </c>
      <c r="F2954" t="s">
        <v>1343</v>
      </c>
      <c r="G2954" s="437">
        <v>45096.471446759257</v>
      </c>
      <c r="H2954">
        <v>0</v>
      </c>
      <c r="K2954">
        <v>37</v>
      </c>
    </row>
    <row r="2955" spans="1:12" x14ac:dyDescent="0.2">
      <c r="A2955">
        <v>5</v>
      </c>
      <c r="B2955" t="s">
        <v>1325</v>
      </c>
      <c r="C2955">
        <v>2023</v>
      </c>
      <c r="D2955" t="s">
        <v>1636</v>
      </c>
      <c r="E2955" t="str">
        <f>IFERROR(VLOOKUP([1]!Tabla_SERIEA_05_13[[#This Row],[IdEstablecimiento]],'[2]Establecimiento 2023'!$A$1:$E$183,5,FALSE),0)</f>
        <v>04101-La Serena</v>
      </c>
      <c r="F2955" t="s">
        <v>1344</v>
      </c>
      <c r="G2955" s="437">
        <v>45096.471446759257</v>
      </c>
      <c r="H2955">
        <v>0</v>
      </c>
      <c r="K2955">
        <v>7</v>
      </c>
    </row>
    <row r="2956" spans="1:12" x14ac:dyDescent="0.2">
      <c r="A2956">
        <v>5</v>
      </c>
      <c r="B2956" t="s">
        <v>1325</v>
      </c>
      <c r="C2956">
        <v>2023</v>
      </c>
      <c r="D2956" t="s">
        <v>1636</v>
      </c>
      <c r="E2956" t="str">
        <f>IFERROR(VLOOKUP([1]!Tabla_SERIEA_05_13[[#This Row],[IdEstablecimiento]],'[2]Establecimiento 2023'!$A$1:$E$183,5,FALSE),0)</f>
        <v>04101-La Serena</v>
      </c>
      <c r="F2956" t="s">
        <v>1345</v>
      </c>
      <c r="G2956" s="437">
        <v>45096.471446759257</v>
      </c>
      <c r="H2956">
        <v>0</v>
      </c>
      <c r="K2956">
        <v>49</v>
      </c>
    </row>
    <row r="2957" spans="1:12" x14ac:dyDescent="0.2">
      <c r="A2957">
        <v>5</v>
      </c>
      <c r="B2957" t="s">
        <v>1325</v>
      </c>
      <c r="C2957">
        <v>2023</v>
      </c>
      <c r="D2957" t="s">
        <v>1636</v>
      </c>
      <c r="E2957" t="str">
        <f>IFERROR(VLOOKUP([1]!Tabla_SERIEA_05_13[[#This Row],[IdEstablecimiento]],'[2]Establecimiento 2023'!$A$1:$E$183,5,FALSE),0)</f>
        <v>04101-La Serena</v>
      </c>
      <c r="F2957" t="s">
        <v>1346</v>
      </c>
      <c r="G2957" s="437">
        <v>45096.471446759257</v>
      </c>
      <c r="H2957">
        <v>0</v>
      </c>
      <c r="K2957">
        <v>28</v>
      </c>
    </row>
    <row r="2958" spans="1:12" x14ac:dyDescent="0.2">
      <c r="A2958">
        <v>5</v>
      </c>
      <c r="B2958" t="s">
        <v>1325</v>
      </c>
      <c r="C2958">
        <v>2023</v>
      </c>
      <c r="D2958" t="s">
        <v>1636</v>
      </c>
      <c r="E2958" t="str">
        <f>IFERROR(VLOOKUP([1]!Tabla_SERIEA_05_13[[#This Row],[IdEstablecimiento]],'[2]Establecimiento 2023'!$A$1:$E$183,5,FALSE),0)</f>
        <v>105107-Hospital Vicuña</v>
      </c>
      <c r="F2958" t="s">
        <v>1347</v>
      </c>
      <c r="G2958" s="437">
        <v>45096.471446759257</v>
      </c>
      <c r="H2958">
        <v>0</v>
      </c>
      <c r="K2958">
        <v>75</v>
      </c>
    </row>
    <row r="2959" spans="1:12" x14ac:dyDescent="0.2">
      <c r="A2959">
        <v>5</v>
      </c>
      <c r="B2959" t="s">
        <v>1325</v>
      </c>
      <c r="C2959">
        <v>2023</v>
      </c>
      <c r="D2959" t="s">
        <v>1636</v>
      </c>
      <c r="E2959" t="str">
        <f>IFERROR(VLOOKUP([1]!Tabla_SERIEA_05_13[[#This Row],[IdEstablecimiento]],'[2]Establecimiento 2023'!$A$1:$E$183,5,FALSE),0)</f>
        <v>105104-Hospital Salamanca</v>
      </c>
      <c r="F2959" t="s">
        <v>1394</v>
      </c>
      <c r="G2959" s="437">
        <v>45096.471446759257</v>
      </c>
      <c r="H2959">
        <v>0</v>
      </c>
      <c r="K2959">
        <v>49</v>
      </c>
    </row>
    <row r="2960" spans="1:12" x14ac:dyDescent="0.2">
      <c r="A2960">
        <v>5</v>
      </c>
      <c r="B2960" t="s">
        <v>1325</v>
      </c>
      <c r="C2960">
        <v>2023</v>
      </c>
      <c r="D2960" t="s">
        <v>1636</v>
      </c>
      <c r="E2960" t="str">
        <f>IFERROR(VLOOKUP([1]!Tabla_SERIEA_05_13[[#This Row],[IdEstablecimiento]],'[2]Establecimiento 2023'!$A$1:$E$183,5,FALSE),0)</f>
        <v>105104-Hospital Salamanca</v>
      </c>
      <c r="F2960" t="s">
        <v>1440</v>
      </c>
      <c r="G2960" s="437">
        <v>45096.471446759257</v>
      </c>
      <c r="H2960">
        <v>0</v>
      </c>
      <c r="K2960">
        <v>3</v>
      </c>
    </row>
    <row r="2961" spans="1:11" x14ac:dyDescent="0.2">
      <c r="A2961">
        <v>5</v>
      </c>
      <c r="B2961" t="s">
        <v>1325</v>
      </c>
      <c r="C2961">
        <v>2023</v>
      </c>
      <c r="D2961" t="s">
        <v>1636</v>
      </c>
      <c r="E2961" t="str">
        <f>IFERROR(VLOOKUP([1]!Tabla_SERIEA_05_13[[#This Row],[IdEstablecimiento]],'[2]Establecimiento 2023'!$A$1:$E$183,5,FALSE),0)</f>
        <v>105104-Hospital Salamanca</v>
      </c>
      <c r="F2961" t="s">
        <v>1348</v>
      </c>
      <c r="G2961" s="437">
        <v>45096.471446759257</v>
      </c>
      <c r="H2961">
        <v>0</v>
      </c>
      <c r="K2961">
        <v>2</v>
      </c>
    </row>
    <row r="2962" spans="1:11" x14ac:dyDescent="0.2">
      <c r="A2962">
        <v>5</v>
      </c>
      <c r="B2962" t="s">
        <v>1325</v>
      </c>
      <c r="C2962">
        <v>2023</v>
      </c>
      <c r="D2962" t="s">
        <v>1636</v>
      </c>
      <c r="E2962" t="str">
        <f>IFERROR(VLOOKUP([1]!Tabla_SERIEA_05_13[[#This Row],[IdEstablecimiento]],'[2]Establecimiento 2023'!$A$1:$E$183,5,FALSE),0)</f>
        <v>105104-Hospital Salamanca</v>
      </c>
      <c r="F2962" t="s">
        <v>1349</v>
      </c>
      <c r="G2962" s="437">
        <v>45096.471446759257</v>
      </c>
      <c r="H2962">
        <v>0</v>
      </c>
      <c r="K2962">
        <v>23</v>
      </c>
    </row>
    <row r="2963" spans="1:11" x14ac:dyDescent="0.2">
      <c r="A2963">
        <v>5</v>
      </c>
      <c r="B2963" t="s">
        <v>1325</v>
      </c>
      <c r="C2963">
        <v>2023</v>
      </c>
      <c r="D2963" t="s">
        <v>1636</v>
      </c>
      <c r="E2963" t="str">
        <f>IFERROR(VLOOKUP([1]!Tabla_SERIEA_05_13[[#This Row],[IdEstablecimiento]],'[2]Establecimiento 2023'!$A$1:$E$183,5,FALSE),0)</f>
        <v>105104-Hospital Salamanca</v>
      </c>
      <c r="F2963" t="s">
        <v>1350</v>
      </c>
      <c r="G2963" s="437">
        <v>45096.471446759257</v>
      </c>
      <c r="H2963">
        <v>0</v>
      </c>
      <c r="K2963">
        <v>4</v>
      </c>
    </row>
    <row r="2964" spans="1:11" x14ac:dyDescent="0.2">
      <c r="A2964">
        <v>5</v>
      </c>
      <c r="B2964" t="s">
        <v>1325</v>
      </c>
      <c r="C2964">
        <v>2023</v>
      </c>
      <c r="D2964" t="s">
        <v>1636</v>
      </c>
      <c r="E2964" t="str">
        <f>IFERROR(VLOOKUP([1]!Tabla_SERIEA_05_13[[#This Row],[IdEstablecimiento]],'[2]Establecimiento 2023'!$A$1:$E$183,5,FALSE),0)</f>
        <v>105104-Hospital Salamanca</v>
      </c>
      <c r="F2964" t="s">
        <v>1351</v>
      </c>
      <c r="G2964" s="437">
        <v>45096.471446759257</v>
      </c>
      <c r="H2964">
        <v>0</v>
      </c>
      <c r="K2964">
        <v>106</v>
      </c>
    </row>
    <row r="2965" spans="1:11" x14ac:dyDescent="0.2">
      <c r="A2965">
        <v>5</v>
      </c>
      <c r="B2965" t="s">
        <v>1325</v>
      </c>
      <c r="C2965">
        <v>2023</v>
      </c>
      <c r="D2965" t="s">
        <v>1636</v>
      </c>
      <c r="E2965" t="str">
        <f>IFERROR(VLOOKUP([1]!Tabla_SERIEA_05_13[[#This Row],[IdEstablecimiento]],'[2]Establecimiento 2023'!$A$1:$E$183,5,FALSE),0)</f>
        <v>105104-Hospital Salamanca</v>
      </c>
      <c r="F2965" t="s">
        <v>1352</v>
      </c>
      <c r="G2965" s="437">
        <v>45096.471446759257</v>
      </c>
      <c r="H2965">
        <v>0</v>
      </c>
      <c r="K2965">
        <v>99</v>
      </c>
    </row>
    <row r="2966" spans="1:11" x14ac:dyDescent="0.2">
      <c r="A2966">
        <v>5</v>
      </c>
      <c r="B2966" t="s">
        <v>1325</v>
      </c>
      <c r="C2966">
        <v>2023</v>
      </c>
      <c r="D2966" t="s">
        <v>1636</v>
      </c>
      <c r="E2966" t="str">
        <f>IFERROR(VLOOKUP([1]!Tabla_SERIEA_05_13[[#This Row],[IdEstablecimiento]],'[2]Establecimiento 2023'!$A$1:$E$183,5,FALSE),0)</f>
        <v>105104-Hospital Salamanca</v>
      </c>
      <c r="F2966" t="s">
        <v>1353</v>
      </c>
      <c r="G2966" s="437">
        <v>45096.471446759257</v>
      </c>
      <c r="H2966">
        <v>0</v>
      </c>
      <c r="K2966">
        <v>80</v>
      </c>
    </row>
    <row r="2967" spans="1:11" x14ac:dyDescent="0.2">
      <c r="A2967">
        <v>5</v>
      </c>
      <c r="B2967" t="s">
        <v>1325</v>
      </c>
      <c r="C2967">
        <v>2023</v>
      </c>
      <c r="D2967" t="s">
        <v>1636</v>
      </c>
      <c r="E2967" t="str">
        <f>IFERROR(VLOOKUP([1]!Tabla_SERIEA_05_13[[#This Row],[IdEstablecimiento]],'[2]Establecimiento 2023'!$A$1:$E$183,5,FALSE),0)</f>
        <v>105104-Hospital Salamanca</v>
      </c>
      <c r="F2967" t="s">
        <v>1354</v>
      </c>
      <c r="G2967" s="437">
        <v>45096.471446759257</v>
      </c>
      <c r="H2967">
        <v>0</v>
      </c>
      <c r="K2967">
        <v>49</v>
      </c>
    </row>
    <row r="2968" spans="1:11" x14ac:dyDescent="0.2">
      <c r="A2968">
        <v>5</v>
      </c>
      <c r="B2968" t="s">
        <v>1325</v>
      </c>
      <c r="C2968">
        <v>2023</v>
      </c>
      <c r="D2968" t="s">
        <v>1636</v>
      </c>
      <c r="E2968" t="str">
        <f>IFERROR(VLOOKUP([1]!Tabla_SERIEA_05_13[[#This Row],[IdEstablecimiento]],'[2]Establecimiento 2023'!$A$1:$E$183,5,FALSE),0)</f>
        <v>105104-Hospital Salamanca</v>
      </c>
      <c r="F2968" t="s">
        <v>1355</v>
      </c>
      <c r="G2968" s="437">
        <v>45096.471446759257</v>
      </c>
      <c r="H2968">
        <v>0</v>
      </c>
      <c r="K2968">
        <v>4</v>
      </c>
    </row>
    <row r="2969" spans="1:11" x14ac:dyDescent="0.2">
      <c r="A2969">
        <v>5</v>
      </c>
      <c r="B2969" t="s">
        <v>1325</v>
      </c>
      <c r="C2969">
        <v>2023</v>
      </c>
      <c r="D2969" t="s">
        <v>1636</v>
      </c>
      <c r="E2969" t="str">
        <f>IFERROR(VLOOKUP([1]!Tabla_SERIEA_05_13[[#This Row],[IdEstablecimiento]],'[2]Establecimiento 2023'!$A$1:$E$183,5,FALSE),0)</f>
        <v>105104-Hospital Salamanca</v>
      </c>
      <c r="F2969" t="s">
        <v>1356</v>
      </c>
      <c r="G2969" s="437">
        <v>45096.471446759257</v>
      </c>
      <c r="H2969">
        <v>0</v>
      </c>
      <c r="K2969">
        <v>112</v>
      </c>
    </row>
    <row r="2970" spans="1:11" x14ac:dyDescent="0.2">
      <c r="A2970">
        <v>5</v>
      </c>
      <c r="B2970" t="s">
        <v>1325</v>
      </c>
      <c r="C2970">
        <v>2023</v>
      </c>
      <c r="D2970" t="s">
        <v>1636</v>
      </c>
      <c r="E2970" t="str">
        <f>IFERROR(VLOOKUP([1]!Tabla_SERIEA_05_13[[#This Row],[IdEstablecimiento]],'[2]Establecimiento 2023'!$A$1:$E$183,5,FALSE),0)</f>
        <v>105104-Hospital Salamanca</v>
      </c>
      <c r="F2970" t="s">
        <v>1357</v>
      </c>
      <c r="G2970" s="437">
        <v>45096.471446759257</v>
      </c>
      <c r="H2970">
        <v>0</v>
      </c>
      <c r="K2970">
        <v>4</v>
      </c>
    </row>
    <row r="2971" spans="1:11" x14ac:dyDescent="0.2">
      <c r="A2971">
        <v>5</v>
      </c>
      <c r="B2971" t="s">
        <v>1325</v>
      </c>
      <c r="C2971">
        <v>2023</v>
      </c>
      <c r="D2971" t="s">
        <v>1636</v>
      </c>
      <c r="E2971" t="str">
        <f>IFERROR(VLOOKUP([1]!Tabla_SERIEA_05_13[[#This Row],[IdEstablecimiento]],'[2]Establecimiento 2023'!$A$1:$E$183,5,FALSE),0)</f>
        <v>105104-Hospital Salamanca</v>
      </c>
      <c r="F2971" t="s">
        <v>1637</v>
      </c>
      <c r="G2971" s="437">
        <v>45096.471446759257</v>
      </c>
      <c r="H2971">
        <v>0</v>
      </c>
      <c r="K2971">
        <v>3</v>
      </c>
    </row>
    <row r="2972" spans="1:11" x14ac:dyDescent="0.2">
      <c r="A2972">
        <v>5</v>
      </c>
      <c r="B2972" t="s">
        <v>1325</v>
      </c>
      <c r="C2972">
        <v>2023</v>
      </c>
      <c r="D2972" t="s">
        <v>1636</v>
      </c>
      <c r="E2972" t="str">
        <f>IFERROR(VLOOKUP([1]!Tabla_SERIEA_05_13[[#This Row],[IdEstablecimiento]],'[2]Establecimiento 2023'!$A$1:$E$183,5,FALSE),0)</f>
        <v>105104-Hospital Salamanca</v>
      </c>
      <c r="F2972" t="s">
        <v>1358</v>
      </c>
      <c r="G2972" s="437">
        <v>45096.471446759257</v>
      </c>
      <c r="H2972">
        <v>0</v>
      </c>
      <c r="K2972">
        <v>2</v>
      </c>
    </row>
    <row r="2973" spans="1:11" x14ac:dyDescent="0.2">
      <c r="A2973">
        <v>5</v>
      </c>
      <c r="B2973" t="s">
        <v>1325</v>
      </c>
      <c r="C2973">
        <v>2023</v>
      </c>
      <c r="D2973" t="s">
        <v>1636</v>
      </c>
      <c r="E2973" t="str">
        <f>IFERROR(VLOOKUP([1]!Tabla_SERIEA_05_13[[#This Row],[IdEstablecimiento]],'[2]Establecimiento 2023'!$A$1:$E$183,5,FALSE),0)</f>
        <v>105104-Hospital Salamanca</v>
      </c>
      <c r="F2973" t="s">
        <v>1396</v>
      </c>
      <c r="G2973" s="437">
        <v>45096.471446759257</v>
      </c>
      <c r="H2973">
        <v>0</v>
      </c>
      <c r="K2973">
        <v>4</v>
      </c>
    </row>
    <row r="2974" spans="1:11" x14ac:dyDescent="0.2">
      <c r="A2974">
        <v>5</v>
      </c>
      <c r="B2974" t="s">
        <v>1325</v>
      </c>
      <c r="C2974">
        <v>2023</v>
      </c>
      <c r="D2974" t="s">
        <v>1636</v>
      </c>
      <c r="E2974" t="str">
        <f>IFERROR(VLOOKUP([1]!Tabla_SERIEA_05_13[[#This Row],[IdEstablecimiento]],'[2]Establecimiento 2023'!$A$1:$E$183,5,FALSE),0)</f>
        <v>105104-Hospital Salamanca</v>
      </c>
      <c r="F2974" t="s">
        <v>1360</v>
      </c>
      <c r="G2974" s="437">
        <v>45096.471446759257</v>
      </c>
      <c r="H2974">
        <v>0</v>
      </c>
      <c r="K2974">
        <v>100</v>
      </c>
    </row>
    <row r="2975" spans="1:11" x14ac:dyDescent="0.2">
      <c r="A2975">
        <v>5</v>
      </c>
      <c r="B2975" t="s">
        <v>1325</v>
      </c>
      <c r="C2975">
        <v>2023</v>
      </c>
      <c r="D2975" t="s">
        <v>1636</v>
      </c>
      <c r="E2975" t="str">
        <f>IFERROR(VLOOKUP([1]!Tabla_SERIEA_05_13[[#This Row],[IdEstablecimiento]],'[2]Establecimiento 2023'!$A$1:$E$183,5,FALSE),0)</f>
        <v>105104-Hospital Salamanca</v>
      </c>
      <c r="F2975" t="s">
        <v>1361</v>
      </c>
      <c r="G2975" s="437">
        <v>45096.471446759257</v>
      </c>
      <c r="H2975">
        <v>0</v>
      </c>
      <c r="K2975">
        <v>51</v>
      </c>
    </row>
    <row r="2976" spans="1:11" x14ac:dyDescent="0.2">
      <c r="A2976">
        <v>5</v>
      </c>
      <c r="B2976" t="s">
        <v>1325</v>
      </c>
      <c r="C2976">
        <v>2023</v>
      </c>
      <c r="D2976" t="s">
        <v>1636</v>
      </c>
      <c r="E2976" t="str">
        <f>IFERROR(VLOOKUP([1]!Tabla_SERIEA_05_13[[#This Row],[IdEstablecimiento]],'[2]Establecimiento 2023'!$A$1:$E$183,5,FALSE),0)</f>
        <v>105104-Hospital Salamanca</v>
      </c>
      <c r="F2976" t="s">
        <v>1362</v>
      </c>
      <c r="G2976" s="437">
        <v>45096.471446759257</v>
      </c>
      <c r="H2976">
        <v>0</v>
      </c>
      <c r="K2976">
        <v>8</v>
      </c>
    </row>
    <row r="2977" spans="1:12" x14ac:dyDescent="0.2">
      <c r="A2977">
        <v>5</v>
      </c>
      <c r="B2977" t="s">
        <v>1325</v>
      </c>
      <c r="C2977">
        <v>2023</v>
      </c>
      <c r="D2977" t="s">
        <v>1636</v>
      </c>
      <c r="E2977" t="str">
        <f>IFERROR(VLOOKUP([1]!Tabla_SERIEA_05_13[[#This Row],[IdEstablecimiento]],'[2]Establecimiento 2023'!$A$1:$E$183,5,FALSE),0)</f>
        <v>105104-Hospital Salamanca</v>
      </c>
      <c r="F2977" t="s">
        <v>1397</v>
      </c>
      <c r="G2977" s="437">
        <v>45096.471446759257</v>
      </c>
      <c r="H2977">
        <v>0</v>
      </c>
      <c r="K2977">
        <v>1</v>
      </c>
    </row>
    <row r="2978" spans="1:12" x14ac:dyDescent="0.2">
      <c r="A2978">
        <v>5</v>
      </c>
      <c r="B2978" t="s">
        <v>1325</v>
      </c>
      <c r="C2978">
        <v>2023</v>
      </c>
      <c r="D2978" t="s">
        <v>1636</v>
      </c>
      <c r="E2978" t="str">
        <f>IFERROR(VLOOKUP([1]!Tabla_SERIEA_05_13[[#This Row],[IdEstablecimiento]],'[2]Establecimiento 2023'!$A$1:$E$183,5,FALSE),0)</f>
        <v>105104-Hospital Salamanca</v>
      </c>
      <c r="F2978" t="s">
        <v>1367</v>
      </c>
      <c r="G2978" s="437">
        <v>45096.471446759257</v>
      </c>
      <c r="H2978">
        <v>0</v>
      </c>
      <c r="K2978">
        <v>7</v>
      </c>
    </row>
    <row r="2979" spans="1:12" x14ac:dyDescent="0.2">
      <c r="A2979">
        <v>5</v>
      </c>
      <c r="B2979" t="s">
        <v>1325</v>
      </c>
      <c r="C2979">
        <v>2023</v>
      </c>
      <c r="D2979" t="s">
        <v>1636</v>
      </c>
      <c r="E2979" t="str">
        <f>IFERROR(VLOOKUP([1]!Tabla_SERIEA_05_13[[#This Row],[IdEstablecimiento]],'[2]Establecimiento 2023'!$A$1:$E$183,5,FALSE),0)</f>
        <v>105104-Hospital Salamanca</v>
      </c>
      <c r="F2979" t="s">
        <v>1368</v>
      </c>
      <c r="G2979" s="437">
        <v>45096.471446759257</v>
      </c>
      <c r="H2979">
        <v>0</v>
      </c>
      <c r="K2979">
        <v>3</v>
      </c>
    </row>
    <row r="2980" spans="1:12" x14ac:dyDescent="0.2">
      <c r="A2980">
        <v>5</v>
      </c>
      <c r="B2980" t="s">
        <v>1325</v>
      </c>
      <c r="C2980">
        <v>2023</v>
      </c>
      <c r="D2980" t="s">
        <v>1636</v>
      </c>
      <c r="E2980" t="str">
        <f>IFERROR(VLOOKUP([1]!Tabla_SERIEA_05_13[[#This Row],[IdEstablecimiento]],'[2]Establecimiento 2023'!$A$1:$E$183,5,FALSE),0)</f>
        <v>105104-Hospital Salamanca</v>
      </c>
      <c r="F2980" t="s">
        <v>1369</v>
      </c>
      <c r="G2980" s="437">
        <v>45096.471446759257</v>
      </c>
      <c r="H2980">
        <v>0</v>
      </c>
      <c r="K2980">
        <v>1</v>
      </c>
    </row>
    <row r="2981" spans="1:12" x14ac:dyDescent="0.2">
      <c r="A2981">
        <v>5</v>
      </c>
      <c r="B2981" t="s">
        <v>1325</v>
      </c>
      <c r="C2981">
        <v>2023</v>
      </c>
      <c r="D2981" t="s">
        <v>1636</v>
      </c>
      <c r="E2981" t="str">
        <f>IFERROR(VLOOKUP([1]!Tabla_SERIEA_05_13[[#This Row],[IdEstablecimiento]],'[2]Establecimiento 2023'!$A$1:$E$183,5,FALSE),0)</f>
        <v>04101-La Serena</v>
      </c>
      <c r="F2981" t="s">
        <v>1371</v>
      </c>
      <c r="G2981" s="437">
        <v>45096.471446759257</v>
      </c>
      <c r="H2981">
        <v>0</v>
      </c>
      <c r="K2981">
        <v>3</v>
      </c>
    </row>
    <row r="2982" spans="1:12" x14ac:dyDescent="0.2">
      <c r="A2982">
        <v>5</v>
      </c>
      <c r="B2982" t="s">
        <v>1325</v>
      </c>
      <c r="C2982">
        <v>2023</v>
      </c>
      <c r="D2982" t="s">
        <v>1636</v>
      </c>
      <c r="E2982" t="str">
        <f>IFERROR(VLOOKUP([1]!Tabla_SERIEA_05_13[[#This Row],[IdEstablecimiento]],'[2]Establecimiento 2023'!$A$1:$E$183,5,FALSE),0)</f>
        <v>04101-La Serena</v>
      </c>
      <c r="F2982" t="s">
        <v>1487</v>
      </c>
      <c r="G2982" s="437">
        <v>45096.471446759257</v>
      </c>
      <c r="H2982">
        <v>0</v>
      </c>
      <c r="K2982">
        <v>1</v>
      </c>
    </row>
    <row r="2983" spans="1:12" x14ac:dyDescent="0.2">
      <c r="A2983">
        <v>5</v>
      </c>
      <c r="B2983" t="s">
        <v>1325</v>
      </c>
      <c r="C2983">
        <v>2023</v>
      </c>
      <c r="D2983" t="s">
        <v>1636</v>
      </c>
      <c r="E2983" t="str">
        <f>IFERROR(VLOOKUP([1]!Tabla_SERIEA_05_13[[#This Row],[IdEstablecimiento]],'[2]Establecimiento 2023'!$A$1:$E$183,5,FALSE),0)</f>
        <v>04101-La Serena</v>
      </c>
      <c r="F2983" t="s">
        <v>1400</v>
      </c>
      <c r="G2983" s="437">
        <v>45096.471446759257</v>
      </c>
      <c r="H2983">
        <v>4</v>
      </c>
      <c r="J2983">
        <v>4</v>
      </c>
      <c r="L2983">
        <v>4</v>
      </c>
    </row>
    <row r="2984" spans="1:12" x14ac:dyDescent="0.2">
      <c r="A2984">
        <v>5</v>
      </c>
      <c r="B2984" t="s">
        <v>1325</v>
      </c>
      <c r="C2984">
        <v>2023</v>
      </c>
      <c r="D2984" t="s">
        <v>1636</v>
      </c>
      <c r="E2984" t="str">
        <f>IFERROR(VLOOKUP([1]!Tabla_SERIEA_05_13[[#This Row],[IdEstablecimiento]],'[2]Establecimiento 2023'!$A$1:$E$183,5,FALSE),0)</f>
        <v>04101-La Serena</v>
      </c>
      <c r="F2984" t="s">
        <v>1477</v>
      </c>
      <c r="G2984" s="437">
        <v>45096.471446759257</v>
      </c>
      <c r="H2984">
        <v>4</v>
      </c>
      <c r="J2984">
        <v>4</v>
      </c>
      <c r="L2984">
        <v>4</v>
      </c>
    </row>
    <row r="2985" spans="1:12" x14ac:dyDescent="0.2">
      <c r="A2985">
        <v>5</v>
      </c>
      <c r="B2985" t="s">
        <v>1325</v>
      </c>
      <c r="C2985">
        <v>2023</v>
      </c>
      <c r="D2985" t="s">
        <v>1636</v>
      </c>
      <c r="E2985" t="str">
        <f>IFERROR(VLOOKUP([1]!Tabla_SERIEA_05_13[[#This Row],[IdEstablecimiento]],'[2]Establecimiento 2023'!$A$1:$E$183,5,FALSE),0)</f>
        <v>04101-La Serena</v>
      </c>
      <c r="F2985" t="s">
        <v>1327</v>
      </c>
      <c r="G2985" s="437">
        <v>45096.471446759257</v>
      </c>
      <c r="H2985">
        <v>23</v>
      </c>
      <c r="J2985">
        <v>23</v>
      </c>
      <c r="L2985">
        <v>23</v>
      </c>
    </row>
    <row r="2986" spans="1:12" x14ac:dyDescent="0.2">
      <c r="A2986">
        <v>5</v>
      </c>
      <c r="B2986" t="s">
        <v>1325</v>
      </c>
      <c r="C2986">
        <v>2023</v>
      </c>
      <c r="D2986" t="s">
        <v>1636</v>
      </c>
      <c r="E2986" t="str">
        <f>IFERROR(VLOOKUP([1]!Tabla_SERIEA_05_13[[#This Row],[IdEstablecimiento]],'[2]Establecimiento 2023'!$A$1:$E$183,5,FALSE),0)</f>
        <v>04101-La Serena</v>
      </c>
      <c r="F2986" t="s">
        <v>1383</v>
      </c>
      <c r="G2986" s="437">
        <v>45096.471446759257</v>
      </c>
      <c r="H2986">
        <v>22</v>
      </c>
      <c r="J2986">
        <v>22</v>
      </c>
      <c r="L2986">
        <v>22</v>
      </c>
    </row>
    <row r="2987" spans="1:12" x14ac:dyDescent="0.2">
      <c r="A2987">
        <v>5</v>
      </c>
      <c r="B2987" t="s">
        <v>1325</v>
      </c>
      <c r="C2987">
        <v>2023</v>
      </c>
      <c r="D2987" t="s">
        <v>1636</v>
      </c>
      <c r="E2987" t="str">
        <f>IFERROR(VLOOKUP([1]!Tabla_SERIEA_05_13[[#This Row],[IdEstablecimiento]],'[2]Establecimiento 2023'!$A$1:$E$183,5,FALSE),0)</f>
        <v>04101-La Serena</v>
      </c>
      <c r="F2987" t="s">
        <v>1384</v>
      </c>
      <c r="G2987" s="437">
        <v>45096.471446759257</v>
      </c>
      <c r="H2987">
        <v>33</v>
      </c>
      <c r="J2987">
        <v>33</v>
      </c>
      <c r="L2987">
        <v>33</v>
      </c>
    </row>
    <row r="2988" spans="1:12" x14ac:dyDescent="0.2">
      <c r="A2988">
        <v>5</v>
      </c>
      <c r="B2988" t="s">
        <v>1325</v>
      </c>
      <c r="C2988">
        <v>2023</v>
      </c>
      <c r="D2988" t="s">
        <v>1636</v>
      </c>
      <c r="E2988" t="str">
        <f>IFERROR(VLOOKUP([1]!Tabla_SERIEA_05_13[[#This Row],[IdEstablecimiento]],'[2]Establecimiento 2023'!$A$1:$E$183,5,FALSE),0)</f>
        <v>04101-La Serena</v>
      </c>
      <c r="F2988" t="s">
        <v>1330</v>
      </c>
      <c r="G2988" s="437">
        <v>45096.471446759257</v>
      </c>
      <c r="H2988">
        <v>1</v>
      </c>
      <c r="J2988">
        <v>1</v>
      </c>
      <c r="L2988">
        <v>1</v>
      </c>
    </row>
    <row r="2989" spans="1:12" x14ac:dyDescent="0.2">
      <c r="A2989">
        <v>5</v>
      </c>
      <c r="B2989" t="s">
        <v>1325</v>
      </c>
      <c r="C2989">
        <v>2023</v>
      </c>
      <c r="D2989" t="s">
        <v>1636</v>
      </c>
      <c r="E2989" t="str">
        <f>IFERROR(VLOOKUP([1]!Tabla_SERIEA_05_13[[#This Row],[IdEstablecimiento]],'[2]Establecimiento 2023'!$A$1:$E$183,5,FALSE),0)</f>
        <v>04101-La Serena</v>
      </c>
      <c r="F2989" t="s">
        <v>1385</v>
      </c>
      <c r="G2989" s="437">
        <v>45096.471446759257</v>
      </c>
      <c r="H2989">
        <v>121</v>
      </c>
      <c r="J2989">
        <v>121</v>
      </c>
    </row>
    <row r="2990" spans="1:12" x14ac:dyDescent="0.2">
      <c r="A2990">
        <v>5</v>
      </c>
      <c r="B2990" t="s">
        <v>1325</v>
      </c>
      <c r="C2990">
        <v>2023</v>
      </c>
      <c r="D2990" t="s">
        <v>1636</v>
      </c>
      <c r="E2990" t="str">
        <f>IFERROR(VLOOKUP([1]!Tabla_SERIEA_05_13[[#This Row],[IdEstablecimiento]],'[2]Establecimiento 2023'!$A$1:$E$183,5,FALSE),0)</f>
        <v>04101-La Serena</v>
      </c>
      <c r="F2990" t="s">
        <v>1386</v>
      </c>
      <c r="G2990" s="437">
        <v>45096.471446759257</v>
      </c>
      <c r="H2990">
        <v>3</v>
      </c>
      <c r="J2990">
        <v>3</v>
      </c>
    </row>
    <row r="2991" spans="1:12" x14ac:dyDescent="0.2">
      <c r="A2991">
        <v>5</v>
      </c>
      <c r="B2991" t="s">
        <v>1325</v>
      </c>
      <c r="C2991">
        <v>2023</v>
      </c>
      <c r="D2991" t="s">
        <v>1636</v>
      </c>
      <c r="E2991" t="str">
        <f>IFERROR(VLOOKUP([1]!Tabla_SERIEA_05_13[[#This Row],[IdEstablecimiento]],'[2]Establecimiento 2023'!$A$1:$E$183,5,FALSE),0)</f>
        <v>04101-La Serena</v>
      </c>
      <c r="F2991" t="s">
        <v>1403</v>
      </c>
      <c r="G2991" s="437">
        <v>45096.471446759257</v>
      </c>
      <c r="H2991">
        <v>2</v>
      </c>
      <c r="J2991">
        <v>2</v>
      </c>
      <c r="L2991">
        <v>2</v>
      </c>
    </row>
    <row r="2992" spans="1:12" x14ac:dyDescent="0.2">
      <c r="A2992">
        <v>5</v>
      </c>
      <c r="B2992" t="s">
        <v>1325</v>
      </c>
      <c r="C2992">
        <v>2023</v>
      </c>
      <c r="D2992" t="s">
        <v>1636</v>
      </c>
      <c r="E2992" t="str">
        <f>IFERROR(VLOOKUP([1]!Tabla_SERIEA_05_13[[#This Row],[IdEstablecimiento]],'[2]Establecimiento 2023'!$A$1:$E$183,5,FALSE),0)</f>
        <v>04101-La Serena</v>
      </c>
      <c r="F2992" t="s">
        <v>1332</v>
      </c>
      <c r="G2992" s="437">
        <v>45096.471446759257</v>
      </c>
      <c r="H2992">
        <v>20</v>
      </c>
      <c r="J2992">
        <v>20</v>
      </c>
      <c r="L2992">
        <v>20</v>
      </c>
    </row>
    <row r="2993" spans="1:11" x14ac:dyDescent="0.2">
      <c r="A2993">
        <v>5</v>
      </c>
      <c r="B2993" t="s">
        <v>1325</v>
      </c>
      <c r="C2993">
        <v>2023</v>
      </c>
      <c r="D2993" t="s">
        <v>1636</v>
      </c>
      <c r="E2993" t="str">
        <f>IFERROR(VLOOKUP([1]!Tabla_SERIEA_05_13[[#This Row],[IdEstablecimiento]],'[2]Establecimiento 2023'!$A$1:$E$183,5,FALSE),0)</f>
        <v>04101-La Serena</v>
      </c>
      <c r="F2993" t="s">
        <v>1244</v>
      </c>
      <c r="G2993" s="437">
        <v>45096.471446759257</v>
      </c>
      <c r="H2993">
        <v>8</v>
      </c>
      <c r="I2993">
        <v>0</v>
      </c>
      <c r="J2993">
        <v>8</v>
      </c>
    </row>
    <row r="2994" spans="1:11" x14ac:dyDescent="0.2">
      <c r="A2994">
        <v>5</v>
      </c>
      <c r="B2994" t="s">
        <v>1325</v>
      </c>
      <c r="C2994">
        <v>2023</v>
      </c>
      <c r="D2994" t="s">
        <v>1636</v>
      </c>
      <c r="E2994" t="str">
        <f>IFERROR(VLOOKUP([1]!Tabla_SERIEA_05_13[[#This Row],[IdEstablecimiento]],'[2]Establecimiento 2023'!$A$1:$E$183,5,FALSE),0)</f>
        <v>04101-La Serena</v>
      </c>
      <c r="F2994" t="s">
        <v>1253</v>
      </c>
      <c r="G2994" s="437">
        <v>45096.471446759257</v>
      </c>
      <c r="H2994">
        <v>23</v>
      </c>
      <c r="I2994">
        <v>0</v>
      </c>
      <c r="J2994">
        <v>23</v>
      </c>
    </row>
    <row r="2995" spans="1:11" x14ac:dyDescent="0.2">
      <c r="A2995">
        <v>5</v>
      </c>
      <c r="B2995" t="s">
        <v>1325</v>
      </c>
      <c r="C2995">
        <v>2023</v>
      </c>
      <c r="D2995" t="s">
        <v>1636</v>
      </c>
      <c r="E2995" t="str">
        <f>IFERROR(VLOOKUP([1]!Tabla_SERIEA_05_13[[#This Row],[IdEstablecimiento]],'[2]Establecimiento 2023'!$A$1:$E$183,5,FALSE),0)</f>
        <v>04101-La Serena</v>
      </c>
      <c r="F2995" t="s">
        <v>1390</v>
      </c>
      <c r="G2995" s="437">
        <v>45096.471446759257</v>
      </c>
      <c r="H2995">
        <v>22</v>
      </c>
      <c r="I2995">
        <v>0</v>
      </c>
      <c r="J2995">
        <v>22</v>
      </c>
    </row>
    <row r="2996" spans="1:11" x14ac:dyDescent="0.2">
      <c r="A2996">
        <v>5</v>
      </c>
      <c r="B2996" t="s">
        <v>1325</v>
      </c>
      <c r="C2996">
        <v>2023</v>
      </c>
      <c r="D2996" t="s">
        <v>1638</v>
      </c>
      <c r="E2996" t="str">
        <f>IFERROR(VLOOKUP([1]!Tabla_SERIEA_05_13[[#This Row],[IdEstablecimiento]],'[2]Establecimiento 2023'!$A$1:$E$183,5,FALSE),0)</f>
        <v>04101-La Serena</v>
      </c>
      <c r="F2996" t="s">
        <v>1340</v>
      </c>
      <c r="G2996" s="437">
        <v>45096.471516203703</v>
      </c>
      <c r="H2996">
        <v>0</v>
      </c>
      <c r="K2996">
        <v>2</v>
      </c>
    </row>
    <row r="2997" spans="1:11" x14ac:dyDescent="0.2">
      <c r="A2997">
        <v>5</v>
      </c>
      <c r="B2997" t="s">
        <v>1325</v>
      </c>
      <c r="C2997">
        <v>2023</v>
      </c>
      <c r="D2997" t="s">
        <v>1638</v>
      </c>
      <c r="E2997" t="str">
        <f>IFERROR(VLOOKUP([1]!Tabla_SERIEA_05_13[[#This Row],[IdEstablecimiento]],'[2]Establecimiento 2023'!$A$1:$E$183,5,FALSE),0)</f>
        <v>04101-La Serena</v>
      </c>
      <c r="F2997" t="s">
        <v>1341</v>
      </c>
      <c r="G2997" s="437">
        <v>45096.471516203703</v>
      </c>
      <c r="H2997">
        <v>0</v>
      </c>
      <c r="K2997">
        <v>35</v>
      </c>
    </row>
    <row r="2998" spans="1:11" x14ac:dyDescent="0.2">
      <c r="A2998">
        <v>5</v>
      </c>
      <c r="B2998" t="s">
        <v>1325</v>
      </c>
      <c r="C2998">
        <v>2023</v>
      </c>
      <c r="D2998" t="s">
        <v>1638</v>
      </c>
      <c r="E2998" t="str">
        <f>IFERROR(VLOOKUP([1]!Tabla_SERIEA_05_13[[#This Row],[IdEstablecimiento]],'[2]Establecimiento 2023'!$A$1:$E$183,5,FALSE),0)</f>
        <v>04101-La Serena</v>
      </c>
      <c r="F2998" t="s">
        <v>1342</v>
      </c>
      <c r="G2998" s="437">
        <v>45096.471516203703</v>
      </c>
      <c r="H2998">
        <v>0</v>
      </c>
      <c r="K2998">
        <v>4</v>
      </c>
    </row>
    <row r="2999" spans="1:11" x14ac:dyDescent="0.2">
      <c r="A2999">
        <v>5</v>
      </c>
      <c r="B2999" t="s">
        <v>1325</v>
      </c>
      <c r="C2999">
        <v>2023</v>
      </c>
      <c r="D2999" t="s">
        <v>1638</v>
      </c>
      <c r="E2999" t="str">
        <f>IFERROR(VLOOKUP([1]!Tabla_SERIEA_05_13[[#This Row],[IdEstablecimiento]],'[2]Establecimiento 2023'!$A$1:$E$183,5,FALSE),0)</f>
        <v>04101-La Serena</v>
      </c>
      <c r="F2999" t="s">
        <v>1343</v>
      </c>
      <c r="G2999" s="437">
        <v>45096.471516203703</v>
      </c>
      <c r="H2999">
        <v>0</v>
      </c>
      <c r="K2999">
        <v>29</v>
      </c>
    </row>
    <row r="3000" spans="1:11" x14ac:dyDescent="0.2">
      <c r="A3000">
        <v>5</v>
      </c>
      <c r="B3000" t="s">
        <v>1325</v>
      </c>
      <c r="C3000">
        <v>2023</v>
      </c>
      <c r="D3000" t="s">
        <v>1638</v>
      </c>
      <c r="E3000" t="str">
        <f>IFERROR(VLOOKUP([1]!Tabla_SERIEA_05_13[[#This Row],[IdEstablecimiento]],'[2]Establecimiento 2023'!$A$1:$E$183,5,FALSE),0)</f>
        <v>04101-La Serena</v>
      </c>
      <c r="F3000" t="s">
        <v>1344</v>
      </c>
      <c r="G3000" s="437">
        <v>45096.471516203703</v>
      </c>
      <c r="H3000">
        <v>0</v>
      </c>
      <c r="K3000">
        <v>44</v>
      </c>
    </row>
    <row r="3001" spans="1:11" x14ac:dyDescent="0.2">
      <c r="A3001">
        <v>5</v>
      </c>
      <c r="B3001" t="s">
        <v>1325</v>
      </c>
      <c r="C3001">
        <v>2023</v>
      </c>
      <c r="D3001" t="s">
        <v>1638</v>
      </c>
      <c r="E3001" t="str">
        <f>IFERROR(VLOOKUP([1]!Tabla_SERIEA_05_13[[#This Row],[IdEstablecimiento]],'[2]Establecimiento 2023'!$A$1:$E$183,5,FALSE),0)</f>
        <v>04101-La Serena</v>
      </c>
      <c r="F3001" t="s">
        <v>1392</v>
      </c>
      <c r="G3001" s="437">
        <v>45096.471516203703</v>
      </c>
      <c r="H3001">
        <v>0</v>
      </c>
      <c r="K3001">
        <v>2</v>
      </c>
    </row>
    <row r="3002" spans="1:11" x14ac:dyDescent="0.2">
      <c r="A3002">
        <v>5</v>
      </c>
      <c r="B3002" t="s">
        <v>1325</v>
      </c>
      <c r="C3002">
        <v>2023</v>
      </c>
      <c r="D3002" t="s">
        <v>1638</v>
      </c>
      <c r="E3002" t="str">
        <f>IFERROR(VLOOKUP([1]!Tabla_SERIEA_05_13[[#This Row],[IdEstablecimiento]],'[2]Establecimiento 2023'!$A$1:$E$183,5,FALSE),0)</f>
        <v>04101-La Serena</v>
      </c>
      <c r="F3002" t="s">
        <v>1346</v>
      </c>
      <c r="G3002" s="437">
        <v>45096.471516203703</v>
      </c>
      <c r="H3002">
        <v>0</v>
      </c>
      <c r="K3002">
        <v>3</v>
      </c>
    </row>
    <row r="3003" spans="1:11" x14ac:dyDescent="0.2">
      <c r="A3003">
        <v>5</v>
      </c>
      <c r="B3003" t="s">
        <v>1325</v>
      </c>
      <c r="C3003">
        <v>2023</v>
      </c>
      <c r="D3003" t="s">
        <v>1638</v>
      </c>
      <c r="E3003" t="str">
        <f>IFERROR(VLOOKUP([1]!Tabla_SERIEA_05_13[[#This Row],[IdEstablecimiento]],'[2]Establecimiento 2023'!$A$1:$E$183,5,FALSE),0)</f>
        <v>04101-La Serena</v>
      </c>
      <c r="F3003" t="s">
        <v>1347</v>
      </c>
      <c r="G3003" s="437">
        <v>45096.471516203703</v>
      </c>
      <c r="H3003">
        <v>0</v>
      </c>
      <c r="K3003">
        <v>62</v>
      </c>
    </row>
    <row r="3004" spans="1:11" x14ac:dyDescent="0.2">
      <c r="A3004">
        <v>5</v>
      </c>
      <c r="B3004" t="s">
        <v>1325</v>
      </c>
      <c r="C3004">
        <v>2023</v>
      </c>
      <c r="D3004" t="s">
        <v>1638</v>
      </c>
      <c r="E3004" t="str">
        <f>IFERROR(VLOOKUP([1]!Tabla_SERIEA_05_13[[#This Row],[IdEstablecimiento]],'[2]Establecimiento 2023'!$A$1:$E$183,5,FALSE),0)</f>
        <v>105104-Hospital Salamanca</v>
      </c>
      <c r="F3004" t="s">
        <v>1349</v>
      </c>
      <c r="G3004" s="437">
        <v>45096.471516203703</v>
      </c>
      <c r="H3004">
        <v>0</v>
      </c>
      <c r="K3004">
        <v>24</v>
      </c>
    </row>
    <row r="3005" spans="1:11" x14ac:dyDescent="0.2">
      <c r="A3005">
        <v>5</v>
      </c>
      <c r="B3005" t="s">
        <v>1325</v>
      </c>
      <c r="C3005">
        <v>2023</v>
      </c>
      <c r="D3005" t="s">
        <v>1638</v>
      </c>
      <c r="E3005" t="str">
        <f>IFERROR(VLOOKUP([1]!Tabla_SERIEA_05_13[[#This Row],[IdEstablecimiento]],'[2]Establecimiento 2023'!$A$1:$E$183,5,FALSE),0)</f>
        <v>105104-Hospital Salamanca</v>
      </c>
      <c r="F3005" t="s">
        <v>1350</v>
      </c>
      <c r="G3005" s="437">
        <v>45096.471516203703</v>
      </c>
      <c r="H3005">
        <v>0</v>
      </c>
      <c r="K3005">
        <v>16</v>
      </c>
    </row>
    <row r="3006" spans="1:11" x14ac:dyDescent="0.2">
      <c r="A3006">
        <v>5</v>
      </c>
      <c r="B3006" t="s">
        <v>1325</v>
      </c>
      <c r="C3006">
        <v>2023</v>
      </c>
      <c r="D3006" t="s">
        <v>1638</v>
      </c>
      <c r="E3006" t="str">
        <f>IFERROR(VLOOKUP([1]!Tabla_SERIEA_05_13[[#This Row],[IdEstablecimiento]],'[2]Establecimiento 2023'!$A$1:$E$183,5,FALSE),0)</f>
        <v>105104-Hospital Salamanca</v>
      </c>
      <c r="F3006" t="s">
        <v>1351</v>
      </c>
      <c r="G3006" s="437">
        <v>45096.471516203703</v>
      </c>
      <c r="H3006">
        <v>0</v>
      </c>
      <c r="K3006">
        <v>98</v>
      </c>
    </row>
    <row r="3007" spans="1:11" x14ac:dyDescent="0.2">
      <c r="A3007">
        <v>5</v>
      </c>
      <c r="B3007" t="s">
        <v>1325</v>
      </c>
      <c r="C3007">
        <v>2023</v>
      </c>
      <c r="D3007" t="s">
        <v>1638</v>
      </c>
      <c r="E3007" t="str">
        <f>IFERROR(VLOOKUP([1]!Tabla_SERIEA_05_13[[#This Row],[IdEstablecimiento]],'[2]Establecimiento 2023'!$A$1:$E$183,5,FALSE),0)</f>
        <v>105104-Hospital Salamanca</v>
      </c>
      <c r="F3007" t="s">
        <v>1352</v>
      </c>
      <c r="G3007" s="437">
        <v>45096.471516203703</v>
      </c>
      <c r="H3007">
        <v>0</v>
      </c>
      <c r="K3007">
        <v>78</v>
      </c>
    </row>
    <row r="3008" spans="1:11" x14ac:dyDescent="0.2">
      <c r="A3008">
        <v>5</v>
      </c>
      <c r="B3008" t="s">
        <v>1325</v>
      </c>
      <c r="C3008">
        <v>2023</v>
      </c>
      <c r="D3008" t="s">
        <v>1638</v>
      </c>
      <c r="E3008" t="str">
        <f>IFERROR(VLOOKUP([1]!Tabla_SERIEA_05_13[[#This Row],[IdEstablecimiento]],'[2]Establecimiento 2023'!$A$1:$E$183,5,FALSE),0)</f>
        <v>105104-Hospital Salamanca</v>
      </c>
      <c r="F3008" t="s">
        <v>1353</v>
      </c>
      <c r="G3008" s="437">
        <v>45096.471516203703</v>
      </c>
      <c r="H3008">
        <v>0</v>
      </c>
      <c r="K3008">
        <v>59</v>
      </c>
    </row>
    <row r="3009" spans="1:12" x14ac:dyDescent="0.2">
      <c r="A3009">
        <v>5</v>
      </c>
      <c r="B3009" t="s">
        <v>1325</v>
      </c>
      <c r="C3009">
        <v>2023</v>
      </c>
      <c r="D3009" t="s">
        <v>1638</v>
      </c>
      <c r="E3009" t="str">
        <f>IFERROR(VLOOKUP([1]!Tabla_SERIEA_05_13[[#This Row],[IdEstablecimiento]],'[2]Establecimiento 2023'!$A$1:$E$183,5,FALSE),0)</f>
        <v>105104-Hospital Salamanca</v>
      </c>
      <c r="F3009" t="s">
        <v>1354</v>
      </c>
      <c r="G3009" s="437">
        <v>45096.471516203703</v>
      </c>
      <c r="H3009">
        <v>0</v>
      </c>
      <c r="K3009">
        <v>81</v>
      </c>
    </row>
    <row r="3010" spans="1:12" x14ac:dyDescent="0.2">
      <c r="A3010">
        <v>5</v>
      </c>
      <c r="B3010" t="s">
        <v>1325</v>
      </c>
      <c r="C3010">
        <v>2023</v>
      </c>
      <c r="D3010" t="s">
        <v>1638</v>
      </c>
      <c r="E3010" t="str">
        <f>IFERROR(VLOOKUP([1]!Tabla_SERIEA_05_13[[#This Row],[IdEstablecimiento]],'[2]Establecimiento 2023'!$A$1:$E$183,5,FALSE),0)</f>
        <v>105104-Hospital Salamanca</v>
      </c>
      <c r="F3010" t="s">
        <v>1355</v>
      </c>
      <c r="G3010" s="437">
        <v>45096.471516203703</v>
      </c>
      <c r="H3010">
        <v>0</v>
      </c>
      <c r="K3010">
        <v>24</v>
      </c>
    </row>
    <row r="3011" spans="1:12" x14ac:dyDescent="0.2">
      <c r="A3011">
        <v>5</v>
      </c>
      <c r="B3011" t="s">
        <v>1325</v>
      </c>
      <c r="C3011">
        <v>2023</v>
      </c>
      <c r="D3011" t="s">
        <v>1638</v>
      </c>
      <c r="E3011" t="str">
        <f>IFERROR(VLOOKUP([1]!Tabla_SERIEA_05_13[[#This Row],[IdEstablecimiento]],'[2]Establecimiento 2023'!$A$1:$E$183,5,FALSE),0)</f>
        <v>105104-Hospital Salamanca</v>
      </c>
      <c r="F3011" t="s">
        <v>1356</v>
      </c>
      <c r="G3011" s="437">
        <v>45096.471516203703</v>
      </c>
      <c r="H3011">
        <v>0</v>
      </c>
      <c r="K3011">
        <v>95</v>
      </c>
    </row>
    <row r="3012" spans="1:12" x14ac:dyDescent="0.2">
      <c r="A3012">
        <v>5</v>
      </c>
      <c r="B3012" t="s">
        <v>1325</v>
      </c>
      <c r="C3012">
        <v>2023</v>
      </c>
      <c r="D3012" t="s">
        <v>1638</v>
      </c>
      <c r="E3012" t="str">
        <f>IFERROR(VLOOKUP([1]!Tabla_SERIEA_05_13[[#This Row],[IdEstablecimiento]],'[2]Establecimiento 2023'!$A$1:$E$183,5,FALSE),0)</f>
        <v>105104-Hospital Salamanca</v>
      </c>
      <c r="F3012" t="s">
        <v>1396</v>
      </c>
      <c r="G3012" s="437">
        <v>45096.471516203703</v>
      </c>
      <c r="H3012">
        <v>0</v>
      </c>
      <c r="K3012">
        <v>30</v>
      </c>
    </row>
    <row r="3013" spans="1:12" x14ac:dyDescent="0.2">
      <c r="A3013">
        <v>5</v>
      </c>
      <c r="B3013" t="s">
        <v>1325</v>
      </c>
      <c r="C3013">
        <v>2023</v>
      </c>
      <c r="D3013" t="s">
        <v>1638</v>
      </c>
      <c r="E3013" t="str">
        <f>IFERROR(VLOOKUP([1]!Tabla_SERIEA_05_13[[#This Row],[IdEstablecimiento]],'[2]Establecimiento 2023'!$A$1:$E$183,5,FALSE),0)</f>
        <v>105104-Hospital Salamanca</v>
      </c>
      <c r="F3013" t="s">
        <v>1360</v>
      </c>
      <c r="G3013" s="437">
        <v>45096.471516203703</v>
      </c>
      <c r="H3013">
        <v>0</v>
      </c>
      <c r="K3013">
        <v>78</v>
      </c>
    </row>
    <row r="3014" spans="1:12" x14ac:dyDescent="0.2">
      <c r="A3014">
        <v>5</v>
      </c>
      <c r="B3014" t="s">
        <v>1325</v>
      </c>
      <c r="C3014">
        <v>2023</v>
      </c>
      <c r="D3014" t="s">
        <v>1638</v>
      </c>
      <c r="E3014" t="str">
        <f>IFERROR(VLOOKUP([1]!Tabla_SERIEA_05_13[[#This Row],[IdEstablecimiento]],'[2]Establecimiento 2023'!$A$1:$E$183,5,FALSE),0)</f>
        <v>105104-Hospital Salamanca</v>
      </c>
      <c r="F3014" t="s">
        <v>1361</v>
      </c>
      <c r="G3014" s="437">
        <v>45096.471516203703</v>
      </c>
      <c r="H3014">
        <v>0</v>
      </c>
      <c r="K3014">
        <v>65</v>
      </c>
    </row>
    <row r="3015" spans="1:12" x14ac:dyDescent="0.2">
      <c r="A3015">
        <v>5</v>
      </c>
      <c r="B3015" t="s">
        <v>1325</v>
      </c>
      <c r="C3015">
        <v>2023</v>
      </c>
      <c r="D3015" t="s">
        <v>1638</v>
      </c>
      <c r="E3015" t="str">
        <f>IFERROR(VLOOKUP([1]!Tabla_SERIEA_05_13[[#This Row],[IdEstablecimiento]],'[2]Establecimiento 2023'!$A$1:$E$183,5,FALSE),0)</f>
        <v>105104-Hospital Salamanca</v>
      </c>
      <c r="F3015" t="s">
        <v>1362</v>
      </c>
      <c r="G3015" s="437">
        <v>45096.471516203703</v>
      </c>
      <c r="H3015">
        <v>0</v>
      </c>
      <c r="K3015">
        <v>28</v>
      </c>
    </row>
    <row r="3016" spans="1:12" x14ac:dyDescent="0.2">
      <c r="A3016">
        <v>5</v>
      </c>
      <c r="B3016" t="s">
        <v>1325</v>
      </c>
      <c r="C3016">
        <v>2023</v>
      </c>
      <c r="D3016" t="s">
        <v>1638</v>
      </c>
      <c r="E3016" t="str">
        <f>IFERROR(VLOOKUP([1]!Tabla_SERIEA_05_13[[#This Row],[IdEstablecimiento]],'[2]Establecimiento 2023'!$A$1:$E$183,5,FALSE),0)</f>
        <v>04101-La Serena</v>
      </c>
      <c r="F3016" t="s">
        <v>1398</v>
      </c>
      <c r="G3016" s="437">
        <v>45096.471516203703</v>
      </c>
      <c r="H3016">
        <v>0</v>
      </c>
      <c r="K3016">
        <v>2</v>
      </c>
    </row>
    <row r="3017" spans="1:12" x14ac:dyDescent="0.2">
      <c r="A3017">
        <v>5</v>
      </c>
      <c r="B3017" t="s">
        <v>1325</v>
      </c>
      <c r="C3017">
        <v>2023</v>
      </c>
      <c r="D3017" t="s">
        <v>1638</v>
      </c>
      <c r="E3017" t="str">
        <f>IFERROR(VLOOKUP([1]!Tabla_SERIEA_05_13[[#This Row],[IdEstablecimiento]],'[2]Establecimiento 2023'!$A$1:$E$183,5,FALSE),0)</f>
        <v>04101-La Serena</v>
      </c>
      <c r="F3017" t="s">
        <v>1367</v>
      </c>
      <c r="G3017" s="437">
        <v>45096.471516203703</v>
      </c>
      <c r="H3017">
        <v>0</v>
      </c>
      <c r="K3017">
        <v>4</v>
      </c>
    </row>
    <row r="3018" spans="1:12" x14ac:dyDescent="0.2">
      <c r="A3018">
        <v>5</v>
      </c>
      <c r="B3018" t="s">
        <v>1325</v>
      </c>
      <c r="C3018">
        <v>2023</v>
      </c>
      <c r="D3018" t="s">
        <v>1638</v>
      </c>
      <c r="E3018" t="str">
        <f>IFERROR(VLOOKUP([1]!Tabla_SERIEA_05_13[[#This Row],[IdEstablecimiento]],'[2]Establecimiento 2023'!$A$1:$E$183,5,FALSE),0)</f>
        <v>04101-La Serena</v>
      </c>
      <c r="F3018" t="s">
        <v>1368</v>
      </c>
      <c r="G3018" s="437">
        <v>45096.471516203703</v>
      </c>
      <c r="H3018">
        <v>0</v>
      </c>
      <c r="K3018">
        <v>22</v>
      </c>
    </row>
    <row r="3019" spans="1:12" x14ac:dyDescent="0.2">
      <c r="A3019">
        <v>5</v>
      </c>
      <c r="B3019" t="s">
        <v>1325</v>
      </c>
      <c r="C3019">
        <v>2023</v>
      </c>
      <c r="D3019" t="s">
        <v>1638</v>
      </c>
      <c r="E3019" t="str">
        <f>IFERROR(VLOOKUP([1]!Tabla_SERIEA_05_13[[#This Row],[IdEstablecimiento]],'[2]Establecimiento 2023'!$A$1:$E$183,5,FALSE),0)</f>
        <v>04101-La Serena</v>
      </c>
      <c r="F3019" t="s">
        <v>1371</v>
      </c>
      <c r="G3019" s="437">
        <v>45096.471516203703</v>
      </c>
      <c r="H3019">
        <v>0</v>
      </c>
      <c r="K3019">
        <v>2</v>
      </c>
    </row>
    <row r="3020" spans="1:12" x14ac:dyDescent="0.2">
      <c r="A3020">
        <v>5</v>
      </c>
      <c r="B3020" t="s">
        <v>1325</v>
      </c>
      <c r="C3020">
        <v>2023</v>
      </c>
      <c r="D3020" t="s">
        <v>1638</v>
      </c>
      <c r="E3020" t="str">
        <f>IFERROR(VLOOKUP([1]!Tabla_SERIEA_05_13[[#This Row],[IdEstablecimiento]],'[2]Establecimiento 2023'!$A$1:$E$183,5,FALSE),0)</f>
        <v>04101-La Serena</v>
      </c>
      <c r="F3020" t="s">
        <v>1626</v>
      </c>
      <c r="G3020" s="437">
        <v>45096.471516203703</v>
      </c>
      <c r="H3020">
        <v>0</v>
      </c>
      <c r="K3020">
        <v>2</v>
      </c>
    </row>
    <row r="3021" spans="1:12" x14ac:dyDescent="0.2">
      <c r="A3021">
        <v>5</v>
      </c>
      <c r="B3021" t="s">
        <v>1325</v>
      </c>
      <c r="C3021">
        <v>2023</v>
      </c>
      <c r="D3021" t="s">
        <v>1638</v>
      </c>
      <c r="E3021" t="str">
        <f>IFERROR(VLOOKUP([1]!Tabla_SERIEA_05_13[[#This Row],[IdEstablecimiento]],'[2]Establecimiento 2023'!$A$1:$E$183,5,FALSE),0)</f>
        <v>04101-La Serena</v>
      </c>
      <c r="F3021" t="s">
        <v>1335</v>
      </c>
      <c r="G3021" s="437">
        <v>45096.471516203703</v>
      </c>
      <c r="H3021">
        <v>33</v>
      </c>
      <c r="J3021">
        <v>33</v>
      </c>
      <c r="L3021">
        <v>33</v>
      </c>
    </row>
    <row r="3022" spans="1:12" x14ac:dyDescent="0.2">
      <c r="A3022">
        <v>5</v>
      </c>
      <c r="B3022" t="s">
        <v>1325</v>
      </c>
      <c r="C3022">
        <v>2023</v>
      </c>
      <c r="D3022" t="s">
        <v>1638</v>
      </c>
      <c r="E3022" t="str">
        <f>IFERROR(VLOOKUP([1]!Tabla_SERIEA_05_13[[#This Row],[IdEstablecimiento]],'[2]Establecimiento 2023'!$A$1:$E$183,5,FALSE),0)</f>
        <v>04101-La Serena</v>
      </c>
      <c r="F3022" t="s">
        <v>1327</v>
      </c>
      <c r="G3022" s="437">
        <v>45096.471516203703</v>
      </c>
      <c r="H3022">
        <v>29</v>
      </c>
      <c r="J3022">
        <v>29</v>
      </c>
      <c r="L3022">
        <v>29</v>
      </c>
    </row>
    <row r="3023" spans="1:12" x14ac:dyDescent="0.2">
      <c r="A3023">
        <v>5</v>
      </c>
      <c r="B3023" t="s">
        <v>1325</v>
      </c>
      <c r="C3023">
        <v>2023</v>
      </c>
      <c r="D3023" t="s">
        <v>1638</v>
      </c>
      <c r="E3023" t="str">
        <f>IFERROR(VLOOKUP([1]!Tabla_SERIEA_05_13[[#This Row],[IdEstablecimiento]],'[2]Establecimiento 2023'!$A$1:$E$183,5,FALSE),0)</f>
        <v>04101-La Serena</v>
      </c>
      <c r="F3023" t="s">
        <v>1414</v>
      </c>
      <c r="G3023" s="437">
        <v>45096.471516203703</v>
      </c>
      <c r="H3023">
        <v>25</v>
      </c>
      <c r="J3023">
        <v>25</v>
      </c>
      <c r="L3023">
        <v>25</v>
      </c>
    </row>
    <row r="3024" spans="1:12" x14ac:dyDescent="0.2">
      <c r="A3024">
        <v>5</v>
      </c>
      <c r="B3024" t="s">
        <v>1325</v>
      </c>
      <c r="C3024">
        <v>2023</v>
      </c>
      <c r="D3024" t="s">
        <v>1638</v>
      </c>
      <c r="E3024" t="str">
        <f>IFERROR(VLOOKUP([1]!Tabla_SERIEA_05_13[[#This Row],[IdEstablecimiento]],'[2]Establecimiento 2023'!$A$1:$E$183,5,FALSE),0)</f>
        <v>04101-La Serena</v>
      </c>
      <c r="F3024" t="s">
        <v>1328</v>
      </c>
      <c r="G3024" s="437">
        <v>45096.471516203703</v>
      </c>
      <c r="H3024">
        <v>2</v>
      </c>
      <c r="J3024">
        <v>2</v>
      </c>
      <c r="L3024">
        <v>2</v>
      </c>
    </row>
    <row r="3025" spans="1:13" x14ac:dyDescent="0.2">
      <c r="A3025">
        <v>5</v>
      </c>
      <c r="B3025" t="s">
        <v>1325</v>
      </c>
      <c r="C3025">
        <v>2023</v>
      </c>
      <c r="D3025" t="s">
        <v>1638</v>
      </c>
      <c r="E3025" t="str">
        <f>IFERROR(VLOOKUP([1]!Tabla_SERIEA_05_13[[#This Row],[IdEstablecimiento]],'[2]Establecimiento 2023'!$A$1:$E$183,5,FALSE),0)</f>
        <v>04101-La Serena</v>
      </c>
      <c r="F3025" t="s">
        <v>1384</v>
      </c>
      <c r="G3025" s="437">
        <v>45096.471516203703</v>
      </c>
      <c r="H3025">
        <v>62</v>
      </c>
      <c r="J3025">
        <v>62</v>
      </c>
      <c r="L3025">
        <v>62</v>
      </c>
    </row>
    <row r="3026" spans="1:13" x14ac:dyDescent="0.2">
      <c r="A3026">
        <v>5</v>
      </c>
      <c r="B3026" t="s">
        <v>1325</v>
      </c>
      <c r="C3026">
        <v>2023</v>
      </c>
      <c r="D3026" t="s">
        <v>1638</v>
      </c>
      <c r="E3026" t="str">
        <f>IFERROR(VLOOKUP([1]!Tabla_SERIEA_05_13[[#This Row],[IdEstablecimiento]],'[2]Establecimiento 2023'!$A$1:$E$183,5,FALSE),0)</f>
        <v>04101-La Serena</v>
      </c>
      <c r="F3026" t="s">
        <v>1385</v>
      </c>
      <c r="G3026" s="437">
        <v>45096.471516203703</v>
      </c>
      <c r="H3026">
        <v>0</v>
      </c>
      <c r="K3026">
        <v>98</v>
      </c>
    </row>
    <row r="3027" spans="1:13" x14ac:dyDescent="0.2">
      <c r="A3027">
        <v>5</v>
      </c>
      <c r="B3027" t="s">
        <v>1325</v>
      </c>
      <c r="C3027">
        <v>2023</v>
      </c>
      <c r="D3027" t="s">
        <v>1638</v>
      </c>
      <c r="E3027" t="str">
        <f>IFERROR(VLOOKUP([1]!Tabla_SERIEA_05_13[[#This Row],[IdEstablecimiento]],'[2]Establecimiento 2023'!$A$1:$E$183,5,FALSE),0)</f>
        <v>04101-La Serena</v>
      </c>
      <c r="F3027" t="s">
        <v>1386</v>
      </c>
      <c r="G3027" s="437">
        <v>45096.471516203703</v>
      </c>
      <c r="H3027">
        <v>0</v>
      </c>
      <c r="K3027">
        <v>15</v>
      </c>
    </row>
    <row r="3028" spans="1:13" x14ac:dyDescent="0.2">
      <c r="A3028">
        <v>5</v>
      </c>
      <c r="B3028" t="s">
        <v>1325</v>
      </c>
      <c r="C3028">
        <v>2023</v>
      </c>
      <c r="D3028" t="s">
        <v>1638</v>
      </c>
      <c r="E3028" t="str">
        <f>IFERROR(VLOOKUP([1]!Tabla_SERIEA_05_13[[#This Row],[IdEstablecimiento]],'[2]Establecimiento 2023'!$A$1:$E$183,5,FALSE),0)</f>
        <v>04101-La Serena</v>
      </c>
      <c r="F3028" t="s">
        <v>1244</v>
      </c>
      <c r="G3028" s="437">
        <v>45096.471516203703</v>
      </c>
      <c r="H3028">
        <v>33</v>
      </c>
      <c r="I3028">
        <v>0</v>
      </c>
      <c r="J3028">
        <v>33</v>
      </c>
    </row>
    <row r="3029" spans="1:13" x14ac:dyDescent="0.2">
      <c r="A3029">
        <v>5</v>
      </c>
      <c r="B3029" t="s">
        <v>1325</v>
      </c>
      <c r="C3029">
        <v>2023</v>
      </c>
      <c r="D3029" t="s">
        <v>1638</v>
      </c>
      <c r="E3029" t="str">
        <f>IFERROR(VLOOKUP([1]!Tabla_SERIEA_05_13[[#This Row],[IdEstablecimiento]],'[2]Establecimiento 2023'!$A$1:$E$183,5,FALSE),0)</f>
        <v>04101-La Serena</v>
      </c>
      <c r="F3029" t="s">
        <v>1253</v>
      </c>
      <c r="G3029" s="437">
        <v>45096.471516203703</v>
      </c>
      <c r="H3029">
        <v>29</v>
      </c>
      <c r="I3029">
        <v>0</v>
      </c>
      <c r="J3029">
        <v>29</v>
      </c>
    </row>
    <row r="3030" spans="1:13" x14ac:dyDescent="0.2">
      <c r="A3030">
        <v>5</v>
      </c>
      <c r="B3030" t="s">
        <v>1325</v>
      </c>
      <c r="C3030">
        <v>2023</v>
      </c>
      <c r="D3030" t="s">
        <v>1638</v>
      </c>
      <c r="E3030" t="str">
        <f>IFERROR(VLOOKUP([1]!Tabla_SERIEA_05_13[[#This Row],[IdEstablecimiento]],'[2]Establecimiento 2023'!$A$1:$E$183,5,FALSE),0)</f>
        <v>04101-La Serena</v>
      </c>
      <c r="F3030" t="s">
        <v>1419</v>
      </c>
      <c r="G3030" s="437">
        <v>45096.471516203703</v>
      </c>
      <c r="H3030">
        <v>25</v>
      </c>
      <c r="I3030">
        <v>0</v>
      </c>
      <c r="J3030">
        <v>25</v>
      </c>
    </row>
    <row r="3031" spans="1:13" x14ac:dyDescent="0.2">
      <c r="A3031">
        <v>5</v>
      </c>
      <c r="B3031" t="s">
        <v>1325</v>
      </c>
      <c r="C3031">
        <v>2023</v>
      </c>
      <c r="D3031" t="s">
        <v>1639</v>
      </c>
      <c r="E3031" t="str">
        <f>IFERROR(VLOOKUP([1]!Tabla_SERIEA_05_13[[#This Row],[IdEstablecimiento]],'[2]Establecimiento 2023'!$A$1:$E$183,5,FALSE),0)</f>
        <v>04101-La Serena</v>
      </c>
      <c r="F3031" t="s">
        <v>1453</v>
      </c>
      <c r="G3031" s="437">
        <v>45096.472916666666</v>
      </c>
      <c r="H3031">
        <v>3</v>
      </c>
      <c r="I3031">
        <v>0</v>
      </c>
      <c r="J3031">
        <v>3</v>
      </c>
      <c r="K3031">
        <v>0</v>
      </c>
    </row>
    <row r="3032" spans="1:13" x14ac:dyDescent="0.2">
      <c r="A3032">
        <v>5</v>
      </c>
      <c r="B3032" t="s">
        <v>1325</v>
      </c>
      <c r="C3032">
        <v>2023</v>
      </c>
      <c r="D3032" t="s">
        <v>1639</v>
      </c>
      <c r="E3032" t="str">
        <f>IFERROR(VLOOKUP([1]!Tabla_SERIEA_05_13[[#This Row],[IdEstablecimiento]],'[2]Establecimiento 2023'!$A$1:$E$183,5,FALSE),0)</f>
        <v>04101-La Serena</v>
      </c>
      <c r="F3032" t="s">
        <v>1519</v>
      </c>
      <c r="G3032" s="437">
        <v>45096.472916666666</v>
      </c>
      <c r="H3032">
        <v>29</v>
      </c>
      <c r="I3032">
        <v>0</v>
      </c>
      <c r="J3032">
        <v>29</v>
      </c>
      <c r="K3032">
        <v>0</v>
      </c>
    </row>
    <row r="3033" spans="1:13" x14ac:dyDescent="0.2">
      <c r="A3033">
        <v>5</v>
      </c>
      <c r="B3033" t="s">
        <v>1325</v>
      </c>
      <c r="C3033">
        <v>2023</v>
      </c>
      <c r="D3033" t="s">
        <v>1639</v>
      </c>
      <c r="E3033" t="str">
        <f>IFERROR(VLOOKUP([1]!Tabla_SERIEA_05_13[[#This Row],[IdEstablecimiento]],'[2]Establecimiento 2023'!$A$1:$E$183,5,FALSE),0)</f>
        <v>04101-La Serena</v>
      </c>
      <c r="F3033" t="s">
        <v>1335</v>
      </c>
      <c r="G3033" s="437">
        <v>45096.472916666666</v>
      </c>
      <c r="H3033">
        <v>23</v>
      </c>
      <c r="J3033">
        <v>23</v>
      </c>
    </row>
    <row r="3034" spans="1:13" x14ac:dyDescent="0.2">
      <c r="A3034">
        <v>5</v>
      </c>
      <c r="B3034" t="s">
        <v>1325</v>
      </c>
      <c r="C3034">
        <v>2023</v>
      </c>
      <c r="D3034" t="s">
        <v>1639</v>
      </c>
      <c r="E3034" t="str">
        <f>IFERROR(VLOOKUP([1]!Tabla_SERIEA_05_13[[#This Row],[IdEstablecimiento]],'[2]Establecimiento 2023'!$A$1:$E$183,5,FALSE),0)</f>
        <v>04101-La Serena</v>
      </c>
      <c r="F3034" t="s">
        <v>1477</v>
      </c>
      <c r="G3034" s="437">
        <v>45096.472916666666</v>
      </c>
      <c r="H3034">
        <v>82</v>
      </c>
      <c r="J3034">
        <v>82</v>
      </c>
    </row>
    <row r="3035" spans="1:13" x14ac:dyDescent="0.2">
      <c r="A3035">
        <v>5</v>
      </c>
      <c r="B3035" t="s">
        <v>1325</v>
      </c>
      <c r="C3035">
        <v>2023</v>
      </c>
      <c r="D3035" t="s">
        <v>1639</v>
      </c>
      <c r="E3035" t="str">
        <f>IFERROR(VLOOKUP([1]!Tabla_SERIEA_05_13[[#This Row],[IdEstablecimiento]],'[2]Establecimiento 2023'!$A$1:$E$183,5,FALSE),0)</f>
        <v>105104-Hospital Salamanca</v>
      </c>
      <c r="F3035" t="s">
        <v>1380</v>
      </c>
      <c r="G3035" s="437">
        <v>45096.472916666666</v>
      </c>
      <c r="H3035">
        <v>7</v>
      </c>
      <c r="I3035">
        <v>0</v>
      </c>
      <c r="J3035">
        <v>7</v>
      </c>
      <c r="K3035">
        <v>0</v>
      </c>
      <c r="L3035">
        <v>7</v>
      </c>
      <c r="M3035">
        <v>0</v>
      </c>
    </row>
    <row r="3036" spans="1:13" x14ac:dyDescent="0.2">
      <c r="A3036">
        <v>5</v>
      </c>
      <c r="B3036" t="s">
        <v>1325</v>
      </c>
      <c r="C3036">
        <v>2023</v>
      </c>
      <c r="D3036" t="s">
        <v>1639</v>
      </c>
      <c r="E3036" t="str">
        <f>IFERROR(VLOOKUP([1]!Tabla_SERIEA_05_13[[#This Row],[IdEstablecimiento]],'[2]Establecimiento 2023'!$A$1:$E$183,5,FALSE),0)</f>
        <v>105104-Hospital Salamanca</v>
      </c>
      <c r="F3036" t="s">
        <v>1327</v>
      </c>
      <c r="G3036" s="437">
        <v>45096.472916666666</v>
      </c>
      <c r="H3036">
        <v>28</v>
      </c>
      <c r="J3036">
        <v>28</v>
      </c>
    </row>
    <row r="3037" spans="1:13" x14ac:dyDescent="0.2">
      <c r="A3037">
        <v>5</v>
      </c>
      <c r="B3037" t="s">
        <v>1325</v>
      </c>
      <c r="C3037">
        <v>2023</v>
      </c>
      <c r="D3037" t="s">
        <v>1639</v>
      </c>
      <c r="E3037" t="str">
        <f>IFERROR(VLOOKUP([1]!Tabla_SERIEA_05_13[[#This Row],[IdEstablecimiento]],'[2]Establecimiento 2023'!$A$1:$E$183,5,FALSE),0)</f>
        <v>105104-Hospital Salamanca</v>
      </c>
      <c r="F3037" t="s">
        <v>1383</v>
      </c>
      <c r="G3037" s="437">
        <v>45096.472916666666</v>
      </c>
      <c r="H3037">
        <v>46</v>
      </c>
      <c r="J3037">
        <v>46</v>
      </c>
      <c r="L3037">
        <v>37</v>
      </c>
    </row>
    <row r="3038" spans="1:13" x14ac:dyDescent="0.2">
      <c r="A3038">
        <v>5</v>
      </c>
      <c r="B3038" t="s">
        <v>1325</v>
      </c>
      <c r="C3038">
        <v>2023</v>
      </c>
      <c r="D3038" t="s">
        <v>1639</v>
      </c>
      <c r="E3038" t="str">
        <f>IFERROR(VLOOKUP([1]!Tabla_SERIEA_05_13[[#This Row],[IdEstablecimiento]],'[2]Establecimiento 2023'!$A$1:$E$183,5,FALSE),0)</f>
        <v>105104-Hospital Salamanca</v>
      </c>
      <c r="F3038" t="s">
        <v>1384</v>
      </c>
      <c r="G3038" s="437">
        <v>45096.472916666666</v>
      </c>
      <c r="H3038">
        <v>21</v>
      </c>
      <c r="J3038">
        <v>21</v>
      </c>
    </row>
    <row r="3039" spans="1:13" x14ac:dyDescent="0.2">
      <c r="A3039">
        <v>5</v>
      </c>
      <c r="B3039" t="s">
        <v>1325</v>
      </c>
      <c r="C3039">
        <v>2023</v>
      </c>
      <c r="D3039" t="s">
        <v>1639</v>
      </c>
      <c r="E3039" t="str">
        <f>IFERROR(VLOOKUP([1]!Tabla_SERIEA_05_13[[#This Row],[IdEstablecimiento]],'[2]Establecimiento 2023'!$A$1:$E$183,5,FALSE),0)</f>
        <v>105104-Hospital Salamanca</v>
      </c>
      <c r="F3039" t="s">
        <v>1330</v>
      </c>
      <c r="G3039" s="437">
        <v>45096.472916666666</v>
      </c>
      <c r="H3039">
        <v>4</v>
      </c>
      <c r="J3039">
        <v>4</v>
      </c>
      <c r="L3039">
        <v>4</v>
      </c>
    </row>
    <row r="3040" spans="1:13" x14ac:dyDescent="0.2">
      <c r="A3040">
        <v>5</v>
      </c>
      <c r="B3040" t="s">
        <v>1325</v>
      </c>
      <c r="C3040">
        <v>2023</v>
      </c>
      <c r="D3040" t="s">
        <v>1639</v>
      </c>
      <c r="E3040" t="str">
        <f>IFERROR(VLOOKUP([1]!Tabla_SERIEA_05_13[[#This Row],[IdEstablecimiento]],'[2]Establecimiento 2023'!$A$1:$E$183,5,FALSE),0)</f>
        <v>105104-Hospital Salamanca</v>
      </c>
      <c r="F3040" t="s">
        <v>1331</v>
      </c>
      <c r="G3040" s="437">
        <v>45096.472916666666</v>
      </c>
      <c r="H3040">
        <v>49</v>
      </c>
      <c r="J3040">
        <v>49</v>
      </c>
    </row>
    <row r="3041" spans="1:13" x14ac:dyDescent="0.2">
      <c r="A3041">
        <v>5</v>
      </c>
      <c r="B3041" t="s">
        <v>1325</v>
      </c>
      <c r="C3041">
        <v>2023</v>
      </c>
      <c r="D3041" t="s">
        <v>1639</v>
      </c>
      <c r="E3041" t="str">
        <f>IFERROR(VLOOKUP([1]!Tabla_SERIEA_05_13[[#This Row],[IdEstablecimiento]],'[2]Establecimiento 2023'!$A$1:$E$183,5,FALSE),0)</f>
        <v>105104-Hospital Salamanca</v>
      </c>
      <c r="F3041" t="s">
        <v>1385</v>
      </c>
      <c r="G3041" s="437">
        <v>45096.472916666666</v>
      </c>
      <c r="H3041">
        <v>189</v>
      </c>
      <c r="J3041">
        <v>189</v>
      </c>
    </row>
    <row r="3042" spans="1:13" x14ac:dyDescent="0.2">
      <c r="A3042">
        <v>5</v>
      </c>
      <c r="B3042" t="s">
        <v>1325</v>
      </c>
      <c r="C3042">
        <v>2023</v>
      </c>
      <c r="D3042" t="s">
        <v>1639</v>
      </c>
      <c r="E3042" t="str">
        <f>IFERROR(VLOOKUP([1]!Tabla_SERIEA_05_13[[#This Row],[IdEstablecimiento]],'[2]Establecimiento 2023'!$A$1:$E$183,5,FALSE),0)</f>
        <v>105104-Hospital Salamanca</v>
      </c>
      <c r="F3042" t="s">
        <v>1386</v>
      </c>
      <c r="G3042" s="437">
        <v>45096.472916666666</v>
      </c>
      <c r="H3042">
        <v>3</v>
      </c>
      <c r="J3042">
        <v>3</v>
      </c>
    </row>
    <row r="3043" spans="1:13" x14ac:dyDescent="0.2">
      <c r="A3043">
        <v>5</v>
      </c>
      <c r="B3043" t="s">
        <v>1325</v>
      </c>
      <c r="C3043">
        <v>2023</v>
      </c>
      <c r="D3043" t="s">
        <v>1639</v>
      </c>
      <c r="E3043" t="str">
        <f>IFERROR(VLOOKUP([1]!Tabla_SERIEA_05_13[[#This Row],[IdEstablecimiento]],'[2]Establecimiento 2023'!$A$1:$E$183,5,FALSE),0)</f>
        <v>105104-Hospital Salamanca</v>
      </c>
      <c r="F3043" t="s">
        <v>1532</v>
      </c>
      <c r="G3043" s="437">
        <v>45096.472916666666</v>
      </c>
      <c r="H3043">
        <v>7</v>
      </c>
      <c r="J3043">
        <v>7</v>
      </c>
    </row>
    <row r="3044" spans="1:13" x14ac:dyDescent="0.2">
      <c r="A3044">
        <v>5</v>
      </c>
      <c r="B3044" t="s">
        <v>1325</v>
      </c>
      <c r="C3044">
        <v>2023</v>
      </c>
      <c r="D3044" t="s">
        <v>1639</v>
      </c>
      <c r="E3044" t="str">
        <f>IFERROR(VLOOKUP([1]!Tabla_SERIEA_05_13[[#This Row],[IdEstablecimiento]],'[2]Establecimiento 2023'!$A$1:$E$183,5,FALSE),0)</f>
        <v>105104-Hospital Salamanca</v>
      </c>
      <c r="F3044" t="s">
        <v>1403</v>
      </c>
      <c r="G3044" s="437">
        <v>45096.472916666666</v>
      </c>
      <c r="H3044">
        <v>7</v>
      </c>
      <c r="J3044">
        <v>7</v>
      </c>
      <c r="K3044">
        <v>0</v>
      </c>
      <c r="L3044">
        <v>7</v>
      </c>
      <c r="M3044">
        <v>0</v>
      </c>
    </row>
    <row r="3045" spans="1:13" x14ac:dyDescent="0.2">
      <c r="A3045">
        <v>5</v>
      </c>
      <c r="B3045" t="s">
        <v>1325</v>
      </c>
      <c r="C3045">
        <v>2023</v>
      </c>
      <c r="D3045" t="s">
        <v>1639</v>
      </c>
      <c r="E3045" t="str">
        <f>IFERROR(VLOOKUP([1]!Tabla_SERIEA_05_13[[#This Row],[IdEstablecimiento]],'[2]Establecimiento 2023'!$A$1:$E$183,5,FALSE),0)</f>
        <v>105104-Hospital Salamanca</v>
      </c>
      <c r="F3045" t="s">
        <v>1404</v>
      </c>
      <c r="G3045" s="437">
        <v>45096.472916666666</v>
      </c>
      <c r="H3045">
        <v>2</v>
      </c>
      <c r="J3045">
        <v>2</v>
      </c>
      <c r="K3045">
        <v>0</v>
      </c>
      <c r="L3045">
        <v>2</v>
      </c>
      <c r="M3045">
        <v>0</v>
      </c>
    </row>
    <row r="3046" spans="1:13" x14ac:dyDescent="0.2">
      <c r="A3046">
        <v>5</v>
      </c>
      <c r="B3046" t="s">
        <v>1325</v>
      </c>
      <c r="C3046">
        <v>2023</v>
      </c>
      <c r="D3046" t="s">
        <v>1639</v>
      </c>
      <c r="E3046" t="str">
        <f>IFERROR(VLOOKUP([1]!Tabla_SERIEA_05_13[[#This Row],[IdEstablecimiento]],'[2]Establecimiento 2023'!$A$1:$E$183,5,FALSE),0)</f>
        <v>105104-Hospital Salamanca</v>
      </c>
      <c r="F3046" t="s">
        <v>1332</v>
      </c>
      <c r="G3046" s="437">
        <v>45096.472916666666</v>
      </c>
      <c r="H3046">
        <v>21</v>
      </c>
      <c r="J3046">
        <v>21</v>
      </c>
    </row>
    <row r="3047" spans="1:13" x14ac:dyDescent="0.2">
      <c r="A3047">
        <v>5</v>
      </c>
      <c r="B3047" t="s">
        <v>1325</v>
      </c>
      <c r="C3047">
        <v>2023</v>
      </c>
      <c r="D3047" t="s">
        <v>1639</v>
      </c>
      <c r="E3047" t="str">
        <f>IFERROR(VLOOKUP([1]!Tabla_SERIEA_05_13[[#This Row],[IdEstablecimiento]],'[2]Establecimiento 2023'!$A$1:$E$183,5,FALSE),0)</f>
        <v>04101-La Serena</v>
      </c>
      <c r="F3047" t="s">
        <v>1465</v>
      </c>
      <c r="G3047" s="437">
        <v>45096.472916666666</v>
      </c>
      <c r="H3047">
        <v>5</v>
      </c>
      <c r="J3047">
        <v>5</v>
      </c>
    </row>
    <row r="3048" spans="1:13" x14ac:dyDescent="0.2">
      <c r="A3048">
        <v>5</v>
      </c>
      <c r="B3048" t="s">
        <v>1325</v>
      </c>
      <c r="C3048">
        <v>2023</v>
      </c>
      <c r="D3048" t="s">
        <v>1639</v>
      </c>
      <c r="E3048" t="str">
        <f>IFERROR(VLOOKUP([1]!Tabla_SERIEA_05_13[[#This Row],[IdEstablecimiento]],'[2]Establecimiento 2023'!$A$1:$E$183,5,FALSE),0)</f>
        <v>04101-La Serena</v>
      </c>
      <c r="F3048" t="s">
        <v>1406</v>
      </c>
      <c r="G3048" s="437">
        <v>45096.472916666666</v>
      </c>
      <c r="H3048">
        <v>32</v>
      </c>
      <c r="I3048">
        <v>0</v>
      </c>
      <c r="J3048">
        <v>32</v>
      </c>
    </row>
    <row r="3049" spans="1:13" x14ac:dyDescent="0.2">
      <c r="A3049">
        <v>5</v>
      </c>
      <c r="B3049" t="s">
        <v>1325</v>
      </c>
      <c r="C3049">
        <v>2023</v>
      </c>
      <c r="D3049" t="s">
        <v>1639</v>
      </c>
      <c r="E3049" t="str">
        <f>IFERROR(VLOOKUP([1]!Tabla_SERIEA_05_13[[#This Row],[IdEstablecimiento]],'[2]Establecimiento 2023'!$A$1:$E$183,5,FALSE),0)</f>
        <v>04101-La Serena</v>
      </c>
      <c r="F3049" t="s">
        <v>1244</v>
      </c>
      <c r="G3049" s="437">
        <v>45096.472916666666</v>
      </c>
      <c r="H3049">
        <v>105</v>
      </c>
      <c r="I3049">
        <v>0</v>
      </c>
      <c r="J3049">
        <v>105</v>
      </c>
    </row>
    <row r="3050" spans="1:13" x14ac:dyDescent="0.2">
      <c r="A3050">
        <v>5</v>
      </c>
      <c r="B3050" t="s">
        <v>1325</v>
      </c>
      <c r="C3050">
        <v>2023</v>
      </c>
      <c r="D3050" t="s">
        <v>1639</v>
      </c>
      <c r="E3050" t="str">
        <f>IFERROR(VLOOKUP([1]!Tabla_SERIEA_05_13[[#This Row],[IdEstablecimiento]],'[2]Establecimiento 2023'!$A$1:$E$183,5,FALSE),0)</f>
        <v>105101-Hospital Coquimbo</v>
      </c>
      <c r="F3050" t="s">
        <v>1248</v>
      </c>
      <c r="G3050" s="437">
        <v>45096.472916666666</v>
      </c>
      <c r="H3050">
        <v>7</v>
      </c>
      <c r="I3050">
        <v>0</v>
      </c>
      <c r="J3050">
        <v>7</v>
      </c>
    </row>
    <row r="3051" spans="1:13" x14ac:dyDescent="0.2">
      <c r="A3051">
        <v>5</v>
      </c>
      <c r="B3051" t="s">
        <v>1325</v>
      </c>
      <c r="C3051">
        <v>2023</v>
      </c>
      <c r="D3051" t="s">
        <v>1639</v>
      </c>
      <c r="E3051" t="str">
        <f>IFERROR(VLOOKUP([1]!Tabla_SERIEA_05_13[[#This Row],[IdEstablecimiento]],'[2]Establecimiento 2023'!$A$1:$E$183,5,FALSE),0)</f>
        <v>105101-Hospital Coquimbo</v>
      </c>
      <c r="F3051" t="s">
        <v>1252</v>
      </c>
      <c r="G3051" s="437">
        <v>45096.472916666666</v>
      </c>
      <c r="H3051">
        <v>49</v>
      </c>
      <c r="I3051">
        <v>0</v>
      </c>
      <c r="J3051">
        <v>49</v>
      </c>
    </row>
    <row r="3052" spans="1:13" x14ac:dyDescent="0.2">
      <c r="A3052">
        <v>5</v>
      </c>
      <c r="B3052" t="s">
        <v>1325</v>
      </c>
      <c r="C3052">
        <v>2023</v>
      </c>
      <c r="D3052" t="s">
        <v>1639</v>
      </c>
      <c r="E3052" t="str">
        <f>IFERROR(VLOOKUP([1]!Tabla_SERIEA_05_13[[#This Row],[IdEstablecimiento]],'[2]Establecimiento 2023'!$A$1:$E$183,5,FALSE),0)</f>
        <v>105101-Hospital Coquimbo</v>
      </c>
      <c r="F3052" t="s">
        <v>1253</v>
      </c>
      <c r="G3052" s="437">
        <v>45096.472916666666</v>
      </c>
      <c r="H3052">
        <v>28</v>
      </c>
      <c r="I3052">
        <v>0</v>
      </c>
      <c r="J3052">
        <v>28</v>
      </c>
    </row>
    <row r="3053" spans="1:13" x14ac:dyDescent="0.2">
      <c r="A3053">
        <v>5</v>
      </c>
      <c r="B3053" t="s">
        <v>1325</v>
      </c>
      <c r="C3053">
        <v>2023</v>
      </c>
      <c r="D3053" t="s">
        <v>1639</v>
      </c>
      <c r="E3053" t="str">
        <f>IFERROR(VLOOKUP([1]!Tabla_SERIEA_05_13[[#This Row],[IdEstablecimiento]],'[2]Establecimiento 2023'!$A$1:$E$183,5,FALSE),0)</f>
        <v>105101-Hospital Coquimbo</v>
      </c>
      <c r="F3053" t="s">
        <v>1390</v>
      </c>
      <c r="G3053" s="437">
        <v>45096.472916666666</v>
      </c>
      <c r="H3053">
        <v>46</v>
      </c>
      <c r="I3053">
        <v>0</v>
      </c>
      <c r="J3053">
        <v>46</v>
      </c>
    </row>
    <row r="3054" spans="1:13" x14ac:dyDescent="0.2">
      <c r="A3054">
        <v>5</v>
      </c>
      <c r="B3054" t="s">
        <v>1325</v>
      </c>
      <c r="C3054">
        <v>2023</v>
      </c>
      <c r="D3054" t="s">
        <v>1639</v>
      </c>
      <c r="E3054" t="str">
        <f>IFERROR(VLOOKUP([1]!Tabla_SERIEA_05_13[[#This Row],[IdEstablecimiento]],'[2]Establecimiento 2023'!$A$1:$E$183,5,FALSE),0)</f>
        <v>105101-Hospital Coquimbo</v>
      </c>
      <c r="F3054" t="s">
        <v>1259</v>
      </c>
      <c r="G3054" s="437">
        <v>45096.472916666666</v>
      </c>
      <c r="H3054">
        <v>63</v>
      </c>
      <c r="I3054">
        <v>24</v>
      </c>
      <c r="J3054">
        <v>39</v>
      </c>
    </row>
    <row r="3055" spans="1:13" x14ac:dyDescent="0.2">
      <c r="A3055">
        <v>5</v>
      </c>
      <c r="B3055" t="s">
        <v>1325</v>
      </c>
      <c r="C3055">
        <v>2023</v>
      </c>
      <c r="D3055" t="s">
        <v>1639</v>
      </c>
      <c r="E3055" t="str">
        <f>IFERROR(VLOOKUP([1]!Tabla_SERIEA_05_13[[#This Row],[IdEstablecimiento]],'[2]Establecimiento 2023'!$A$1:$E$183,5,FALSE),0)</f>
        <v>105101-Hospital Coquimbo</v>
      </c>
      <c r="F3055" t="s">
        <v>1260</v>
      </c>
      <c r="G3055" s="437">
        <v>45096.472916666666</v>
      </c>
      <c r="H3055">
        <v>2</v>
      </c>
      <c r="I3055">
        <v>0</v>
      </c>
    </row>
    <row r="3056" spans="1:13" x14ac:dyDescent="0.2">
      <c r="A3056">
        <v>5</v>
      </c>
      <c r="B3056" t="s">
        <v>1325</v>
      </c>
      <c r="C3056">
        <v>2023</v>
      </c>
      <c r="D3056" t="s">
        <v>1640</v>
      </c>
      <c r="E3056" t="str">
        <f>IFERROR(VLOOKUP([1]!Tabla_SERIEA_05_13[[#This Row],[IdEstablecimiento]],'[2]Establecimiento 2023'!$A$1:$E$183,5,FALSE),0)</f>
        <v>105101-Hospital Coquimbo</v>
      </c>
      <c r="F3056" t="s">
        <v>1597</v>
      </c>
      <c r="G3056" s="437">
        <v>45096.473009259258</v>
      </c>
      <c r="H3056">
        <v>0</v>
      </c>
      <c r="K3056">
        <v>67</v>
      </c>
    </row>
    <row r="3057" spans="1:11" x14ac:dyDescent="0.2">
      <c r="A3057">
        <v>5</v>
      </c>
      <c r="B3057" t="s">
        <v>1325</v>
      </c>
      <c r="C3057">
        <v>2023</v>
      </c>
      <c r="D3057" t="s">
        <v>1640</v>
      </c>
      <c r="E3057" t="str">
        <f>IFERROR(VLOOKUP([1]!Tabla_SERIEA_05_13[[#This Row],[IdEstablecimiento]],'[2]Establecimiento 2023'!$A$1:$E$183,5,FALSE),0)</f>
        <v>105101-Hospital Coquimbo</v>
      </c>
      <c r="F3057" t="s">
        <v>1344</v>
      </c>
      <c r="G3057" s="437">
        <v>45096.473009259258</v>
      </c>
      <c r="H3057">
        <v>0</v>
      </c>
      <c r="K3057">
        <v>34</v>
      </c>
    </row>
    <row r="3058" spans="1:11" x14ac:dyDescent="0.2">
      <c r="A3058">
        <v>5</v>
      </c>
      <c r="B3058" t="s">
        <v>1325</v>
      </c>
      <c r="C3058">
        <v>2023</v>
      </c>
      <c r="D3058" t="s">
        <v>1640</v>
      </c>
      <c r="E3058" t="str">
        <f>IFERROR(VLOOKUP([1]!Tabla_SERIEA_05_13[[#This Row],[IdEstablecimiento]],'[2]Establecimiento 2023'!$A$1:$E$183,5,FALSE),0)</f>
        <v>105101-Hospital Coquimbo</v>
      </c>
      <c r="F3058" t="s">
        <v>1392</v>
      </c>
      <c r="G3058" s="437">
        <v>45096.473009259258</v>
      </c>
      <c r="H3058">
        <v>0</v>
      </c>
      <c r="K3058">
        <v>1</v>
      </c>
    </row>
    <row r="3059" spans="1:11" x14ac:dyDescent="0.2">
      <c r="A3059">
        <v>5</v>
      </c>
      <c r="B3059" t="s">
        <v>1325</v>
      </c>
      <c r="C3059">
        <v>2023</v>
      </c>
      <c r="D3059" t="s">
        <v>1640</v>
      </c>
      <c r="E3059" t="str">
        <f>IFERROR(VLOOKUP([1]!Tabla_SERIEA_05_13[[#This Row],[IdEstablecimiento]],'[2]Establecimiento 2023'!$A$1:$E$183,5,FALSE),0)</f>
        <v>105101-Hospital Coquimbo</v>
      </c>
      <c r="F3059" t="s">
        <v>1346</v>
      </c>
      <c r="G3059" s="437">
        <v>45096.473009259258</v>
      </c>
      <c r="H3059">
        <v>0</v>
      </c>
      <c r="K3059">
        <v>1</v>
      </c>
    </row>
    <row r="3060" spans="1:11" x14ac:dyDescent="0.2">
      <c r="A3060">
        <v>5</v>
      </c>
      <c r="B3060" t="s">
        <v>1325</v>
      </c>
      <c r="C3060">
        <v>2023</v>
      </c>
      <c r="D3060" t="s">
        <v>1640</v>
      </c>
      <c r="E3060" t="str">
        <f>IFERROR(VLOOKUP([1]!Tabla_SERIEA_05_13[[#This Row],[IdEstablecimiento]],'[2]Establecimiento 2023'!$A$1:$E$183,5,FALSE),0)</f>
        <v>105101-Hospital Coquimbo</v>
      </c>
      <c r="F3060" t="s">
        <v>1347</v>
      </c>
      <c r="G3060" s="437">
        <v>45096.473009259258</v>
      </c>
      <c r="H3060">
        <v>0</v>
      </c>
      <c r="K3060">
        <v>108</v>
      </c>
    </row>
    <row r="3061" spans="1:11" x14ac:dyDescent="0.2">
      <c r="A3061">
        <v>5</v>
      </c>
      <c r="B3061" t="s">
        <v>1325</v>
      </c>
      <c r="C3061">
        <v>2023</v>
      </c>
      <c r="D3061" t="s">
        <v>1640</v>
      </c>
      <c r="E3061" t="str">
        <f>IFERROR(VLOOKUP([1]!Tabla_SERIEA_05_13[[#This Row],[IdEstablecimiento]],'[2]Establecimiento 2023'!$A$1:$E$183,5,FALSE),0)</f>
        <v>105104-Hospital Salamanca</v>
      </c>
      <c r="F3061" t="s">
        <v>1350</v>
      </c>
      <c r="G3061" s="437">
        <v>45096.473009259258</v>
      </c>
      <c r="H3061">
        <v>0</v>
      </c>
      <c r="K3061">
        <v>4</v>
      </c>
    </row>
    <row r="3062" spans="1:11" x14ac:dyDescent="0.2">
      <c r="A3062">
        <v>5</v>
      </c>
      <c r="B3062" t="s">
        <v>1325</v>
      </c>
      <c r="C3062">
        <v>2023</v>
      </c>
      <c r="D3062" t="s">
        <v>1640</v>
      </c>
      <c r="E3062" t="str">
        <f>IFERROR(VLOOKUP([1]!Tabla_SERIEA_05_13[[#This Row],[IdEstablecimiento]],'[2]Establecimiento 2023'!$A$1:$E$183,5,FALSE),0)</f>
        <v>105104-Hospital Salamanca</v>
      </c>
      <c r="F3062" t="s">
        <v>1351</v>
      </c>
      <c r="G3062" s="437">
        <v>45096.473009259258</v>
      </c>
      <c r="H3062">
        <v>0</v>
      </c>
      <c r="K3062">
        <v>146</v>
      </c>
    </row>
    <row r="3063" spans="1:11" x14ac:dyDescent="0.2">
      <c r="A3063">
        <v>5</v>
      </c>
      <c r="B3063" t="s">
        <v>1325</v>
      </c>
      <c r="C3063">
        <v>2023</v>
      </c>
      <c r="D3063" t="s">
        <v>1640</v>
      </c>
      <c r="E3063" t="str">
        <f>IFERROR(VLOOKUP([1]!Tabla_SERIEA_05_13[[#This Row],[IdEstablecimiento]],'[2]Establecimiento 2023'!$A$1:$E$183,5,FALSE),0)</f>
        <v>105104-Hospital Salamanca</v>
      </c>
      <c r="F3063" t="s">
        <v>1352</v>
      </c>
      <c r="G3063" s="437">
        <v>45096.473009259258</v>
      </c>
      <c r="H3063">
        <v>0</v>
      </c>
      <c r="K3063">
        <v>136</v>
      </c>
    </row>
    <row r="3064" spans="1:11" x14ac:dyDescent="0.2">
      <c r="A3064">
        <v>5</v>
      </c>
      <c r="B3064" t="s">
        <v>1325</v>
      </c>
      <c r="C3064">
        <v>2023</v>
      </c>
      <c r="D3064" t="s">
        <v>1640</v>
      </c>
      <c r="E3064" t="str">
        <f>IFERROR(VLOOKUP([1]!Tabla_SERIEA_05_13[[#This Row],[IdEstablecimiento]],'[2]Establecimiento 2023'!$A$1:$E$183,5,FALSE),0)</f>
        <v>105104-Hospital Salamanca</v>
      </c>
      <c r="F3064" t="s">
        <v>1353</v>
      </c>
      <c r="G3064" s="437">
        <v>45096.473009259258</v>
      </c>
      <c r="H3064">
        <v>0</v>
      </c>
      <c r="K3064">
        <v>109</v>
      </c>
    </row>
    <row r="3065" spans="1:11" x14ac:dyDescent="0.2">
      <c r="A3065">
        <v>5</v>
      </c>
      <c r="B3065" t="s">
        <v>1325</v>
      </c>
      <c r="C3065">
        <v>2023</v>
      </c>
      <c r="D3065" t="s">
        <v>1640</v>
      </c>
      <c r="E3065" t="str">
        <f>IFERROR(VLOOKUP([1]!Tabla_SERIEA_05_13[[#This Row],[IdEstablecimiento]],'[2]Establecimiento 2023'!$A$1:$E$183,5,FALSE),0)</f>
        <v>105104-Hospital Salamanca</v>
      </c>
      <c r="F3065" t="s">
        <v>1354</v>
      </c>
      <c r="G3065" s="437">
        <v>45096.473009259258</v>
      </c>
      <c r="H3065">
        <v>0</v>
      </c>
      <c r="K3065">
        <v>16</v>
      </c>
    </row>
    <row r="3066" spans="1:11" x14ac:dyDescent="0.2">
      <c r="A3066">
        <v>5</v>
      </c>
      <c r="B3066" t="s">
        <v>1325</v>
      </c>
      <c r="C3066">
        <v>2023</v>
      </c>
      <c r="D3066" t="s">
        <v>1640</v>
      </c>
      <c r="E3066" t="str">
        <f>IFERROR(VLOOKUP([1]!Tabla_SERIEA_05_13[[#This Row],[IdEstablecimiento]],'[2]Establecimiento 2023'!$A$1:$E$183,5,FALSE),0)</f>
        <v>105104-Hospital Salamanca</v>
      </c>
      <c r="F3066" t="s">
        <v>1410</v>
      </c>
      <c r="G3066" s="437">
        <v>45096.473009259258</v>
      </c>
      <c r="H3066">
        <v>0</v>
      </c>
      <c r="K3066">
        <v>412</v>
      </c>
    </row>
    <row r="3067" spans="1:11" x14ac:dyDescent="0.2">
      <c r="A3067">
        <v>5</v>
      </c>
      <c r="B3067" t="s">
        <v>1325</v>
      </c>
      <c r="C3067">
        <v>2023</v>
      </c>
      <c r="D3067" t="s">
        <v>1640</v>
      </c>
      <c r="E3067" t="str">
        <f>IFERROR(VLOOKUP([1]!Tabla_SERIEA_05_13[[#This Row],[IdEstablecimiento]],'[2]Establecimiento 2023'!$A$1:$E$183,5,FALSE),0)</f>
        <v>105104-Hospital Salamanca</v>
      </c>
      <c r="F3067" t="s">
        <v>1355</v>
      </c>
      <c r="G3067" s="437">
        <v>45096.473009259258</v>
      </c>
      <c r="H3067">
        <v>0</v>
      </c>
      <c r="K3067">
        <v>5</v>
      </c>
    </row>
    <row r="3068" spans="1:11" x14ac:dyDescent="0.2">
      <c r="A3068">
        <v>5</v>
      </c>
      <c r="B3068" t="s">
        <v>1325</v>
      </c>
      <c r="C3068">
        <v>2023</v>
      </c>
      <c r="D3068" t="s">
        <v>1640</v>
      </c>
      <c r="E3068" t="str">
        <f>IFERROR(VLOOKUP([1]!Tabla_SERIEA_05_13[[#This Row],[IdEstablecimiento]],'[2]Establecimiento 2023'!$A$1:$E$183,5,FALSE),0)</f>
        <v>105104-Hospital Salamanca</v>
      </c>
      <c r="F3068" t="s">
        <v>1356</v>
      </c>
      <c r="G3068" s="437">
        <v>45096.473009259258</v>
      </c>
      <c r="H3068">
        <v>0</v>
      </c>
      <c r="K3068">
        <v>146</v>
      </c>
    </row>
    <row r="3069" spans="1:11" x14ac:dyDescent="0.2">
      <c r="A3069">
        <v>5</v>
      </c>
      <c r="B3069" t="s">
        <v>1325</v>
      </c>
      <c r="C3069">
        <v>2023</v>
      </c>
      <c r="D3069" t="s">
        <v>1640</v>
      </c>
      <c r="E3069" t="str">
        <f>IFERROR(VLOOKUP([1]!Tabla_SERIEA_05_13[[#This Row],[IdEstablecimiento]],'[2]Establecimiento 2023'!$A$1:$E$183,5,FALSE),0)</f>
        <v>105104-Hospital Salamanca</v>
      </c>
      <c r="F3069" t="s">
        <v>1357</v>
      </c>
      <c r="G3069" s="437">
        <v>45096.473009259258</v>
      </c>
      <c r="H3069">
        <v>0</v>
      </c>
      <c r="K3069">
        <v>5</v>
      </c>
    </row>
    <row r="3070" spans="1:11" x14ac:dyDescent="0.2">
      <c r="A3070">
        <v>5</v>
      </c>
      <c r="B3070" t="s">
        <v>1325</v>
      </c>
      <c r="C3070">
        <v>2023</v>
      </c>
      <c r="D3070" t="s">
        <v>1640</v>
      </c>
      <c r="E3070" t="str">
        <f>IFERROR(VLOOKUP([1]!Tabla_SERIEA_05_13[[#This Row],[IdEstablecimiento]],'[2]Establecimiento 2023'!$A$1:$E$183,5,FALSE),0)</f>
        <v>105104-Hospital Salamanca</v>
      </c>
      <c r="F3070" t="s">
        <v>1360</v>
      </c>
      <c r="G3070" s="437">
        <v>45096.473009259258</v>
      </c>
      <c r="H3070">
        <v>0</v>
      </c>
      <c r="K3070">
        <v>130</v>
      </c>
    </row>
    <row r="3071" spans="1:11" x14ac:dyDescent="0.2">
      <c r="A3071">
        <v>5</v>
      </c>
      <c r="B3071" t="s">
        <v>1325</v>
      </c>
      <c r="C3071">
        <v>2023</v>
      </c>
      <c r="D3071" t="s">
        <v>1640</v>
      </c>
      <c r="E3071" t="str">
        <f>IFERROR(VLOOKUP([1]!Tabla_SERIEA_05_13[[#This Row],[IdEstablecimiento]],'[2]Establecimiento 2023'!$A$1:$E$183,5,FALSE),0)</f>
        <v>105104-Hospital Salamanca</v>
      </c>
      <c r="F3071" t="s">
        <v>1361</v>
      </c>
      <c r="G3071" s="437">
        <v>45096.473009259258</v>
      </c>
      <c r="H3071">
        <v>0</v>
      </c>
      <c r="K3071">
        <v>62</v>
      </c>
    </row>
    <row r="3072" spans="1:11" x14ac:dyDescent="0.2">
      <c r="A3072">
        <v>5</v>
      </c>
      <c r="B3072" t="s">
        <v>1325</v>
      </c>
      <c r="C3072">
        <v>2023</v>
      </c>
      <c r="D3072" t="s">
        <v>1640</v>
      </c>
      <c r="E3072" t="str">
        <f>IFERROR(VLOOKUP([1]!Tabla_SERIEA_05_13[[#This Row],[IdEstablecimiento]],'[2]Establecimiento 2023'!$A$1:$E$183,5,FALSE),0)</f>
        <v>105104-Hospital Salamanca</v>
      </c>
      <c r="F3072" t="s">
        <v>1362</v>
      </c>
      <c r="G3072" s="437">
        <v>45096.473009259258</v>
      </c>
      <c r="H3072">
        <v>0</v>
      </c>
      <c r="K3072">
        <v>36</v>
      </c>
    </row>
    <row r="3073" spans="1:12" x14ac:dyDescent="0.2">
      <c r="A3073">
        <v>5</v>
      </c>
      <c r="B3073" t="s">
        <v>1325</v>
      </c>
      <c r="C3073">
        <v>2023</v>
      </c>
      <c r="D3073" t="s">
        <v>1640</v>
      </c>
      <c r="E3073" t="str">
        <f>IFERROR(VLOOKUP([1]!Tabla_SERIEA_05_13[[#This Row],[IdEstablecimiento]],'[2]Establecimiento 2023'!$A$1:$E$183,5,FALSE),0)</f>
        <v>105104-Hospital Salamanca</v>
      </c>
      <c r="F3073" t="s">
        <v>1400</v>
      </c>
      <c r="G3073" s="437">
        <v>45096.473009259258</v>
      </c>
      <c r="H3073">
        <v>22</v>
      </c>
      <c r="J3073">
        <v>22</v>
      </c>
      <c r="L3073">
        <v>22</v>
      </c>
    </row>
    <row r="3074" spans="1:12" x14ac:dyDescent="0.2">
      <c r="A3074">
        <v>5</v>
      </c>
      <c r="B3074" t="s">
        <v>1325</v>
      </c>
      <c r="C3074">
        <v>2023</v>
      </c>
      <c r="D3074" t="s">
        <v>1640</v>
      </c>
      <c r="E3074" t="str">
        <f>IFERROR(VLOOKUP([1]!Tabla_SERIEA_05_13[[#This Row],[IdEstablecimiento]],'[2]Establecimiento 2023'!$A$1:$E$183,5,FALSE),0)</f>
        <v>105101-Hospital Coquimbo</v>
      </c>
      <c r="F3074" t="s">
        <v>1327</v>
      </c>
      <c r="G3074" s="437">
        <v>45096.473009259258</v>
      </c>
      <c r="H3074">
        <v>28</v>
      </c>
      <c r="J3074">
        <v>28</v>
      </c>
      <c r="L3074">
        <v>28</v>
      </c>
    </row>
    <row r="3075" spans="1:12" x14ac:dyDescent="0.2">
      <c r="A3075">
        <v>5</v>
      </c>
      <c r="B3075" t="s">
        <v>1325</v>
      </c>
      <c r="C3075">
        <v>2023</v>
      </c>
      <c r="D3075" t="s">
        <v>1640</v>
      </c>
      <c r="E3075" t="str">
        <f>IFERROR(VLOOKUP([1]!Tabla_SERIEA_05_13[[#This Row],[IdEstablecimiento]],'[2]Establecimiento 2023'!$A$1:$E$183,5,FALSE),0)</f>
        <v>105101-Hospital Coquimbo</v>
      </c>
      <c r="F3075" t="s">
        <v>1384</v>
      </c>
      <c r="G3075" s="437">
        <v>45096.473009259258</v>
      </c>
      <c r="H3075">
        <v>62</v>
      </c>
      <c r="J3075">
        <v>62</v>
      </c>
      <c r="L3075">
        <v>62</v>
      </c>
    </row>
    <row r="3076" spans="1:12" x14ac:dyDescent="0.2">
      <c r="A3076">
        <v>5</v>
      </c>
      <c r="B3076" t="s">
        <v>1325</v>
      </c>
      <c r="C3076">
        <v>2023</v>
      </c>
      <c r="D3076" t="s">
        <v>1640</v>
      </c>
      <c r="E3076" t="str">
        <f>IFERROR(VLOOKUP([1]!Tabla_SERIEA_05_13[[#This Row],[IdEstablecimiento]],'[2]Establecimiento 2023'!$A$1:$E$183,5,FALSE),0)</f>
        <v>105101-Hospital Coquimbo</v>
      </c>
      <c r="F3076" t="s">
        <v>1385</v>
      </c>
      <c r="G3076" s="437">
        <v>45096.473009259258</v>
      </c>
      <c r="H3076">
        <v>159</v>
      </c>
      <c r="J3076">
        <v>159</v>
      </c>
    </row>
    <row r="3077" spans="1:12" x14ac:dyDescent="0.2">
      <c r="A3077">
        <v>5</v>
      </c>
      <c r="B3077" t="s">
        <v>1325</v>
      </c>
      <c r="C3077">
        <v>2023</v>
      </c>
      <c r="D3077" t="s">
        <v>1640</v>
      </c>
      <c r="E3077" t="str">
        <f>IFERROR(VLOOKUP([1]!Tabla_SERIEA_05_13[[#This Row],[IdEstablecimiento]],'[2]Establecimiento 2023'!$A$1:$E$183,5,FALSE),0)</f>
        <v>105101-Hospital Coquimbo</v>
      </c>
      <c r="F3077" t="s">
        <v>1386</v>
      </c>
      <c r="G3077" s="437">
        <v>45096.473009259258</v>
      </c>
      <c r="H3077">
        <v>8</v>
      </c>
      <c r="J3077">
        <v>8</v>
      </c>
    </row>
    <row r="3078" spans="1:12" x14ac:dyDescent="0.2">
      <c r="A3078">
        <v>5</v>
      </c>
      <c r="B3078" t="s">
        <v>1325</v>
      </c>
      <c r="C3078">
        <v>2023</v>
      </c>
      <c r="D3078" t="s">
        <v>1640</v>
      </c>
      <c r="E3078" t="str">
        <f>IFERROR(VLOOKUP([1]!Tabla_SERIEA_05_13[[#This Row],[IdEstablecimiento]],'[2]Establecimiento 2023'!$A$1:$E$183,5,FALSE),0)</f>
        <v>105101-Hospital Coquimbo</v>
      </c>
      <c r="F3078" t="s">
        <v>1244</v>
      </c>
      <c r="G3078" s="437">
        <v>45096.473009259258</v>
      </c>
      <c r="H3078">
        <v>22</v>
      </c>
      <c r="I3078">
        <v>0</v>
      </c>
      <c r="J3078">
        <v>22</v>
      </c>
    </row>
    <row r="3079" spans="1:12" x14ac:dyDescent="0.2">
      <c r="A3079">
        <v>5</v>
      </c>
      <c r="B3079" t="s">
        <v>1325</v>
      </c>
      <c r="C3079">
        <v>2023</v>
      </c>
      <c r="D3079" t="s">
        <v>1640</v>
      </c>
      <c r="E3079" t="str">
        <f>IFERROR(VLOOKUP([1]!Tabla_SERIEA_05_13[[#This Row],[IdEstablecimiento]],'[2]Establecimiento 2023'!$A$1:$E$183,5,FALSE),0)</f>
        <v>105101-Hospital Coquimbo</v>
      </c>
      <c r="F3079" t="s">
        <v>1253</v>
      </c>
      <c r="G3079" s="437">
        <v>45096.473009259258</v>
      </c>
      <c r="H3079">
        <v>28</v>
      </c>
      <c r="I3079">
        <v>0</v>
      </c>
      <c r="J3079">
        <v>28</v>
      </c>
    </row>
    <row r="3080" spans="1:12" x14ac:dyDescent="0.2">
      <c r="A3080">
        <v>5</v>
      </c>
      <c r="B3080" t="s">
        <v>1325</v>
      </c>
      <c r="C3080">
        <v>2023</v>
      </c>
      <c r="D3080" t="s">
        <v>1641</v>
      </c>
      <c r="E3080" t="str">
        <f>IFERROR(VLOOKUP([1]!Tabla_SERIEA_05_13[[#This Row],[IdEstablecimiento]],'[2]Establecimiento 2023'!$A$1:$E$183,5,FALSE),0)</f>
        <v>04101-La Serena</v>
      </c>
      <c r="F3080" t="s">
        <v>1379</v>
      </c>
      <c r="G3080" s="437">
        <v>45096.473923611113</v>
      </c>
      <c r="H3080">
        <v>6</v>
      </c>
      <c r="J3080">
        <v>6</v>
      </c>
      <c r="L3080">
        <v>6</v>
      </c>
    </row>
    <row r="3081" spans="1:12" x14ac:dyDescent="0.2">
      <c r="A3081">
        <v>5</v>
      </c>
      <c r="B3081" t="s">
        <v>1325</v>
      </c>
      <c r="C3081">
        <v>2023</v>
      </c>
      <c r="D3081" t="s">
        <v>1641</v>
      </c>
      <c r="E3081" t="str">
        <f>IFERROR(VLOOKUP([1]!Tabla_SERIEA_05_13[[#This Row],[IdEstablecimiento]],'[2]Establecimiento 2023'!$A$1:$E$183,5,FALSE),0)</f>
        <v>04101-La Serena</v>
      </c>
      <c r="F3081" t="s">
        <v>1335</v>
      </c>
      <c r="G3081" s="437">
        <v>45096.473923611113</v>
      </c>
      <c r="H3081">
        <v>72</v>
      </c>
      <c r="J3081">
        <v>72</v>
      </c>
      <c r="L3081">
        <v>72</v>
      </c>
    </row>
    <row r="3082" spans="1:12" x14ac:dyDescent="0.2">
      <c r="A3082">
        <v>5</v>
      </c>
      <c r="B3082" t="s">
        <v>1325</v>
      </c>
      <c r="C3082">
        <v>2023</v>
      </c>
      <c r="D3082" t="s">
        <v>1641</v>
      </c>
      <c r="E3082" t="str">
        <f>IFERROR(VLOOKUP([1]!Tabla_SERIEA_05_13[[#This Row],[IdEstablecimiento]],'[2]Establecimiento 2023'!$A$1:$E$183,5,FALSE),0)</f>
        <v>04101-La Serena</v>
      </c>
      <c r="F3082" t="s">
        <v>1400</v>
      </c>
      <c r="G3082" s="437">
        <v>45096.473923611113</v>
      </c>
      <c r="H3082">
        <v>64</v>
      </c>
      <c r="J3082">
        <v>64</v>
      </c>
      <c r="L3082">
        <v>64</v>
      </c>
    </row>
    <row r="3083" spans="1:12" x14ac:dyDescent="0.2">
      <c r="A3083">
        <v>5</v>
      </c>
      <c r="B3083" t="s">
        <v>1325</v>
      </c>
      <c r="C3083">
        <v>2023</v>
      </c>
      <c r="D3083" t="s">
        <v>1641</v>
      </c>
      <c r="E3083" t="str">
        <f>IFERROR(VLOOKUP([1]!Tabla_SERIEA_05_13[[#This Row],[IdEstablecimiento]],'[2]Establecimiento 2023'!$A$1:$E$183,5,FALSE),0)</f>
        <v>04101-La Serena</v>
      </c>
      <c r="F3083" t="s">
        <v>1327</v>
      </c>
      <c r="G3083" s="437">
        <v>45096.473923611113</v>
      </c>
      <c r="H3083">
        <v>10</v>
      </c>
      <c r="J3083">
        <v>10</v>
      </c>
      <c r="L3083">
        <v>10</v>
      </c>
    </row>
    <row r="3084" spans="1:12" x14ac:dyDescent="0.2">
      <c r="A3084">
        <v>5</v>
      </c>
      <c r="B3084" t="s">
        <v>1325</v>
      </c>
      <c r="C3084">
        <v>2023</v>
      </c>
      <c r="D3084" t="s">
        <v>1641</v>
      </c>
      <c r="E3084" t="str">
        <f>IFERROR(VLOOKUP([1]!Tabla_SERIEA_05_13[[#This Row],[IdEstablecimiento]],'[2]Establecimiento 2023'!$A$1:$E$183,5,FALSE),0)</f>
        <v>04101-La Serena</v>
      </c>
      <c r="F3084" t="s">
        <v>1414</v>
      </c>
      <c r="G3084" s="437">
        <v>45096.473923611113</v>
      </c>
      <c r="H3084">
        <v>20</v>
      </c>
      <c r="J3084">
        <v>20</v>
      </c>
      <c r="L3084">
        <v>20</v>
      </c>
    </row>
    <row r="3085" spans="1:12" x14ac:dyDescent="0.2">
      <c r="A3085">
        <v>5</v>
      </c>
      <c r="B3085" t="s">
        <v>1325</v>
      </c>
      <c r="C3085">
        <v>2023</v>
      </c>
      <c r="D3085" t="s">
        <v>1641</v>
      </c>
      <c r="E3085" t="str">
        <f>IFERROR(VLOOKUP([1]!Tabla_SERIEA_05_13[[#This Row],[IdEstablecimiento]],'[2]Establecimiento 2023'!$A$1:$E$183,5,FALSE),0)</f>
        <v>04101-La Serena</v>
      </c>
      <c r="F3085" t="s">
        <v>1383</v>
      </c>
      <c r="G3085" s="437">
        <v>45096.473923611113</v>
      </c>
      <c r="H3085">
        <v>118</v>
      </c>
      <c r="J3085">
        <v>118</v>
      </c>
      <c r="L3085">
        <v>118</v>
      </c>
    </row>
    <row r="3086" spans="1:12" x14ac:dyDescent="0.2">
      <c r="A3086">
        <v>5</v>
      </c>
      <c r="B3086" t="s">
        <v>1325</v>
      </c>
      <c r="C3086">
        <v>2023</v>
      </c>
      <c r="D3086" t="s">
        <v>1641</v>
      </c>
      <c r="E3086" t="str">
        <f>IFERROR(VLOOKUP([1]!Tabla_SERIEA_05_13[[#This Row],[IdEstablecimiento]],'[2]Establecimiento 2023'!$A$1:$E$183,5,FALSE),0)</f>
        <v>04101-La Serena</v>
      </c>
      <c r="F3086" t="s">
        <v>1384</v>
      </c>
      <c r="G3086" s="437">
        <v>45096.473923611113</v>
      </c>
      <c r="H3086">
        <v>111</v>
      </c>
      <c r="J3086">
        <v>111</v>
      </c>
      <c r="L3086">
        <v>111</v>
      </c>
    </row>
    <row r="3087" spans="1:12" x14ac:dyDescent="0.2">
      <c r="A3087">
        <v>5</v>
      </c>
      <c r="B3087" t="s">
        <v>1325</v>
      </c>
      <c r="C3087">
        <v>2023</v>
      </c>
      <c r="D3087" t="s">
        <v>1641</v>
      </c>
      <c r="E3087" t="str">
        <f>IFERROR(VLOOKUP([1]!Tabla_SERIEA_05_13[[#This Row],[IdEstablecimiento]],'[2]Establecimiento 2023'!$A$1:$E$183,5,FALSE),0)</f>
        <v>04101-La Serena</v>
      </c>
      <c r="F3087" t="s">
        <v>1330</v>
      </c>
      <c r="G3087" s="437">
        <v>45096.473923611113</v>
      </c>
      <c r="H3087">
        <v>2</v>
      </c>
      <c r="J3087">
        <v>2</v>
      </c>
      <c r="L3087">
        <v>2</v>
      </c>
    </row>
    <row r="3088" spans="1:12" x14ac:dyDescent="0.2">
      <c r="A3088">
        <v>5</v>
      </c>
      <c r="B3088" t="s">
        <v>1325</v>
      </c>
      <c r="C3088">
        <v>2023</v>
      </c>
      <c r="D3088" t="s">
        <v>1641</v>
      </c>
      <c r="E3088" t="str">
        <f>IFERROR(VLOOKUP([1]!Tabla_SERIEA_05_13[[#This Row],[IdEstablecimiento]],'[2]Establecimiento 2023'!$A$1:$E$183,5,FALSE),0)</f>
        <v>04101-La Serena</v>
      </c>
      <c r="F3088" t="s">
        <v>1331</v>
      </c>
      <c r="G3088" s="437">
        <v>45096.473923611113</v>
      </c>
      <c r="H3088">
        <v>5</v>
      </c>
      <c r="J3088">
        <v>5</v>
      </c>
      <c r="L3088">
        <v>5</v>
      </c>
    </row>
    <row r="3089" spans="1:13" x14ac:dyDescent="0.2">
      <c r="A3089">
        <v>5</v>
      </c>
      <c r="B3089" t="s">
        <v>1325</v>
      </c>
      <c r="C3089">
        <v>2023</v>
      </c>
      <c r="D3089" t="s">
        <v>1641</v>
      </c>
      <c r="E3089" t="str">
        <f>IFERROR(VLOOKUP([1]!Tabla_SERIEA_05_13[[#This Row],[IdEstablecimiento]],'[2]Establecimiento 2023'!$A$1:$E$183,5,FALSE),0)</f>
        <v>04101-La Serena</v>
      </c>
      <c r="F3089" t="s">
        <v>1385</v>
      </c>
      <c r="G3089" s="437">
        <v>45096.473923611113</v>
      </c>
      <c r="H3089">
        <v>57</v>
      </c>
      <c r="J3089">
        <v>57</v>
      </c>
    </row>
    <row r="3090" spans="1:13" x14ac:dyDescent="0.2">
      <c r="A3090">
        <v>5</v>
      </c>
      <c r="B3090" t="s">
        <v>1325</v>
      </c>
      <c r="C3090">
        <v>2023</v>
      </c>
      <c r="D3090" t="s">
        <v>1641</v>
      </c>
      <c r="E3090" t="str">
        <f>IFERROR(VLOOKUP([1]!Tabla_SERIEA_05_13[[#This Row],[IdEstablecimiento]],'[2]Establecimiento 2023'!$A$1:$E$183,5,FALSE),0)</f>
        <v>04101-La Serena</v>
      </c>
      <c r="F3090" t="s">
        <v>1386</v>
      </c>
      <c r="G3090" s="437">
        <v>45096.473923611113</v>
      </c>
      <c r="H3090">
        <v>3</v>
      </c>
      <c r="J3090">
        <v>3</v>
      </c>
    </row>
    <row r="3091" spans="1:13" x14ac:dyDescent="0.2">
      <c r="A3091">
        <v>5</v>
      </c>
      <c r="B3091" t="s">
        <v>1325</v>
      </c>
      <c r="C3091">
        <v>2023</v>
      </c>
      <c r="D3091" t="s">
        <v>1641</v>
      </c>
      <c r="E3091" t="str">
        <f>IFERROR(VLOOKUP([1]!Tabla_SERIEA_05_13[[#This Row],[IdEstablecimiento]],'[2]Establecimiento 2023'!$A$1:$E$183,5,FALSE),0)</f>
        <v>04101-La Serena</v>
      </c>
      <c r="F3091" t="s">
        <v>1403</v>
      </c>
      <c r="G3091" s="437">
        <v>45096.473923611113</v>
      </c>
      <c r="H3091">
        <v>6</v>
      </c>
      <c r="J3091">
        <v>6</v>
      </c>
      <c r="L3091">
        <v>6</v>
      </c>
    </row>
    <row r="3092" spans="1:13" x14ac:dyDescent="0.2">
      <c r="A3092">
        <v>5</v>
      </c>
      <c r="B3092" t="s">
        <v>1325</v>
      </c>
      <c r="C3092">
        <v>2023</v>
      </c>
      <c r="D3092" t="s">
        <v>1641</v>
      </c>
      <c r="E3092" t="str">
        <f>IFERROR(VLOOKUP([1]!Tabla_SERIEA_05_13[[#This Row],[IdEstablecimiento]],'[2]Establecimiento 2023'!$A$1:$E$183,5,FALSE),0)</f>
        <v>04101-La Serena</v>
      </c>
      <c r="F3092" t="s">
        <v>1243</v>
      </c>
      <c r="G3092" s="437">
        <v>45096.473923611113</v>
      </c>
      <c r="H3092">
        <v>6</v>
      </c>
      <c r="I3092">
        <v>0</v>
      </c>
      <c r="J3092">
        <v>6</v>
      </c>
    </row>
    <row r="3093" spans="1:13" x14ac:dyDescent="0.2">
      <c r="A3093">
        <v>5</v>
      </c>
      <c r="B3093" t="s">
        <v>1325</v>
      </c>
      <c r="C3093">
        <v>2023</v>
      </c>
      <c r="D3093" t="s">
        <v>1641</v>
      </c>
      <c r="E3093" t="str">
        <f>IFERROR(VLOOKUP([1]!Tabla_SERIEA_05_13[[#This Row],[IdEstablecimiento]],'[2]Establecimiento 2023'!$A$1:$E$183,5,FALSE),0)</f>
        <v>04101-La Serena</v>
      </c>
      <c r="F3093" t="s">
        <v>1244</v>
      </c>
      <c r="G3093" s="437">
        <v>45096.473923611113</v>
      </c>
      <c r="H3093">
        <v>136</v>
      </c>
      <c r="I3093">
        <v>0</v>
      </c>
      <c r="J3093">
        <v>136</v>
      </c>
    </row>
    <row r="3094" spans="1:13" x14ac:dyDescent="0.2">
      <c r="A3094">
        <v>5</v>
      </c>
      <c r="B3094" t="s">
        <v>1325</v>
      </c>
      <c r="C3094">
        <v>2023</v>
      </c>
      <c r="D3094" t="s">
        <v>1641</v>
      </c>
      <c r="E3094" t="str">
        <f>IFERROR(VLOOKUP([1]!Tabla_SERIEA_05_13[[#This Row],[IdEstablecimiento]],'[2]Establecimiento 2023'!$A$1:$E$183,5,FALSE),0)</f>
        <v>04101-La Serena</v>
      </c>
      <c r="F3094" t="s">
        <v>1252</v>
      </c>
      <c r="G3094" s="437">
        <v>45096.473923611113</v>
      </c>
      <c r="H3094">
        <v>5</v>
      </c>
      <c r="I3094">
        <v>0</v>
      </c>
      <c r="J3094">
        <v>5</v>
      </c>
    </row>
    <row r="3095" spans="1:13" x14ac:dyDescent="0.2">
      <c r="A3095">
        <v>5</v>
      </c>
      <c r="B3095" t="s">
        <v>1325</v>
      </c>
      <c r="C3095">
        <v>2023</v>
      </c>
      <c r="D3095" t="s">
        <v>1641</v>
      </c>
      <c r="E3095" t="str">
        <f>IFERROR(VLOOKUP([1]!Tabla_SERIEA_05_13[[#This Row],[IdEstablecimiento]],'[2]Establecimiento 2023'!$A$1:$E$183,5,FALSE),0)</f>
        <v>04101-La Serena</v>
      </c>
      <c r="F3095" t="s">
        <v>1253</v>
      </c>
      <c r="G3095" s="437">
        <v>45096.473923611113</v>
      </c>
      <c r="H3095">
        <v>10</v>
      </c>
      <c r="I3095">
        <v>0</v>
      </c>
      <c r="J3095">
        <v>10</v>
      </c>
    </row>
    <row r="3096" spans="1:13" x14ac:dyDescent="0.2">
      <c r="A3096">
        <v>5</v>
      </c>
      <c r="B3096" t="s">
        <v>1325</v>
      </c>
      <c r="C3096">
        <v>2023</v>
      </c>
      <c r="D3096" t="s">
        <v>1641</v>
      </c>
      <c r="E3096" t="str">
        <f>IFERROR(VLOOKUP([1]!Tabla_SERIEA_05_13[[#This Row],[IdEstablecimiento]],'[2]Establecimiento 2023'!$A$1:$E$183,5,FALSE),0)</f>
        <v>105104-Hospital Salamanca</v>
      </c>
      <c r="F3096" t="s">
        <v>1419</v>
      </c>
      <c r="G3096" s="437">
        <v>45096.473923611113</v>
      </c>
      <c r="H3096">
        <v>20</v>
      </c>
      <c r="I3096">
        <v>0</v>
      </c>
      <c r="J3096">
        <v>20</v>
      </c>
    </row>
    <row r="3097" spans="1:13" x14ac:dyDescent="0.2">
      <c r="A3097">
        <v>5</v>
      </c>
      <c r="B3097" t="s">
        <v>1325</v>
      </c>
      <c r="C3097">
        <v>2023</v>
      </c>
      <c r="D3097" t="s">
        <v>1641</v>
      </c>
      <c r="E3097" t="str">
        <f>IFERROR(VLOOKUP([1]!Tabla_SERIEA_05_13[[#This Row],[IdEstablecimiento]],'[2]Establecimiento 2023'!$A$1:$E$183,5,FALSE),0)</f>
        <v>105104-Hospital Salamanca</v>
      </c>
      <c r="F3097" t="s">
        <v>1390</v>
      </c>
      <c r="G3097" s="437">
        <v>45096.473923611113</v>
      </c>
      <c r="H3097">
        <v>118</v>
      </c>
      <c r="I3097">
        <v>0</v>
      </c>
      <c r="J3097">
        <v>118</v>
      </c>
    </row>
    <row r="3098" spans="1:13" x14ac:dyDescent="0.2">
      <c r="A3098">
        <v>5</v>
      </c>
      <c r="B3098" t="s">
        <v>1325</v>
      </c>
      <c r="C3098">
        <v>2023</v>
      </c>
      <c r="D3098" t="s">
        <v>1642</v>
      </c>
      <c r="E3098" t="str">
        <f>IFERROR(VLOOKUP([1]!Tabla_SERIEA_05_13[[#This Row],[IdEstablecimiento]],'[2]Establecimiento 2023'!$A$1:$E$183,5,FALSE),0)</f>
        <v>105104-Hospital Salamanca</v>
      </c>
      <c r="F3098" t="s">
        <v>1335</v>
      </c>
      <c r="G3098" s="437">
        <v>45096.473969907405</v>
      </c>
      <c r="H3098">
        <v>7</v>
      </c>
      <c r="I3098">
        <v>7</v>
      </c>
      <c r="J3098">
        <v>0</v>
      </c>
      <c r="K3098">
        <v>7</v>
      </c>
      <c r="L3098">
        <v>0</v>
      </c>
      <c r="M3098">
        <v>0</v>
      </c>
    </row>
    <row r="3099" spans="1:13" x14ac:dyDescent="0.2">
      <c r="A3099">
        <v>5</v>
      </c>
      <c r="B3099" t="s">
        <v>1325</v>
      </c>
      <c r="C3099">
        <v>2023</v>
      </c>
      <c r="D3099" t="s">
        <v>1642</v>
      </c>
      <c r="E3099" t="str">
        <f>IFERROR(VLOOKUP([1]!Tabla_SERIEA_05_13[[#This Row],[IdEstablecimiento]],'[2]Establecimiento 2023'!$A$1:$E$183,5,FALSE),0)</f>
        <v>105104-Hospital Salamanca</v>
      </c>
      <c r="F3099" t="s">
        <v>1333</v>
      </c>
      <c r="G3099" s="437">
        <v>45096.473969907405</v>
      </c>
      <c r="H3099">
        <v>1</v>
      </c>
      <c r="I3099">
        <v>1</v>
      </c>
      <c r="J3099">
        <v>0</v>
      </c>
      <c r="K3099">
        <v>1</v>
      </c>
      <c r="L3099">
        <v>0</v>
      </c>
      <c r="M3099">
        <v>0</v>
      </c>
    </row>
    <row r="3100" spans="1:13" x14ac:dyDescent="0.2">
      <c r="A3100">
        <v>5</v>
      </c>
      <c r="B3100" t="s">
        <v>1325</v>
      </c>
      <c r="C3100">
        <v>2023</v>
      </c>
      <c r="D3100" t="s">
        <v>1642</v>
      </c>
      <c r="E3100" t="str">
        <f>IFERROR(VLOOKUP([1]!Tabla_SERIEA_05_13[[#This Row],[IdEstablecimiento]],'[2]Establecimiento 2023'!$A$1:$E$183,5,FALSE),0)</f>
        <v>105104-Hospital Salamanca</v>
      </c>
      <c r="F3100" t="s">
        <v>1327</v>
      </c>
      <c r="G3100" s="437">
        <v>45096.473969907405</v>
      </c>
      <c r="H3100">
        <v>2</v>
      </c>
      <c r="I3100">
        <v>2</v>
      </c>
      <c r="J3100">
        <v>0</v>
      </c>
      <c r="K3100">
        <v>2</v>
      </c>
      <c r="L3100">
        <v>0</v>
      </c>
      <c r="M3100">
        <v>0</v>
      </c>
    </row>
    <row r="3101" spans="1:13" x14ac:dyDescent="0.2">
      <c r="A3101">
        <v>5</v>
      </c>
      <c r="B3101" t="s">
        <v>1325</v>
      </c>
      <c r="C3101">
        <v>2023</v>
      </c>
      <c r="D3101" t="s">
        <v>1642</v>
      </c>
      <c r="E3101" t="str">
        <f>IFERROR(VLOOKUP([1]!Tabla_SERIEA_05_13[[#This Row],[IdEstablecimiento]],'[2]Establecimiento 2023'!$A$1:$E$183,5,FALSE),0)</f>
        <v>105104-Hospital Salamanca</v>
      </c>
      <c r="F3101" t="s">
        <v>1383</v>
      </c>
      <c r="G3101" s="437">
        <v>45096.473969907405</v>
      </c>
      <c r="H3101">
        <v>1</v>
      </c>
      <c r="I3101">
        <v>1</v>
      </c>
      <c r="J3101">
        <v>0</v>
      </c>
      <c r="K3101">
        <v>1</v>
      </c>
      <c r="L3101">
        <v>0</v>
      </c>
      <c r="M3101">
        <v>0</v>
      </c>
    </row>
    <row r="3102" spans="1:13" x14ac:dyDescent="0.2">
      <c r="A3102">
        <v>5</v>
      </c>
      <c r="B3102" t="s">
        <v>1325</v>
      </c>
      <c r="C3102">
        <v>2023</v>
      </c>
      <c r="D3102" t="s">
        <v>1642</v>
      </c>
      <c r="E3102" t="str">
        <f>IFERROR(VLOOKUP([1]!Tabla_SERIEA_05_13[[#This Row],[IdEstablecimiento]],'[2]Establecimiento 2023'!$A$1:$E$183,5,FALSE),0)</f>
        <v>105104-Hospital Salamanca</v>
      </c>
      <c r="F3102" t="s">
        <v>1384</v>
      </c>
      <c r="G3102" s="437">
        <v>45096.473969907405</v>
      </c>
      <c r="H3102">
        <v>269</v>
      </c>
      <c r="I3102">
        <v>269</v>
      </c>
      <c r="J3102">
        <v>0</v>
      </c>
      <c r="K3102">
        <v>269</v>
      </c>
      <c r="L3102">
        <v>0</v>
      </c>
      <c r="M3102">
        <v>0</v>
      </c>
    </row>
    <row r="3103" spans="1:13" x14ac:dyDescent="0.2">
      <c r="A3103">
        <v>5</v>
      </c>
      <c r="B3103" t="s">
        <v>1325</v>
      </c>
      <c r="C3103">
        <v>2023</v>
      </c>
      <c r="D3103" t="s">
        <v>1642</v>
      </c>
      <c r="E3103" t="str">
        <f>IFERROR(VLOOKUP([1]!Tabla_SERIEA_05_13[[#This Row],[IdEstablecimiento]],'[2]Establecimiento 2023'!$A$1:$E$183,5,FALSE),0)</f>
        <v>105104-Hospital Salamanca</v>
      </c>
      <c r="F3103" t="s">
        <v>1338</v>
      </c>
      <c r="G3103" s="437">
        <v>45096.473969907405</v>
      </c>
      <c r="H3103">
        <v>11</v>
      </c>
      <c r="I3103">
        <v>11</v>
      </c>
      <c r="J3103">
        <v>0</v>
      </c>
      <c r="K3103">
        <v>11</v>
      </c>
      <c r="L3103">
        <v>0</v>
      </c>
      <c r="M3103">
        <v>0</v>
      </c>
    </row>
    <row r="3104" spans="1:13" x14ac:dyDescent="0.2">
      <c r="A3104">
        <v>5</v>
      </c>
      <c r="B3104" t="s">
        <v>1325</v>
      </c>
      <c r="C3104">
        <v>2023</v>
      </c>
      <c r="D3104" t="s">
        <v>1642</v>
      </c>
      <c r="E3104" t="str">
        <f>IFERROR(VLOOKUP([1]!Tabla_SERIEA_05_13[[#This Row],[IdEstablecimiento]],'[2]Establecimiento 2023'!$A$1:$E$183,5,FALSE),0)</f>
        <v>105104-Hospital Salamanca</v>
      </c>
      <c r="F3104" t="s">
        <v>1330</v>
      </c>
      <c r="G3104" s="437">
        <v>45096.473969907405</v>
      </c>
      <c r="H3104">
        <v>2</v>
      </c>
      <c r="I3104">
        <v>2</v>
      </c>
      <c r="J3104">
        <v>0</v>
      </c>
      <c r="K3104">
        <v>2</v>
      </c>
      <c r="L3104">
        <v>0</v>
      </c>
      <c r="M3104">
        <v>0</v>
      </c>
    </row>
    <row r="3105" spans="1:12" x14ac:dyDescent="0.2">
      <c r="A3105">
        <v>5</v>
      </c>
      <c r="B3105" t="s">
        <v>1325</v>
      </c>
      <c r="C3105">
        <v>2023</v>
      </c>
      <c r="D3105" t="s">
        <v>1642</v>
      </c>
      <c r="E3105" t="str">
        <f>IFERROR(VLOOKUP([1]!Tabla_SERIEA_05_13[[#This Row],[IdEstablecimiento]],'[2]Establecimiento 2023'!$A$1:$E$183,5,FALSE),0)</f>
        <v>105104-Hospital Salamanca</v>
      </c>
      <c r="F3105" t="s">
        <v>1244</v>
      </c>
      <c r="G3105" s="437">
        <v>45096.473969907405</v>
      </c>
      <c r="H3105">
        <v>7</v>
      </c>
      <c r="I3105">
        <v>7</v>
      </c>
      <c r="J3105">
        <v>0</v>
      </c>
    </row>
    <row r="3106" spans="1:12" x14ac:dyDescent="0.2">
      <c r="A3106">
        <v>5</v>
      </c>
      <c r="B3106" t="s">
        <v>1325</v>
      </c>
      <c r="C3106">
        <v>2023</v>
      </c>
      <c r="D3106" t="s">
        <v>1642</v>
      </c>
      <c r="E3106" t="str">
        <f>IFERROR(VLOOKUP([1]!Tabla_SERIEA_05_13[[#This Row],[IdEstablecimiento]],'[2]Establecimiento 2023'!$A$1:$E$183,5,FALSE),0)</f>
        <v>105104-Hospital Salamanca</v>
      </c>
      <c r="F3106" t="s">
        <v>1249</v>
      </c>
      <c r="G3106" s="437">
        <v>45096.473969907405</v>
      </c>
      <c r="H3106">
        <v>1</v>
      </c>
      <c r="I3106">
        <v>1</v>
      </c>
      <c r="J3106">
        <v>0</v>
      </c>
    </row>
    <row r="3107" spans="1:12" x14ac:dyDescent="0.2">
      <c r="A3107">
        <v>5</v>
      </c>
      <c r="B3107" t="s">
        <v>1325</v>
      </c>
      <c r="C3107">
        <v>2023</v>
      </c>
      <c r="D3107" t="s">
        <v>1642</v>
      </c>
      <c r="E3107" t="str">
        <f>IFERROR(VLOOKUP([1]!Tabla_SERIEA_05_13[[#This Row],[IdEstablecimiento]],'[2]Establecimiento 2023'!$A$1:$E$183,5,FALSE),0)</f>
        <v>105104-Hospital Salamanca</v>
      </c>
      <c r="F3107" t="s">
        <v>1250</v>
      </c>
      <c r="G3107" s="437">
        <v>45096.473969907405</v>
      </c>
      <c r="H3107">
        <v>1</v>
      </c>
      <c r="I3107">
        <v>0</v>
      </c>
      <c r="J3107">
        <v>1</v>
      </c>
    </row>
    <row r="3108" spans="1:12" x14ac:dyDescent="0.2">
      <c r="A3108">
        <v>5</v>
      </c>
      <c r="B3108" t="s">
        <v>1325</v>
      </c>
      <c r="C3108">
        <v>2023</v>
      </c>
      <c r="D3108" t="s">
        <v>1642</v>
      </c>
      <c r="E3108" t="str">
        <f>IFERROR(VLOOKUP([1]!Tabla_SERIEA_05_13[[#This Row],[IdEstablecimiento]],'[2]Establecimiento 2023'!$A$1:$E$183,5,FALSE),0)</f>
        <v>105104-Hospital Salamanca</v>
      </c>
      <c r="F3108" t="s">
        <v>1253</v>
      </c>
      <c r="G3108" s="437">
        <v>45096.473969907405</v>
      </c>
      <c r="H3108">
        <v>2</v>
      </c>
      <c r="I3108">
        <v>2</v>
      </c>
      <c r="J3108">
        <v>0</v>
      </c>
    </row>
    <row r="3109" spans="1:12" x14ac:dyDescent="0.2">
      <c r="A3109">
        <v>5</v>
      </c>
      <c r="B3109" t="s">
        <v>1325</v>
      </c>
      <c r="C3109">
        <v>2023</v>
      </c>
      <c r="D3109" t="s">
        <v>1642</v>
      </c>
      <c r="E3109" t="str">
        <f>IFERROR(VLOOKUP([1]!Tabla_SERIEA_05_13[[#This Row],[IdEstablecimiento]],'[2]Establecimiento 2023'!$A$1:$E$183,5,FALSE),0)</f>
        <v>105104-Hospital Salamanca</v>
      </c>
      <c r="F3109" t="s">
        <v>1390</v>
      </c>
      <c r="G3109" s="437">
        <v>45096.473969907405</v>
      </c>
      <c r="H3109">
        <v>1</v>
      </c>
      <c r="I3109">
        <v>1</v>
      </c>
      <c r="J3109">
        <v>0</v>
      </c>
    </row>
    <row r="3110" spans="1:12" x14ac:dyDescent="0.2">
      <c r="A3110">
        <v>5</v>
      </c>
      <c r="B3110" t="s">
        <v>1325</v>
      </c>
      <c r="C3110">
        <v>2023</v>
      </c>
      <c r="D3110" t="s">
        <v>1642</v>
      </c>
      <c r="E3110" t="str">
        <f>IFERROR(VLOOKUP([1]!Tabla_SERIEA_05_13[[#This Row],[IdEstablecimiento]],'[2]Establecimiento 2023'!$A$1:$E$183,5,FALSE),0)</f>
        <v>105104-Hospital Salamanca</v>
      </c>
      <c r="F3110" t="s">
        <v>1256</v>
      </c>
      <c r="G3110" s="437">
        <v>45096.473969907405</v>
      </c>
      <c r="H3110">
        <v>1828</v>
      </c>
    </row>
    <row r="3111" spans="1:12" x14ac:dyDescent="0.2">
      <c r="A3111">
        <v>5</v>
      </c>
      <c r="B3111" t="s">
        <v>1325</v>
      </c>
      <c r="C3111">
        <v>2023</v>
      </c>
      <c r="D3111" t="s">
        <v>1643</v>
      </c>
      <c r="E3111" t="str">
        <f>IFERROR(VLOOKUP([1]!Tabla_SERIEA_05_13[[#This Row],[IdEstablecimiento]],'[2]Establecimiento 2023'!$A$1:$E$183,5,FALSE),0)</f>
        <v>105104-Hospital Salamanca</v>
      </c>
      <c r="F3111" t="s">
        <v>1335</v>
      </c>
      <c r="G3111" s="437">
        <v>45096.474618055552</v>
      </c>
      <c r="H3111">
        <v>34</v>
      </c>
      <c r="I3111">
        <v>34</v>
      </c>
      <c r="L3111">
        <v>34</v>
      </c>
    </row>
    <row r="3112" spans="1:12" x14ac:dyDescent="0.2">
      <c r="A3112">
        <v>5</v>
      </c>
      <c r="B3112" t="s">
        <v>1325</v>
      </c>
      <c r="C3112">
        <v>2023</v>
      </c>
      <c r="D3112" t="s">
        <v>1643</v>
      </c>
      <c r="E3112" t="str">
        <f>IFERROR(VLOOKUP([1]!Tabla_SERIEA_05_13[[#This Row],[IdEstablecimiento]],'[2]Establecimiento 2023'!$A$1:$E$183,5,FALSE),0)</f>
        <v>105104-Hospital Salamanca</v>
      </c>
      <c r="F3112" t="s">
        <v>1430</v>
      </c>
      <c r="G3112" s="437">
        <v>45096.474618055552</v>
      </c>
      <c r="H3112">
        <v>3</v>
      </c>
      <c r="I3112">
        <v>3</v>
      </c>
      <c r="L3112">
        <v>3</v>
      </c>
    </row>
    <row r="3113" spans="1:12" x14ac:dyDescent="0.2">
      <c r="A3113">
        <v>5</v>
      </c>
      <c r="B3113" t="s">
        <v>1325</v>
      </c>
      <c r="C3113">
        <v>2023</v>
      </c>
      <c r="D3113" t="s">
        <v>1643</v>
      </c>
      <c r="E3113" t="str">
        <f>IFERROR(VLOOKUP([1]!Tabla_SERIEA_05_13[[#This Row],[IdEstablecimiento]],'[2]Establecimiento 2023'!$A$1:$E$183,5,FALSE),0)</f>
        <v>105104-Hospital Salamanca</v>
      </c>
      <c r="F3113" t="s">
        <v>1333</v>
      </c>
      <c r="G3113" s="437">
        <v>45096.474618055552</v>
      </c>
      <c r="H3113">
        <v>2</v>
      </c>
      <c r="I3113">
        <v>2</v>
      </c>
      <c r="K3113">
        <v>2</v>
      </c>
    </row>
    <row r="3114" spans="1:12" x14ac:dyDescent="0.2">
      <c r="A3114">
        <v>5</v>
      </c>
      <c r="B3114" t="s">
        <v>1325</v>
      </c>
      <c r="C3114">
        <v>2023</v>
      </c>
      <c r="D3114" t="s">
        <v>1643</v>
      </c>
      <c r="E3114" t="str">
        <f>IFERROR(VLOOKUP([1]!Tabla_SERIEA_05_13[[#This Row],[IdEstablecimiento]],'[2]Establecimiento 2023'!$A$1:$E$183,5,FALSE),0)</f>
        <v>105104-Hospital Salamanca</v>
      </c>
      <c r="F3114" t="s">
        <v>1327</v>
      </c>
      <c r="G3114" s="437">
        <v>45096.474618055552</v>
      </c>
      <c r="H3114">
        <v>11</v>
      </c>
      <c r="I3114">
        <v>11</v>
      </c>
      <c r="L3114">
        <v>11</v>
      </c>
    </row>
    <row r="3115" spans="1:12" x14ac:dyDescent="0.2">
      <c r="A3115">
        <v>5</v>
      </c>
      <c r="B3115" t="s">
        <v>1325</v>
      </c>
      <c r="C3115">
        <v>2023</v>
      </c>
      <c r="D3115" t="s">
        <v>1643</v>
      </c>
      <c r="E3115" t="str">
        <f>IFERROR(VLOOKUP([1]!Tabla_SERIEA_05_13[[#This Row],[IdEstablecimiento]],'[2]Establecimiento 2023'!$A$1:$E$183,5,FALSE),0)</f>
        <v>105104-Hospital Salamanca</v>
      </c>
      <c r="F3115" t="s">
        <v>1383</v>
      </c>
      <c r="G3115" s="437">
        <v>45096.474618055552</v>
      </c>
      <c r="H3115">
        <v>1</v>
      </c>
      <c r="I3115">
        <v>1</v>
      </c>
      <c r="L3115">
        <v>1</v>
      </c>
    </row>
    <row r="3116" spans="1:12" x14ac:dyDescent="0.2">
      <c r="A3116">
        <v>5</v>
      </c>
      <c r="B3116" t="s">
        <v>1325</v>
      </c>
      <c r="C3116">
        <v>2023</v>
      </c>
      <c r="D3116" t="s">
        <v>1643</v>
      </c>
      <c r="E3116" t="str">
        <f>IFERROR(VLOOKUP([1]!Tabla_SERIEA_05_13[[#This Row],[IdEstablecimiento]],'[2]Establecimiento 2023'!$A$1:$E$183,5,FALSE),0)</f>
        <v>105104-Hospital Salamanca</v>
      </c>
      <c r="F3116" t="s">
        <v>1506</v>
      </c>
      <c r="G3116" s="437">
        <v>45096.474618055552</v>
      </c>
      <c r="H3116">
        <v>2</v>
      </c>
      <c r="I3116">
        <v>2</v>
      </c>
      <c r="L3116">
        <v>2</v>
      </c>
    </row>
    <row r="3117" spans="1:12" x14ac:dyDescent="0.2">
      <c r="A3117">
        <v>5</v>
      </c>
      <c r="B3117" t="s">
        <v>1325</v>
      </c>
      <c r="C3117">
        <v>2023</v>
      </c>
      <c r="D3117" t="s">
        <v>1643</v>
      </c>
      <c r="E3117" t="str">
        <f>IFERROR(VLOOKUP([1]!Tabla_SERIEA_05_13[[#This Row],[IdEstablecimiento]],'[2]Establecimiento 2023'!$A$1:$E$183,5,FALSE),0)</f>
        <v>105104-Hospital Salamanca</v>
      </c>
      <c r="F3117" t="s">
        <v>1435</v>
      </c>
      <c r="G3117" s="437">
        <v>45096.474618055552</v>
      </c>
      <c r="H3117">
        <v>2</v>
      </c>
      <c r="I3117">
        <v>2</v>
      </c>
      <c r="L3117">
        <v>2</v>
      </c>
    </row>
    <row r="3118" spans="1:12" x14ac:dyDescent="0.2">
      <c r="A3118">
        <v>5</v>
      </c>
      <c r="B3118" t="s">
        <v>1325</v>
      </c>
      <c r="C3118">
        <v>2023</v>
      </c>
      <c r="D3118" t="s">
        <v>1643</v>
      </c>
      <c r="E3118" t="str">
        <f>IFERROR(VLOOKUP([1]!Tabla_SERIEA_05_13[[#This Row],[IdEstablecimiento]],'[2]Establecimiento 2023'!$A$1:$E$183,5,FALSE),0)</f>
        <v>105104-Hospital Salamanca</v>
      </c>
      <c r="F3118" t="s">
        <v>1384</v>
      </c>
      <c r="G3118" s="437">
        <v>45096.474618055552</v>
      </c>
      <c r="H3118">
        <v>594</v>
      </c>
      <c r="I3118">
        <v>594</v>
      </c>
      <c r="L3118">
        <v>594</v>
      </c>
    </row>
    <row r="3119" spans="1:12" x14ac:dyDescent="0.2">
      <c r="A3119">
        <v>5</v>
      </c>
      <c r="B3119" t="s">
        <v>1325</v>
      </c>
      <c r="C3119">
        <v>2023</v>
      </c>
      <c r="D3119" t="s">
        <v>1643</v>
      </c>
      <c r="E3119" t="str">
        <f>IFERROR(VLOOKUP([1]!Tabla_SERIEA_05_13[[#This Row],[IdEstablecimiento]],'[2]Establecimiento 2023'!$A$1:$E$183,5,FALSE),0)</f>
        <v>105104-Hospital Salamanca</v>
      </c>
      <c r="F3119" t="s">
        <v>1338</v>
      </c>
      <c r="G3119" s="437">
        <v>45096.474618055552</v>
      </c>
      <c r="H3119">
        <v>86</v>
      </c>
      <c r="I3119">
        <v>86</v>
      </c>
      <c r="L3119">
        <v>86</v>
      </c>
    </row>
    <row r="3120" spans="1:12" x14ac:dyDescent="0.2">
      <c r="A3120">
        <v>5</v>
      </c>
      <c r="B3120" t="s">
        <v>1325</v>
      </c>
      <c r="C3120">
        <v>2023</v>
      </c>
      <c r="D3120" t="s">
        <v>1643</v>
      </c>
      <c r="E3120" t="str">
        <f>IFERROR(VLOOKUP([1]!Tabla_SERIEA_05_13[[#This Row],[IdEstablecimiento]],'[2]Establecimiento 2023'!$A$1:$E$183,5,FALSE),0)</f>
        <v>105104-Hospital Salamanca</v>
      </c>
      <c r="F3120" t="s">
        <v>1244</v>
      </c>
      <c r="G3120" s="437">
        <v>45096.474618055552</v>
      </c>
      <c r="H3120">
        <v>34</v>
      </c>
      <c r="I3120">
        <v>34</v>
      </c>
      <c r="J3120">
        <v>0</v>
      </c>
    </row>
    <row r="3121" spans="1:13" x14ac:dyDescent="0.2">
      <c r="A3121">
        <v>5</v>
      </c>
      <c r="B3121" t="s">
        <v>1325</v>
      </c>
      <c r="C3121">
        <v>2023</v>
      </c>
      <c r="D3121" t="s">
        <v>1643</v>
      </c>
      <c r="E3121" t="str">
        <f>IFERROR(VLOOKUP([1]!Tabla_SERIEA_05_13[[#This Row],[IdEstablecimiento]],'[2]Establecimiento 2023'!$A$1:$E$183,5,FALSE),0)</f>
        <v>105104-Hospital Salamanca</v>
      </c>
      <c r="F3121" t="s">
        <v>1246</v>
      </c>
      <c r="G3121" s="437">
        <v>45096.474618055552</v>
      </c>
      <c r="H3121">
        <v>3</v>
      </c>
      <c r="I3121">
        <v>3</v>
      </c>
      <c r="J3121">
        <v>0</v>
      </c>
    </row>
    <row r="3122" spans="1:13" x14ac:dyDescent="0.2">
      <c r="A3122">
        <v>5</v>
      </c>
      <c r="B3122" t="s">
        <v>1325</v>
      </c>
      <c r="C3122">
        <v>2023</v>
      </c>
      <c r="D3122" t="s">
        <v>1643</v>
      </c>
      <c r="E3122" t="str">
        <f>IFERROR(VLOOKUP([1]!Tabla_SERIEA_05_13[[#This Row],[IdEstablecimiento]],'[2]Establecimiento 2023'!$A$1:$E$183,5,FALSE),0)</f>
        <v>105104-Hospital Salamanca</v>
      </c>
      <c r="F3122" t="s">
        <v>1249</v>
      </c>
      <c r="G3122" s="437">
        <v>45096.474618055552</v>
      </c>
      <c r="H3122">
        <v>2</v>
      </c>
      <c r="I3122">
        <v>2</v>
      </c>
      <c r="J3122">
        <v>0</v>
      </c>
    </row>
    <row r="3123" spans="1:13" x14ac:dyDescent="0.2">
      <c r="A3123">
        <v>5</v>
      </c>
      <c r="B3123" t="s">
        <v>1325</v>
      </c>
      <c r="C3123">
        <v>2023</v>
      </c>
      <c r="D3123" t="s">
        <v>1643</v>
      </c>
      <c r="E3123" t="str">
        <f>IFERROR(VLOOKUP([1]!Tabla_SERIEA_05_13[[#This Row],[IdEstablecimiento]],'[2]Establecimiento 2023'!$A$1:$E$183,5,FALSE),0)</f>
        <v>105104-Hospital Salamanca</v>
      </c>
      <c r="F3123" t="s">
        <v>1250</v>
      </c>
      <c r="G3123" s="437">
        <v>45096.474618055552</v>
      </c>
      <c r="H3123">
        <v>2</v>
      </c>
      <c r="J3123">
        <v>2</v>
      </c>
    </row>
    <row r="3124" spans="1:13" x14ac:dyDescent="0.2">
      <c r="A3124">
        <v>5</v>
      </c>
      <c r="B3124" t="s">
        <v>1325</v>
      </c>
      <c r="C3124">
        <v>2023</v>
      </c>
      <c r="D3124" t="s">
        <v>1643</v>
      </c>
      <c r="E3124" t="str">
        <f>IFERROR(VLOOKUP([1]!Tabla_SERIEA_05_13[[#This Row],[IdEstablecimiento]],'[2]Establecimiento 2023'!$A$1:$E$183,5,FALSE),0)</f>
        <v>105104-Hospital Salamanca</v>
      </c>
      <c r="F3124" t="s">
        <v>1253</v>
      </c>
      <c r="G3124" s="437">
        <v>45096.474618055552</v>
      </c>
      <c r="H3124">
        <v>11</v>
      </c>
      <c r="I3124">
        <v>11</v>
      </c>
      <c r="J3124">
        <v>0</v>
      </c>
    </row>
    <row r="3125" spans="1:13" x14ac:dyDescent="0.2">
      <c r="A3125">
        <v>5</v>
      </c>
      <c r="B3125" t="s">
        <v>1325</v>
      </c>
      <c r="C3125">
        <v>2023</v>
      </c>
      <c r="D3125" t="s">
        <v>1643</v>
      </c>
      <c r="E3125" t="str">
        <f>IFERROR(VLOOKUP([1]!Tabla_SERIEA_05_13[[#This Row],[IdEstablecimiento]],'[2]Establecimiento 2023'!$A$1:$E$183,5,FALSE),0)</f>
        <v>105104-Hospital Salamanca</v>
      </c>
      <c r="F3125" t="s">
        <v>1390</v>
      </c>
      <c r="G3125" s="437">
        <v>45096.474618055552</v>
      </c>
      <c r="H3125">
        <v>1</v>
      </c>
      <c r="I3125">
        <v>1</v>
      </c>
      <c r="J3125">
        <v>0</v>
      </c>
    </row>
    <row r="3126" spans="1:13" x14ac:dyDescent="0.2">
      <c r="A3126">
        <v>5</v>
      </c>
      <c r="B3126" t="s">
        <v>1325</v>
      </c>
      <c r="C3126">
        <v>2023</v>
      </c>
      <c r="D3126" t="s">
        <v>1643</v>
      </c>
      <c r="E3126" t="str">
        <f>IFERROR(VLOOKUP([1]!Tabla_SERIEA_05_13[[#This Row],[IdEstablecimiento]],'[2]Establecimiento 2023'!$A$1:$E$183,5,FALSE),0)</f>
        <v>105104-Hospital Salamanca</v>
      </c>
      <c r="F3126" t="s">
        <v>1256</v>
      </c>
      <c r="G3126" s="437">
        <v>45096.474618055552</v>
      </c>
      <c r="H3126">
        <v>4706</v>
      </c>
    </row>
    <row r="3127" spans="1:13" x14ac:dyDescent="0.2">
      <c r="A3127">
        <v>5</v>
      </c>
      <c r="B3127" t="s">
        <v>1325</v>
      </c>
      <c r="C3127">
        <v>2023</v>
      </c>
      <c r="D3127" t="s">
        <v>1644</v>
      </c>
      <c r="E3127" t="str">
        <f>IFERROR(VLOOKUP([1]!Tabla_SERIEA_05_13[[#This Row],[IdEstablecimiento]],'[2]Establecimiento 2023'!$A$1:$E$183,5,FALSE),0)</f>
        <v>105104-Hospital Salamanca</v>
      </c>
      <c r="F3127" t="s">
        <v>1335</v>
      </c>
      <c r="G3127" s="437">
        <v>45096.474699074075</v>
      </c>
      <c r="H3127">
        <v>32</v>
      </c>
      <c r="J3127">
        <v>32</v>
      </c>
      <c r="L3127">
        <v>32</v>
      </c>
      <c r="M3127">
        <v>32</v>
      </c>
    </row>
    <row r="3128" spans="1:13" x14ac:dyDescent="0.2">
      <c r="A3128">
        <v>5</v>
      </c>
      <c r="B3128" t="s">
        <v>1325</v>
      </c>
      <c r="C3128">
        <v>2023</v>
      </c>
      <c r="D3128" t="s">
        <v>1644</v>
      </c>
      <c r="E3128" t="str">
        <f>IFERROR(VLOOKUP([1]!Tabla_SERIEA_05_13[[#This Row],[IdEstablecimiento]],'[2]Establecimiento 2023'!$A$1:$E$183,5,FALSE),0)</f>
        <v>105104-Hospital Salamanca</v>
      </c>
      <c r="F3128" t="s">
        <v>1429</v>
      </c>
      <c r="G3128" s="437">
        <v>45096.474699074075</v>
      </c>
      <c r="H3128">
        <v>13</v>
      </c>
      <c r="I3128">
        <v>13</v>
      </c>
      <c r="L3128">
        <v>13</v>
      </c>
    </row>
    <row r="3129" spans="1:13" x14ac:dyDescent="0.2">
      <c r="A3129">
        <v>5</v>
      </c>
      <c r="B3129" t="s">
        <v>1325</v>
      </c>
      <c r="C3129">
        <v>2023</v>
      </c>
      <c r="D3129" t="s">
        <v>1644</v>
      </c>
      <c r="E3129" t="str">
        <f>IFERROR(VLOOKUP([1]!Tabla_SERIEA_05_13[[#This Row],[IdEstablecimiento]],'[2]Establecimiento 2023'!$A$1:$E$183,5,FALSE),0)</f>
        <v>105104-Hospital Salamanca</v>
      </c>
      <c r="F3129" t="s">
        <v>1327</v>
      </c>
      <c r="G3129" s="437">
        <v>45096.474699074075</v>
      </c>
      <c r="H3129">
        <v>53</v>
      </c>
      <c r="I3129">
        <v>53</v>
      </c>
      <c r="L3129">
        <v>53</v>
      </c>
    </row>
    <row r="3130" spans="1:13" x14ac:dyDescent="0.2">
      <c r="A3130">
        <v>5</v>
      </c>
      <c r="B3130" t="s">
        <v>1325</v>
      </c>
      <c r="C3130">
        <v>2023</v>
      </c>
      <c r="D3130" t="s">
        <v>1644</v>
      </c>
      <c r="E3130" t="str">
        <f>IFERROR(VLOOKUP([1]!Tabla_SERIEA_05_13[[#This Row],[IdEstablecimiento]],'[2]Establecimiento 2023'!$A$1:$E$183,5,FALSE),0)</f>
        <v>105104-Hospital Salamanca</v>
      </c>
      <c r="F3130" t="s">
        <v>1543</v>
      </c>
      <c r="G3130" s="437">
        <v>45096.474699074075</v>
      </c>
      <c r="H3130">
        <v>6</v>
      </c>
      <c r="I3130">
        <v>6</v>
      </c>
      <c r="L3130">
        <v>6</v>
      </c>
    </row>
    <row r="3131" spans="1:13" x14ac:dyDescent="0.2">
      <c r="A3131">
        <v>5</v>
      </c>
      <c r="B3131" t="s">
        <v>1325</v>
      </c>
      <c r="C3131">
        <v>2023</v>
      </c>
      <c r="D3131" t="s">
        <v>1644</v>
      </c>
      <c r="E3131" t="str">
        <f>IFERROR(VLOOKUP([1]!Tabla_SERIEA_05_13[[#This Row],[IdEstablecimiento]],'[2]Establecimiento 2023'!$A$1:$E$183,5,FALSE),0)</f>
        <v>105104-Hospital Salamanca</v>
      </c>
      <c r="F3131" t="s">
        <v>1383</v>
      </c>
      <c r="G3131" s="437">
        <v>45096.474699074075</v>
      </c>
      <c r="H3131">
        <v>6</v>
      </c>
      <c r="I3131">
        <v>6</v>
      </c>
      <c r="L3131">
        <v>6</v>
      </c>
    </row>
    <row r="3132" spans="1:13" x14ac:dyDescent="0.2">
      <c r="A3132">
        <v>5</v>
      </c>
      <c r="B3132" t="s">
        <v>1325</v>
      </c>
      <c r="C3132">
        <v>2023</v>
      </c>
      <c r="D3132" t="s">
        <v>1644</v>
      </c>
      <c r="E3132" t="str">
        <f>IFERROR(VLOOKUP([1]!Tabla_SERIEA_05_13[[#This Row],[IdEstablecimiento]],'[2]Establecimiento 2023'!$A$1:$E$183,5,FALSE),0)</f>
        <v>105104-Hospital Salamanca</v>
      </c>
      <c r="F3132" t="s">
        <v>1329</v>
      </c>
      <c r="G3132" s="437">
        <v>45096.474699074075</v>
      </c>
      <c r="H3132">
        <v>2</v>
      </c>
      <c r="I3132">
        <v>2</v>
      </c>
      <c r="L3132">
        <v>2</v>
      </c>
    </row>
    <row r="3133" spans="1:13" x14ac:dyDescent="0.2">
      <c r="A3133">
        <v>5</v>
      </c>
      <c r="B3133" t="s">
        <v>1325</v>
      </c>
      <c r="C3133">
        <v>2023</v>
      </c>
      <c r="D3133" t="s">
        <v>1644</v>
      </c>
      <c r="E3133" t="str">
        <f>IFERROR(VLOOKUP([1]!Tabla_SERIEA_05_13[[#This Row],[IdEstablecimiento]],'[2]Establecimiento 2023'!$A$1:$E$183,5,FALSE),0)</f>
        <v>105104-Hospital Salamanca</v>
      </c>
      <c r="F3133" t="s">
        <v>1435</v>
      </c>
      <c r="G3133" s="437">
        <v>45096.474699074075</v>
      </c>
      <c r="H3133">
        <v>6</v>
      </c>
      <c r="I3133">
        <v>6</v>
      </c>
      <c r="L3133">
        <v>6</v>
      </c>
    </row>
    <row r="3134" spans="1:13" x14ac:dyDescent="0.2">
      <c r="A3134">
        <v>5</v>
      </c>
      <c r="B3134" t="s">
        <v>1325</v>
      </c>
      <c r="C3134">
        <v>2023</v>
      </c>
      <c r="D3134" t="s">
        <v>1644</v>
      </c>
      <c r="E3134" t="str">
        <f>IFERROR(VLOOKUP([1]!Tabla_SERIEA_05_13[[#This Row],[IdEstablecimiento]],'[2]Establecimiento 2023'!$A$1:$E$183,5,FALSE),0)</f>
        <v>04101-La Serena</v>
      </c>
      <c r="F3134" t="s">
        <v>1384</v>
      </c>
      <c r="G3134" s="437">
        <v>45096.474699074075</v>
      </c>
      <c r="H3134">
        <v>591</v>
      </c>
      <c r="I3134">
        <v>591</v>
      </c>
      <c r="L3134">
        <v>591</v>
      </c>
    </row>
    <row r="3135" spans="1:13" x14ac:dyDescent="0.2">
      <c r="A3135">
        <v>5</v>
      </c>
      <c r="B3135" t="s">
        <v>1325</v>
      </c>
      <c r="C3135">
        <v>2023</v>
      </c>
      <c r="D3135" t="s">
        <v>1644</v>
      </c>
      <c r="E3135" t="str">
        <f>IFERROR(VLOOKUP([1]!Tabla_SERIEA_05_13[[#This Row],[IdEstablecimiento]],'[2]Establecimiento 2023'!$A$1:$E$183,5,FALSE),0)</f>
        <v>04101-La Serena</v>
      </c>
      <c r="F3135" t="s">
        <v>1338</v>
      </c>
      <c r="G3135" s="437">
        <v>45096.474699074075</v>
      </c>
      <c r="H3135">
        <v>45</v>
      </c>
      <c r="I3135">
        <v>45</v>
      </c>
      <c r="L3135">
        <v>45</v>
      </c>
    </row>
    <row r="3136" spans="1:13" x14ac:dyDescent="0.2">
      <c r="A3136">
        <v>5</v>
      </c>
      <c r="B3136" t="s">
        <v>1325</v>
      </c>
      <c r="C3136">
        <v>2023</v>
      </c>
      <c r="D3136" t="s">
        <v>1644</v>
      </c>
      <c r="E3136" t="str">
        <f>IFERROR(VLOOKUP([1]!Tabla_SERIEA_05_13[[#This Row],[IdEstablecimiento]],'[2]Establecimiento 2023'!$A$1:$E$183,5,FALSE),0)</f>
        <v>04101-La Serena</v>
      </c>
      <c r="F3136" t="s">
        <v>1330</v>
      </c>
      <c r="G3136" s="437">
        <v>45096.474699074075</v>
      </c>
      <c r="H3136">
        <v>2</v>
      </c>
      <c r="I3136">
        <v>2</v>
      </c>
      <c r="L3136">
        <v>2</v>
      </c>
    </row>
    <row r="3137" spans="1:13" x14ac:dyDescent="0.2">
      <c r="A3137">
        <v>5</v>
      </c>
      <c r="B3137" t="s">
        <v>1325</v>
      </c>
      <c r="C3137">
        <v>2023</v>
      </c>
      <c r="D3137" t="s">
        <v>1644</v>
      </c>
      <c r="E3137" t="str">
        <f>IFERROR(VLOOKUP([1]!Tabla_SERIEA_05_13[[#This Row],[IdEstablecimiento]],'[2]Establecimiento 2023'!$A$1:$E$183,5,FALSE),0)</f>
        <v>04101-La Serena</v>
      </c>
      <c r="F3137" t="s">
        <v>1332</v>
      </c>
      <c r="G3137" s="437">
        <v>45096.474699074075</v>
      </c>
      <c r="H3137">
        <v>19</v>
      </c>
      <c r="I3137">
        <v>19</v>
      </c>
      <c r="L3137">
        <v>19</v>
      </c>
    </row>
    <row r="3138" spans="1:13" x14ac:dyDescent="0.2">
      <c r="A3138">
        <v>5</v>
      </c>
      <c r="B3138" t="s">
        <v>1325</v>
      </c>
      <c r="C3138">
        <v>2023</v>
      </c>
      <c r="D3138" t="s">
        <v>1644</v>
      </c>
      <c r="E3138" t="str">
        <f>IFERROR(VLOOKUP([1]!Tabla_SERIEA_05_13[[#This Row],[IdEstablecimiento]],'[2]Establecimiento 2023'!$A$1:$E$183,5,FALSE),0)</f>
        <v>04101-La Serena</v>
      </c>
      <c r="F3138" t="s">
        <v>1242</v>
      </c>
      <c r="G3138" s="437">
        <v>45096.474699074075</v>
      </c>
      <c r="H3138">
        <v>13</v>
      </c>
      <c r="I3138">
        <v>13</v>
      </c>
      <c r="J3138">
        <v>0</v>
      </c>
    </row>
    <row r="3139" spans="1:13" x14ac:dyDescent="0.2">
      <c r="A3139">
        <v>5</v>
      </c>
      <c r="B3139" t="s">
        <v>1325</v>
      </c>
      <c r="C3139">
        <v>2023</v>
      </c>
      <c r="D3139" t="s">
        <v>1644</v>
      </c>
      <c r="E3139" t="str">
        <f>IFERROR(VLOOKUP([1]!Tabla_SERIEA_05_13[[#This Row],[IdEstablecimiento]],'[2]Establecimiento 2023'!$A$1:$E$183,5,FALSE),0)</f>
        <v>04101-La Serena</v>
      </c>
      <c r="F3139" t="s">
        <v>1244</v>
      </c>
      <c r="G3139" s="437">
        <v>45096.474699074075</v>
      </c>
      <c r="H3139">
        <v>32</v>
      </c>
      <c r="I3139">
        <v>0</v>
      </c>
      <c r="J3139">
        <v>32</v>
      </c>
    </row>
    <row r="3140" spans="1:13" x14ac:dyDescent="0.2">
      <c r="A3140">
        <v>5</v>
      </c>
      <c r="B3140" t="s">
        <v>1325</v>
      </c>
      <c r="C3140">
        <v>2023</v>
      </c>
      <c r="D3140" t="s">
        <v>1644</v>
      </c>
      <c r="E3140" t="str">
        <f>IFERROR(VLOOKUP([1]!Tabla_SERIEA_05_13[[#This Row],[IdEstablecimiento]],'[2]Establecimiento 2023'!$A$1:$E$183,5,FALSE),0)</f>
        <v>04101-La Serena</v>
      </c>
      <c r="F3140" t="s">
        <v>1253</v>
      </c>
      <c r="G3140" s="437">
        <v>45096.474699074075</v>
      </c>
      <c r="H3140">
        <v>53</v>
      </c>
      <c r="I3140">
        <v>53</v>
      </c>
      <c r="J3140">
        <v>0</v>
      </c>
    </row>
    <row r="3141" spans="1:13" x14ac:dyDescent="0.2">
      <c r="A3141">
        <v>5</v>
      </c>
      <c r="B3141" t="s">
        <v>1325</v>
      </c>
      <c r="C3141">
        <v>2023</v>
      </c>
      <c r="D3141" t="s">
        <v>1644</v>
      </c>
      <c r="E3141" t="str">
        <f>IFERROR(VLOOKUP([1]!Tabla_SERIEA_05_13[[#This Row],[IdEstablecimiento]],'[2]Establecimiento 2023'!$A$1:$E$183,5,FALSE),0)</f>
        <v>04101-La Serena</v>
      </c>
      <c r="F3141" t="s">
        <v>1390</v>
      </c>
      <c r="G3141" s="437">
        <v>45096.474699074075</v>
      </c>
      <c r="H3141">
        <v>6</v>
      </c>
      <c r="I3141">
        <v>6</v>
      </c>
      <c r="J3141">
        <v>0</v>
      </c>
    </row>
    <row r="3142" spans="1:13" x14ac:dyDescent="0.2">
      <c r="A3142">
        <v>5</v>
      </c>
      <c r="B3142" t="s">
        <v>1325</v>
      </c>
      <c r="C3142">
        <v>2023</v>
      </c>
      <c r="D3142" t="s">
        <v>1644</v>
      </c>
      <c r="E3142" t="str">
        <f>IFERROR(VLOOKUP([1]!Tabla_SERIEA_05_13[[#This Row],[IdEstablecimiento]],'[2]Establecimiento 2023'!$A$1:$E$183,5,FALSE),0)</f>
        <v>04101-La Serena</v>
      </c>
      <c r="F3142" t="s">
        <v>1255</v>
      </c>
      <c r="G3142" s="437">
        <v>45096.474699074075</v>
      </c>
      <c r="H3142">
        <v>6</v>
      </c>
      <c r="I3142">
        <v>6</v>
      </c>
      <c r="J3142">
        <v>0</v>
      </c>
    </row>
    <row r="3143" spans="1:13" x14ac:dyDescent="0.2">
      <c r="A3143">
        <v>5</v>
      </c>
      <c r="B3143" t="s">
        <v>1325</v>
      </c>
      <c r="C3143">
        <v>2023</v>
      </c>
      <c r="D3143" t="s">
        <v>1644</v>
      </c>
      <c r="E3143" t="str">
        <f>IFERROR(VLOOKUP([1]!Tabla_SERIEA_05_13[[#This Row],[IdEstablecimiento]],'[2]Establecimiento 2023'!$A$1:$E$183,5,FALSE),0)</f>
        <v>04101-La Serena</v>
      </c>
      <c r="F3143" t="s">
        <v>1256</v>
      </c>
      <c r="G3143" s="437">
        <v>45096.474699074075</v>
      </c>
      <c r="H3143">
        <v>1852</v>
      </c>
    </row>
    <row r="3144" spans="1:13" x14ac:dyDescent="0.2">
      <c r="A3144">
        <v>5</v>
      </c>
      <c r="B3144" t="s">
        <v>1325</v>
      </c>
      <c r="C3144">
        <v>2023</v>
      </c>
      <c r="D3144" t="s">
        <v>1645</v>
      </c>
      <c r="E3144" t="str">
        <f>IFERROR(VLOOKUP([1]!Tabla_SERIEA_05_13[[#This Row],[IdEstablecimiento]],'[2]Establecimiento 2023'!$A$1:$E$183,5,FALSE),0)</f>
        <v>04101-La Serena</v>
      </c>
      <c r="F3144" t="s">
        <v>1646</v>
      </c>
      <c r="G3144" s="437">
        <v>45096.475578703707</v>
      </c>
      <c r="H3144">
        <v>2</v>
      </c>
      <c r="I3144">
        <v>2</v>
      </c>
      <c r="J3144">
        <v>0</v>
      </c>
      <c r="K3144">
        <v>2</v>
      </c>
      <c r="L3144">
        <v>0</v>
      </c>
      <c r="M3144">
        <v>0</v>
      </c>
    </row>
    <row r="3145" spans="1:13" x14ac:dyDescent="0.2">
      <c r="A3145">
        <v>5</v>
      </c>
      <c r="B3145" t="s">
        <v>1325</v>
      </c>
      <c r="C3145">
        <v>2023</v>
      </c>
      <c r="D3145" t="s">
        <v>1645</v>
      </c>
      <c r="E3145" t="str">
        <f>IFERROR(VLOOKUP([1]!Tabla_SERIEA_05_13[[#This Row],[IdEstablecimiento]],'[2]Establecimiento 2023'!$A$1:$E$183,5,FALSE),0)</f>
        <v>04101-La Serena</v>
      </c>
      <c r="F3145" t="s">
        <v>1335</v>
      </c>
      <c r="G3145" s="437">
        <v>45096.475578703707</v>
      </c>
      <c r="H3145">
        <v>57</v>
      </c>
      <c r="I3145">
        <v>57</v>
      </c>
      <c r="J3145">
        <v>0</v>
      </c>
      <c r="K3145">
        <v>0</v>
      </c>
      <c r="L3145">
        <v>57</v>
      </c>
      <c r="M3145">
        <v>57</v>
      </c>
    </row>
    <row r="3146" spans="1:13" x14ac:dyDescent="0.2">
      <c r="A3146">
        <v>5</v>
      </c>
      <c r="B3146" t="s">
        <v>1325</v>
      </c>
      <c r="C3146">
        <v>2023</v>
      </c>
      <c r="D3146" t="s">
        <v>1645</v>
      </c>
      <c r="E3146" t="str">
        <f>IFERROR(VLOOKUP([1]!Tabla_SERIEA_05_13[[#This Row],[IdEstablecimiento]],'[2]Establecimiento 2023'!$A$1:$E$183,5,FALSE),0)</f>
        <v>04101-La Serena</v>
      </c>
      <c r="F3146" t="s">
        <v>1429</v>
      </c>
      <c r="G3146" s="437">
        <v>45096.475578703707</v>
      </c>
      <c r="H3146">
        <v>100</v>
      </c>
      <c r="I3146">
        <v>100</v>
      </c>
      <c r="J3146">
        <v>0</v>
      </c>
      <c r="K3146">
        <v>0</v>
      </c>
      <c r="L3146">
        <v>100</v>
      </c>
      <c r="M3146">
        <v>0</v>
      </c>
    </row>
    <row r="3147" spans="1:13" x14ac:dyDescent="0.2">
      <c r="A3147">
        <v>5</v>
      </c>
      <c r="B3147" t="s">
        <v>1325</v>
      </c>
      <c r="C3147">
        <v>2023</v>
      </c>
      <c r="D3147" t="s">
        <v>1645</v>
      </c>
      <c r="E3147" t="str">
        <f>IFERROR(VLOOKUP([1]!Tabla_SERIEA_05_13[[#This Row],[IdEstablecimiento]],'[2]Establecimiento 2023'!$A$1:$E$183,5,FALSE),0)</f>
        <v>04102-Coquimbo</v>
      </c>
      <c r="F3147" t="s">
        <v>1478</v>
      </c>
      <c r="G3147" s="437">
        <v>45096.475578703707</v>
      </c>
      <c r="H3147">
        <v>3</v>
      </c>
      <c r="I3147">
        <v>3</v>
      </c>
      <c r="J3147">
        <v>0</v>
      </c>
      <c r="K3147">
        <v>0</v>
      </c>
      <c r="L3147">
        <v>3</v>
      </c>
      <c r="M3147">
        <v>0</v>
      </c>
    </row>
    <row r="3148" spans="1:13" x14ac:dyDescent="0.2">
      <c r="A3148">
        <v>5</v>
      </c>
      <c r="B3148" t="s">
        <v>1325</v>
      </c>
      <c r="C3148">
        <v>2023</v>
      </c>
      <c r="D3148" t="s">
        <v>1645</v>
      </c>
      <c r="E3148" t="str">
        <f>IFERROR(VLOOKUP([1]!Tabla_SERIEA_05_13[[#This Row],[IdEstablecimiento]],'[2]Establecimiento 2023'!$A$1:$E$183,5,FALSE),0)</f>
        <v>04102-Coquimbo</v>
      </c>
      <c r="F3148" t="s">
        <v>1463</v>
      </c>
      <c r="G3148" s="437">
        <v>45096.475578703707</v>
      </c>
      <c r="H3148">
        <v>10</v>
      </c>
      <c r="I3148">
        <v>10</v>
      </c>
      <c r="J3148">
        <v>0</v>
      </c>
      <c r="K3148">
        <v>0</v>
      </c>
      <c r="L3148">
        <v>10</v>
      </c>
      <c r="M3148">
        <v>0</v>
      </c>
    </row>
    <row r="3149" spans="1:13" x14ac:dyDescent="0.2">
      <c r="A3149">
        <v>5</v>
      </c>
      <c r="B3149" t="s">
        <v>1325</v>
      </c>
      <c r="C3149">
        <v>2023</v>
      </c>
      <c r="D3149" t="s">
        <v>1645</v>
      </c>
      <c r="E3149" t="str">
        <f>IFERROR(VLOOKUP([1]!Tabla_SERIEA_05_13[[#This Row],[IdEstablecimiento]],'[2]Establecimiento 2023'!$A$1:$E$183,5,FALSE),0)</f>
        <v>04102-Coquimbo</v>
      </c>
      <c r="F3149" t="s">
        <v>1333</v>
      </c>
      <c r="G3149" s="437">
        <v>45096.475578703707</v>
      </c>
      <c r="H3149">
        <v>5</v>
      </c>
      <c r="I3149">
        <v>5</v>
      </c>
      <c r="J3149">
        <v>0</v>
      </c>
      <c r="K3149">
        <v>0</v>
      </c>
      <c r="L3149">
        <v>5</v>
      </c>
      <c r="M3149">
        <v>0</v>
      </c>
    </row>
    <row r="3150" spans="1:13" x14ac:dyDescent="0.2">
      <c r="A3150">
        <v>5</v>
      </c>
      <c r="B3150" t="s">
        <v>1325</v>
      </c>
      <c r="C3150">
        <v>2023</v>
      </c>
      <c r="D3150" t="s">
        <v>1645</v>
      </c>
      <c r="E3150" t="str">
        <f>IFERROR(VLOOKUP([1]!Tabla_SERIEA_05_13[[#This Row],[IdEstablecimiento]],'[2]Establecimiento 2023'!$A$1:$E$183,5,FALSE),0)</f>
        <v>04102-Coquimbo</v>
      </c>
      <c r="F3150" t="s">
        <v>1327</v>
      </c>
      <c r="G3150" s="437">
        <v>45096.475578703707</v>
      </c>
      <c r="H3150">
        <v>52</v>
      </c>
      <c r="I3150">
        <v>52</v>
      </c>
      <c r="J3150">
        <v>0</v>
      </c>
      <c r="K3150">
        <v>0</v>
      </c>
      <c r="L3150">
        <v>52</v>
      </c>
    </row>
    <row r="3151" spans="1:13" x14ac:dyDescent="0.2">
      <c r="A3151">
        <v>5</v>
      </c>
      <c r="B3151" t="s">
        <v>1325</v>
      </c>
      <c r="C3151">
        <v>2023</v>
      </c>
      <c r="D3151" t="s">
        <v>1645</v>
      </c>
      <c r="E3151" t="str">
        <f>IFERROR(VLOOKUP([1]!Tabla_SERIEA_05_13[[#This Row],[IdEstablecimiento]],'[2]Establecimiento 2023'!$A$1:$E$183,5,FALSE),0)</f>
        <v>04102-Coquimbo</v>
      </c>
      <c r="F3151" t="s">
        <v>1383</v>
      </c>
      <c r="G3151" s="437">
        <v>45096.475578703707</v>
      </c>
      <c r="H3151">
        <v>3</v>
      </c>
      <c r="I3151">
        <v>3</v>
      </c>
      <c r="J3151">
        <v>0</v>
      </c>
      <c r="K3151">
        <v>0</v>
      </c>
      <c r="L3151">
        <v>3</v>
      </c>
    </row>
    <row r="3152" spans="1:13" x14ac:dyDescent="0.2">
      <c r="A3152">
        <v>5</v>
      </c>
      <c r="B3152" t="s">
        <v>1325</v>
      </c>
      <c r="C3152">
        <v>2023</v>
      </c>
      <c r="D3152" t="s">
        <v>1645</v>
      </c>
      <c r="E3152" t="str">
        <f>IFERROR(VLOOKUP([1]!Tabla_SERIEA_05_13[[#This Row],[IdEstablecimiento]],'[2]Establecimiento 2023'!$A$1:$E$183,5,FALSE),0)</f>
        <v>04102-Coquimbo</v>
      </c>
      <c r="F3152" t="s">
        <v>1435</v>
      </c>
      <c r="G3152" s="437">
        <v>45096.475578703707</v>
      </c>
      <c r="H3152">
        <v>5</v>
      </c>
      <c r="I3152">
        <v>5</v>
      </c>
      <c r="J3152">
        <v>0</v>
      </c>
      <c r="K3152">
        <v>0</v>
      </c>
      <c r="L3152">
        <v>5</v>
      </c>
    </row>
    <row r="3153" spans="1:13" x14ac:dyDescent="0.2">
      <c r="A3153">
        <v>5</v>
      </c>
      <c r="B3153" t="s">
        <v>1325</v>
      </c>
      <c r="C3153">
        <v>2023</v>
      </c>
      <c r="D3153" t="s">
        <v>1645</v>
      </c>
      <c r="E3153" t="str">
        <f>IFERROR(VLOOKUP([1]!Tabla_SERIEA_05_13[[#This Row],[IdEstablecimiento]],'[2]Establecimiento 2023'!$A$1:$E$183,5,FALSE),0)</f>
        <v>04102-Coquimbo</v>
      </c>
      <c r="F3153" t="s">
        <v>1384</v>
      </c>
      <c r="G3153" s="437">
        <v>45096.475578703707</v>
      </c>
      <c r="H3153">
        <v>1107</v>
      </c>
      <c r="I3153">
        <v>1107</v>
      </c>
      <c r="J3153">
        <v>0</v>
      </c>
      <c r="K3153">
        <v>0</v>
      </c>
      <c r="L3153">
        <v>1107</v>
      </c>
    </row>
    <row r="3154" spans="1:13" x14ac:dyDescent="0.2">
      <c r="A3154">
        <v>5</v>
      </c>
      <c r="B3154" t="s">
        <v>1325</v>
      </c>
      <c r="C3154">
        <v>2023</v>
      </c>
      <c r="D3154" t="s">
        <v>1645</v>
      </c>
      <c r="E3154" t="str">
        <f>IFERROR(VLOOKUP([1]!Tabla_SERIEA_05_13[[#This Row],[IdEstablecimiento]],'[2]Establecimiento 2023'!$A$1:$E$183,5,FALSE),0)</f>
        <v>105104-Hospital Salamanca</v>
      </c>
      <c r="F3154" t="s">
        <v>1338</v>
      </c>
      <c r="G3154" s="437">
        <v>45096.475578703707</v>
      </c>
      <c r="H3154">
        <v>183</v>
      </c>
      <c r="I3154">
        <v>183</v>
      </c>
      <c r="J3154">
        <v>0</v>
      </c>
      <c r="K3154">
        <v>0</v>
      </c>
      <c r="L3154">
        <v>183</v>
      </c>
    </row>
    <row r="3155" spans="1:13" x14ac:dyDescent="0.2">
      <c r="A3155">
        <v>5</v>
      </c>
      <c r="B3155" t="s">
        <v>1325</v>
      </c>
      <c r="C3155">
        <v>2023</v>
      </c>
      <c r="D3155" t="s">
        <v>1645</v>
      </c>
      <c r="E3155" t="str">
        <f>IFERROR(VLOOKUP([1]!Tabla_SERIEA_05_13[[#This Row],[IdEstablecimiento]],'[2]Establecimiento 2023'!$A$1:$E$183,5,FALSE),0)</f>
        <v>105104-Hospital Salamanca</v>
      </c>
      <c r="F3155" t="s">
        <v>1436</v>
      </c>
      <c r="G3155" s="437">
        <v>45096.475578703707</v>
      </c>
      <c r="H3155">
        <v>24</v>
      </c>
      <c r="I3155">
        <v>24</v>
      </c>
      <c r="J3155">
        <v>0</v>
      </c>
      <c r="K3155">
        <v>0</v>
      </c>
      <c r="L3155">
        <v>24</v>
      </c>
    </row>
    <row r="3156" spans="1:13" x14ac:dyDescent="0.2">
      <c r="A3156">
        <v>5</v>
      </c>
      <c r="B3156" t="s">
        <v>1325</v>
      </c>
      <c r="C3156">
        <v>2023</v>
      </c>
      <c r="D3156" t="s">
        <v>1645</v>
      </c>
      <c r="E3156" t="str">
        <f>IFERROR(VLOOKUP([1]!Tabla_SERIEA_05_13[[#This Row],[IdEstablecimiento]],'[2]Establecimiento 2023'!$A$1:$E$183,5,FALSE),0)</f>
        <v>105104-Hospital Salamanca</v>
      </c>
      <c r="F3156" t="s">
        <v>1330</v>
      </c>
      <c r="G3156" s="437">
        <v>45096.475578703707</v>
      </c>
      <c r="H3156">
        <v>3</v>
      </c>
      <c r="I3156">
        <v>3</v>
      </c>
      <c r="J3156">
        <v>0</v>
      </c>
      <c r="K3156">
        <v>0</v>
      </c>
      <c r="L3156">
        <v>3</v>
      </c>
    </row>
    <row r="3157" spans="1:13" x14ac:dyDescent="0.2">
      <c r="A3157">
        <v>5</v>
      </c>
      <c r="B3157" t="s">
        <v>1325</v>
      </c>
      <c r="C3157">
        <v>2023</v>
      </c>
      <c r="D3157" t="s">
        <v>1645</v>
      </c>
      <c r="E3157" t="str">
        <f>IFERROR(VLOOKUP([1]!Tabla_SERIEA_05_13[[#This Row],[IdEstablecimiento]],'[2]Establecimiento 2023'!$A$1:$E$183,5,FALSE),0)</f>
        <v>105104-Hospital Salamanca</v>
      </c>
      <c r="F3157" t="s">
        <v>1241</v>
      </c>
      <c r="G3157" s="437">
        <v>45096.475578703707</v>
      </c>
      <c r="H3157">
        <v>2</v>
      </c>
      <c r="I3157">
        <v>2</v>
      </c>
      <c r="J3157">
        <v>0</v>
      </c>
    </row>
    <row r="3158" spans="1:13" x14ac:dyDescent="0.2">
      <c r="A3158">
        <v>5</v>
      </c>
      <c r="B3158" t="s">
        <v>1325</v>
      </c>
      <c r="C3158">
        <v>2023</v>
      </c>
      <c r="D3158" t="s">
        <v>1645</v>
      </c>
      <c r="E3158" t="str">
        <f>IFERROR(VLOOKUP([1]!Tabla_SERIEA_05_13[[#This Row],[IdEstablecimiento]],'[2]Establecimiento 2023'!$A$1:$E$183,5,FALSE),0)</f>
        <v>105104-Hospital Salamanca</v>
      </c>
      <c r="F3158" t="s">
        <v>1242</v>
      </c>
      <c r="G3158" s="437">
        <v>45096.475578703707</v>
      </c>
      <c r="H3158">
        <v>100</v>
      </c>
      <c r="I3158">
        <v>100</v>
      </c>
      <c r="J3158">
        <v>0</v>
      </c>
    </row>
    <row r="3159" spans="1:13" x14ac:dyDescent="0.2">
      <c r="A3159">
        <v>5</v>
      </c>
      <c r="B3159" t="s">
        <v>1325</v>
      </c>
      <c r="C3159">
        <v>2023</v>
      </c>
      <c r="D3159" t="s">
        <v>1645</v>
      </c>
      <c r="E3159" t="str">
        <f>IFERROR(VLOOKUP([1]!Tabla_SERIEA_05_13[[#This Row],[IdEstablecimiento]],'[2]Establecimiento 2023'!$A$1:$E$183,5,FALSE),0)</f>
        <v>04303-Monte Patria</v>
      </c>
      <c r="F3159" t="s">
        <v>1244</v>
      </c>
      <c r="G3159" s="437">
        <v>45096.475578703707</v>
      </c>
      <c r="H3159">
        <v>57</v>
      </c>
      <c r="I3159">
        <v>57</v>
      </c>
      <c r="J3159">
        <v>0</v>
      </c>
    </row>
    <row r="3160" spans="1:13" x14ac:dyDescent="0.2">
      <c r="A3160">
        <v>5</v>
      </c>
      <c r="B3160" t="s">
        <v>1325</v>
      </c>
      <c r="C3160">
        <v>2023</v>
      </c>
      <c r="D3160" t="s">
        <v>1645</v>
      </c>
      <c r="E3160" t="str">
        <f>IFERROR(VLOOKUP([1]!Tabla_SERIEA_05_13[[#This Row],[IdEstablecimiento]],'[2]Establecimiento 2023'!$A$1:$E$183,5,FALSE),0)</f>
        <v>04303-Monte Patria</v>
      </c>
      <c r="F3160" t="s">
        <v>1246</v>
      </c>
      <c r="G3160" s="437">
        <v>45096.475578703707</v>
      </c>
      <c r="H3160">
        <v>3</v>
      </c>
      <c r="I3160">
        <v>3</v>
      </c>
      <c r="J3160">
        <v>0</v>
      </c>
    </row>
    <row r="3161" spans="1:13" x14ac:dyDescent="0.2">
      <c r="A3161">
        <v>5</v>
      </c>
      <c r="B3161" t="s">
        <v>1325</v>
      </c>
      <c r="C3161">
        <v>2023</v>
      </c>
      <c r="D3161" t="s">
        <v>1645</v>
      </c>
      <c r="E3161" t="str">
        <f>IFERROR(VLOOKUP([1]!Tabla_SERIEA_05_13[[#This Row],[IdEstablecimiento]],'[2]Establecimiento 2023'!$A$1:$E$183,5,FALSE),0)</f>
        <v>04303-Monte Patria</v>
      </c>
      <c r="F3161" t="s">
        <v>1249</v>
      </c>
      <c r="G3161" s="437">
        <v>45096.475578703707</v>
      </c>
      <c r="H3161">
        <v>15</v>
      </c>
      <c r="I3161">
        <v>15</v>
      </c>
      <c r="J3161">
        <v>0</v>
      </c>
    </row>
    <row r="3162" spans="1:13" x14ac:dyDescent="0.2">
      <c r="A3162">
        <v>5</v>
      </c>
      <c r="B3162" t="s">
        <v>1325</v>
      </c>
      <c r="C3162">
        <v>2023</v>
      </c>
      <c r="D3162" t="s">
        <v>1645</v>
      </c>
      <c r="E3162" t="str">
        <f>IFERROR(VLOOKUP([1]!Tabla_SERIEA_05_13[[#This Row],[IdEstablecimiento]],'[2]Establecimiento 2023'!$A$1:$E$183,5,FALSE),0)</f>
        <v>04303-Monte Patria</v>
      </c>
      <c r="F3162" t="s">
        <v>1250</v>
      </c>
      <c r="G3162" s="437">
        <v>45096.475578703707</v>
      </c>
      <c r="H3162">
        <v>15</v>
      </c>
      <c r="I3162">
        <v>3</v>
      </c>
      <c r="J3162">
        <v>12</v>
      </c>
    </row>
    <row r="3163" spans="1:13" x14ac:dyDescent="0.2">
      <c r="A3163">
        <v>5</v>
      </c>
      <c r="B3163" t="s">
        <v>1325</v>
      </c>
      <c r="C3163">
        <v>2023</v>
      </c>
      <c r="D3163" t="s">
        <v>1645</v>
      </c>
      <c r="E3163" t="str">
        <f>IFERROR(VLOOKUP([1]!Tabla_SERIEA_05_13[[#This Row],[IdEstablecimiento]],'[2]Establecimiento 2023'!$A$1:$E$183,5,FALSE),0)</f>
        <v>04303-Monte Patria</v>
      </c>
      <c r="F3163" t="s">
        <v>1253</v>
      </c>
      <c r="G3163" s="437">
        <v>45096.475578703707</v>
      </c>
      <c r="H3163">
        <v>52</v>
      </c>
      <c r="I3163">
        <v>52</v>
      </c>
      <c r="J3163">
        <v>0</v>
      </c>
    </row>
    <row r="3164" spans="1:13" x14ac:dyDescent="0.2">
      <c r="A3164">
        <v>5</v>
      </c>
      <c r="B3164" t="s">
        <v>1325</v>
      </c>
      <c r="C3164">
        <v>2023</v>
      </c>
      <c r="D3164" t="s">
        <v>1645</v>
      </c>
      <c r="E3164" t="str">
        <f>IFERROR(VLOOKUP([1]!Tabla_SERIEA_05_13[[#This Row],[IdEstablecimiento]],'[2]Establecimiento 2023'!$A$1:$E$183,5,FALSE),0)</f>
        <v>04303-Monte Patria</v>
      </c>
      <c r="F3164" t="s">
        <v>1390</v>
      </c>
      <c r="G3164" s="437">
        <v>45096.475578703707</v>
      </c>
      <c r="H3164">
        <v>3</v>
      </c>
      <c r="I3164">
        <v>3</v>
      </c>
      <c r="J3164">
        <v>0</v>
      </c>
    </row>
    <row r="3165" spans="1:13" x14ac:dyDescent="0.2">
      <c r="A3165">
        <v>5</v>
      </c>
      <c r="B3165" t="s">
        <v>1325</v>
      </c>
      <c r="C3165">
        <v>2023</v>
      </c>
      <c r="D3165" t="s">
        <v>1645</v>
      </c>
      <c r="E3165" t="str">
        <f>IFERROR(VLOOKUP([1]!Tabla_SERIEA_05_13[[#This Row],[IdEstablecimiento]],'[2]Establecimiento 2023'!$A$1:$E$183,5,FALSE),0)</f>
        <v>04303-Monte Patria</v>
      </c>
      <c r="F3165" t="s">
        <v>1256</v>
      </c>
      <c r="G3165" s="437">
        <v>45096.475578703707</v>
      </c>
      <c r="H3165">
        <v>2518</v>
      </c>
    </row>
    <row r="3166" spans="1:13" x14ac:dyDescent="0.2">
      <c r="A3166">
        <v>5</v>
      </c>
      <c r="B3166" t="s">
        <v>1325</v>
      </c>
      <c r="C3166">
        <v>2023</v>
      </c>
      <c r="D3166" t="s">
        <v>1645</v>
      </c>
      <c r="E3166" t="str">
        <f>IFERROR(VLOOKUP([1]!Tabla_SERIEA_05_13[[#This Row],[IdEstablecimiento]],'[2]Establecimiento 2023'!$A$1:$E$183,5,FALSE),0)</f>
        <v>04303-Monte Patria</v>
      </c>
      <c r="F3166" t="s">
        <v>1260</v>
      </c>
      <c r="G3166" s="437">
        <v>45096.475578703707</v>
      </c>
      <c r="H3166">
        <v>16</v>
      </c>
    </row>
    <row r="3167" spans="1:13" x14ac:dyDescent="0.2">
      <c r="A3167">
        <v>5</v>
      </c>
      <c r="B3167" t="s">
        <v>1325</v>
      </c>
      <c r="C3167">
        <v>2023</v>
      </c>
      <c r="D3167" t="s">
        <v>1647</v>
      </c>
      <c r="E3167" t="str">
        <f>IFERROR(VLOOKUP([1]!Tabla_SERIEA_05_13[[#This Row],[IdEstablecimiento]],'[2]Establecimiento 2023'!$A$1:$E$183,5,FALSE),0)</f>
        <v>04303-Monte Patria</v>
      </c>
      <c r="F3167" t="s">
        <v>1335</v>
      </c>
      <c r="G3167" s="437">
        <v>45096.475624999999</v>
      </c>
      <c r="H3167">
        <v>224</v>
      </c>
      <c r="I3167">
        <v>224</v>
      </c>
      <c r="L3167">
        <v>224</v>
      </c>
      <c r="M3167">
        <v>224</v>
      </c>
    </row>
    <row r="3168" spans="1:13" x14ac:dyDescent="0.2">
      <c r="A3168">
        <v>5</v>
      </c>
      <c r="B3168" t="s">
        <v>1325</v>
      </c>
      <c r="C3168">
        <v>2023</v>
      </c>
      <c r="D3168" t="s">
        <v>1647</v>
      </c>
      <c r="E3168" t="str">
        <f>IFERROR(VLOOKUP([1]!Tabla_SERIEA_05_13[[#This Row],[IdEstablecimiento]],'[2]Establecimiento 2023'!$A$1:$E$183,5,FALSE),0)</f>
        <v>04303-Monte Patria</v>
      </c>
      <c r="F3168" t="s">
        <v>1477</v>
      </c>
      <c r="G3168" s="437">
        <v>45096.475624999999</v>
      </c>
      <c r="H3168">
        <v>10</v>
      </c>
      <c r="I3168">
        <v>10</v>
      </c>
      <c r="L3168">
        <v>10</v>
      </c>
    </row>
    <row r="3169" spans="1:12" x14ac:dyDescent="0.2">
      <c r="A3169">
        <v>5</v>
      </c>
      <c r="B3169" t="s">
        <v>1325</v>
      </c>
      <c r="C3169">
        <v>2023</v>
      </c>
      <c r="D3169" t="s">
        <v>1647</v>
      </c>
      <c r="E3169" t="str">
        <f>IFERROR(VLOOKUP([1]!Tabla_SERIEA_05_13[[#This Row],[IdEstablecimiento]],'[2]Establecimiento 2023'!$A$1:$E$183,5,FALSE),0)</f>
        <v>04303-Monte Patria</v>
      </c>
      <c r="F3169" t="s">
        <v>1429</v>
      </c>
      <c r="G3169" s="437">
        <v>45096.475624999999</v>
      </c>
      <c r="H3169">
        <v>564</v>
      </c>
      <c r="I3169">
        <v>564</v>
      </c>
      <c r="K3169">
        <v>11</v>
      </c>
      <c r="L3169">
        <v>553</v>
      </c>
    </row>
    <row r="3170" spans="1:12" x14ac:dyDescent="0.2">
      <c r="A3170">
        <v>5</v>
      </c>
      <c r="B3170" t="s">
        <v>1325</v>
      </c>
      <c r="C3170">
        <v>2023</v>
      </c>
      <c r="D3170" t="s">
        <v>1647</v>
      </c>
      <c r="E3170" t="str">
        <f>IFERROR(VLOOKUP([1]!Tabla_SERIEA_05_13[[#This Row],[IdEstablecimiento]],'[2]Establecimiento 2023'!$A$1:$E$183,5,FALSE),0)</f>
        <v>04303-Monte Patria</v>
      </c>
      <c r="F3170" t="s">
        <v>1478</v>
      </c>
      <c r="G3170" s="437">
        <v>45096.475624999999</v>
      </c>
      <c r="H3170">
        <v>6</v>
      </c>
      <c r="I3170">
        <v>6</v>
      </c>
      <c r="K3170">
        <v>1</v>
      </c>
      <c r="L3170">
        <v>5</v>
      </c>
    </row>
    <row r="3171" spans="1:12" x14ac:dyDescent="0.2">
      <c r="A3171">
        <v>5</v>
      </c>
      <c r="B3171" t="s">
        <v>1325</v>
      </c>
      <c r="C3171">
        <v>2023</v>
      </c>
      <c r="D3171" t="s">
        <v>1647</v>
      </c>
      <c r="E3171" t="str">
        <f>IFERROR(VLOOKUP([1]!Tabla_SERIEA_05_13[[#This Row],[IdEstablecimiento]],'[2]Establecimiento 2023'!$A$1:$E$183,5,FALSE),0)</f>
        <v>04303-Monte Patria</v>
      </c>
      <c r="F3171" t="s">
        <v>1430</v>
      </c>
      <c r="G3171" s="437">
        <v>45096.475624999999</v>
      </c>
      <c r="H3171">
        <v>1</v>
      </c>
      <c r="I3171">
        <v>1</v>
      </c>
      <c r="K3171">
        <v>1</v>
      </c>
      <c r="L3171">
        <v>0</v>
      </c>
    </row>
    <row r="3172" spans="1:12" x14ac:dyDescent="0.2">
      <c r="A3172">
        <v>5</v>
      </c>
      <c r="B3172" t="s">
        <v>1325</v>
      </c>
      <c r="C3172">
        <v>2023</v>
      </c>
      <c r="D3172" t="s">
        <v>1647</v>
      </c>
      <c r="E3172" t="str">
        <f>IFERROR(VLOOKUP([1]!Tabla_SERIEA_05_13[[#This Row],[IdEstablecimiento]],'[2]Establecimiento 2023'!$A$1:$E$183,5,FALSE),0)</f>
        <v>04102-Coquimbo</v>
      </c>
      <c r="F3172" t="s">
        <v>1463</v>
      </c>
      <c r="G3172" s="437">
        <v>45096.475624999999</v>
      </c>
      <c r="H3172">
        <v>16</v>
      </c>
      <c r="I3172">
        <v>16</v>
      </c>
    </row>
    <row r="3173" spans="1:12" x14ac:dyDescent="0.2">
      <c r="A3173">
        <v>5</v>
      </c>
      <c r="B3173" t="s">
        <v>1325</v>
      </c>
      <c r="C3173">
        <v>2023</v>
      </c>
      <c r="D3173" t="s">
        <v>1647</v>
      </c>
      <c r="E3173" t="str">
        <f>IFERROR(VLOOKUP([1]!Tabla_SERIEA_05_13[[#This Row],[IdEstablecimiento]],'[2]Establecimiento 2023'!$A$1:$E$183,5,FALSE),0)</f>
        <v>04102-Coquimbo</v>
      </c>
      <c r="F3173" t="s">
        <v>1333</v>
      </c>
      <c r="G3173" s="437">
        <v>45096.475624999999</v>
      </c>
      <c r="H3173">
        <v>42</v>
      </c>
      <c r="I3173">
        <v>42</v>
      </c>
    </row>
    <row r="3174" spans="1:12" x14ac:dyDescent="0.2">
      <c r="A3174">
        <v>5</v>
      </c>
      <c r="B3174" t="s">
        <v>1325</v>
      </c>
      <c r="C3174">
        <v>2023</v>
      </c>
      <c r="D3174" t="s">
        <v>1647</v>
      </c>
      <c r="E3174" t="str">
        <f>IFERROR(VLOOKUP([1]!Tabla_SERIEA_05_13[[#This Row],[IdEstablecimiento]],'[2]Establecimiento 2023'!$A$1:$E$183,5,FALSE),0)</f>
        <v>04102-Coquimbo</v>
      </c>
      <c r="F3174" t="s">
        <v>1327</v>
      </c>
      <c r="G3174" s="437">
        <v>45096.475624999999</v>
      </c>
      <c r="H3174">
        <v>125</v>
      </c>
      <c r="I3174">
        <v>125</v>
      </c>
      <c r="K3174">
        <v>3</v>
      </c>
      <c r="L3174">
        <v>122</v>
      </c>
    </row>
    <row r="3175" spans="1:12" x14ac:dyDescent="0.2">
      <c r="A3175">
        <v>5</v>
      </c>
      <c r="B3175" t="s">
        <v>1325</v>
      </c>
      <c r="C3175">
        <v>2023</v>
      </c>
      <c r="D3175" t="s">
        <v>1647</v>
      </c>
      <c r="E3175" t="str">
        <f>IFERROR(VLOOKUP([1]!Tabla_SERIEA_05_13[[#This Row],[IdEstablecimiento]],'[2]Establecimiento 2023'!$A$1:$E$183,5,FALSE),0)</f>
        <v>04102-Coquimbo</v>
      </c>
      <c r="F3175" t="s">
        <v>1383</v>
      </c>
      <c r="G3175" s="437">
        <v>45096.475624999999</v>
      </c>
      <c r="H3175">
        <v>5</v>
      </c>
      <c r="I3175">
        <v>5</v>
      </c>
      <c r="K3175">
        <v>0</v>
      </c>
      <c r="L3175">
        <v>5</v>
      </c>
    </row>
    <row r="3176" spans="1:12" x14ac:dyDescent="0.2">
      <c r="A3176">
        <v>5</v>
      </c>
      <c r="B3176" t="s">
        <v>1325</v>
      </c>
      <c r="C3176">
        <v>2023</v>
      </c>
      <c r="D3176" t="s">
        <v>1647</v>
      </c>
      <c r="E3176" t="str">
        <f>IFERROR(VLOOKUP([1]!Tabla_SERIEA_05_13[[#This Row],[IdEstablecimiento]],'[2]Establecimiento 2023'!$A$1:$E$183,5,FALSE),0)</f>
        <v>04102-Coquimbo</v>
      </c>
      <c r="F3176" t="s">
        <v>1506</v>
      </c>
      <c r="G3176" s="437">
        <v>45096.475624999999</v>
      </c>
      <c r="H3176">
        <v>3</v>
      </c>
      <c r="I3176">
        <v>3</v>
      </c>
      <c r="K3176">
        <v>3</v>
      </c>
      <c r="L3176">
        <v>0</v>
      </c>
    </row>
    <row r="3177" spans="1:12" x14ac:dyDescent="0.2">
      <c r="A3177">
        <v>5</v>
      </c>
      <c r="B3177" t="s">
        <v>1325</v>
      </c>
      <c r="C3177">
        <v>2023</v>
      </c>
      <c r="D3177" t="s">
        <v>1647</v>
      </c>
      <c r="E3177" t="str">
        <f>IFERROR(VLOOKUP([1]!Tabla_SERIEA_05_13[[#This Row],[IdEstablecimiento]],'[2]Establecimiento 2023'!$A$1:$E$183,5,FALSE),0)</f>
        <v>04102-Coquimbo</v>
      </c>
      <c r="F3177" t="s">
        <v>1328</v>
      </c>
      <c r="G3177" s="437">
        <v>45096.475624999999</v>
      </c>
      <c r="H3177">
        <v>1</v>
      </c>
      <c r="I3177">
        <v>1</v>
      </c>
      <c r="K3177">
        <v>1</v>
      </c>
      <c r="L3177">
        <v>0</v>
      </c>
    </row>
    <row r="3178" spans="1:12" x14ac:dyDescent="0.2">
      <c r="A3178">
        <v>5</v>
      </c>
      <c r="B3178" t="s">
        <v>1325</v>
      </c>
      <c r="C3178">
        <v>2023</v>
      </c>
      <c r="D3178" t="s">
        <v>1647</v>
      </c>
      <c r="E3178" t="str">
        <f>IFERROR(VLOOKUP([1]!Tabla_SERIEA_05_13[[#This Row],[IdEstablecimiento]],'[2]Establecimiento 2023'!$A$1:$E$183,5,FALSE),0)</f>
        <v>04102-Coquimbo</v>
      </c>
      <c r="F3178" t="s">
        <v>1531</v>
      </c>
      <c r="G3178" s="437">
        <v>45096.475624999999</v>
      </c>
      <c r="H3178">
        <v>1</v>
      </c>
      <c r="I3178">
        <v>1</v>
      </c>
      <c r="K3178">
        <v>1</v>
      </c>
      <c r="L3178">
        <v>0</v>
      </c>
    </row>
    <row r="3179" spans="1:12" x14ac:dyDescent="0.2">
      <c r="A3179">
        <v>5</v>
      </c>
      <c r="B3179" t="s">
        <v>1325</v>
      </c>
      <c r="C3179">
        <v>2023</v>
      </c>
      <c r="D3179" t="s">
        <v>1647</v>
      </c>
      <c r="E3179" t="str">
        <f>IFERROR(VLOOKUP([1]!Tabla_SERIEA_05_13[[#This Row],[IdEstablecimiento]],'[2]Establecimiento 2023'!$A$1:$E$183,5,FALSE),0)</f>
        <v>04102-Coquimbo</v>
      </c>
      <c r="F3179" t="s">
        <v>1435</v>
      </c>
      <c r="G3179" s="437">
        <v>45096.475624999999</v>
      </c>
      <c r="H3179">
        <v>23</v>
      </c>
      <c r="I3179">
        <v>23</v>
      </c>
      <c r="K3179">
        <v>10</v>
      </c>
      <c r="L3179">
        <v>13</v>
      </c>
    </row>
    <row r="3180" spans="1:12" x14ac:dyDescent="0.2">
      <c r="A3180">
        <v>5</v>
      </c>
      <c r="B3180" t="s">
        <v>1325</v>
      </c>
      <c r="C3180">
        <v>2023</v>
      </c>
      <c r="D3180" t="s">
        <v>1647</v>
      </c>
      <c r="E3180" t="str">
        <f>IFERROR(VLOOKUP([1]!Tabla_SERIEA_05_13[[#This Row],[IdEstablecimiento]],'[2]Establecimiento 2023'!$A$1:$E$183,5,FALSE),0)</f>
        <v>04102-Coquimbo</v>
      </c>
      <c r="F3180" t="s">
        <v>1384</v>
      </c>
      <c r="G3180" s="437">
        <v>45096.475624999999</v>
      </c>
      <c r="H3180">
        <v>3110</v>
      </c>
      <c r="I3180">
        <v>3110</v>
      </c>
      <c r="K3180">
        <v>39</v>
      </c>
      <c r="L3180">
        <v>3071</v>
      </c>
    </row>
    <row r="3181" spans="1:12" x14ac:dyDescent="0.2">
      <c r="A3181">
        <v>5</v>
      </c>
      <c r="B3181" t="s">
        <v>1325</v>
      </c>
      <c r="C3181">
        <v>2023</v>
      </c>
      <c r="D3181" t="s">
        <v>1647</v>
      </c>
      <c r="E3181" t="str">
        <f>IFERROR(VLOOKUP([1]!Tabla_SERIEA_05_13[[#This Row],[IdEstablecimiento]],'[2]Establecimiento 2023'!$A$1:$E$183,5,FALSE),0)</f>
        <v>04102-Coquimbo</v>
      </c>
      <c r="F3181" t="s">
        <v>1338</v>
      </c>
      <c r="G3181" s="437">
        <v>45096.475624999999</v>
      </c>
      <c r="H3181">
        <v>361</v>
      </c>
      <c r="I3181">
        <v>361</v>
      </c>
      <c r="K3181">
        <v>3</v>
      </c>
      <c r="L3181">
        <v>358</v>
      </c>
    </row>
    <row r="3182" spans="1:12" x14ac:dyDescent="0.2">
      <c r="A3182">
        <v>5</v>
      </c>
      <c r="B3182" t="s">
        <v>1325</v>
      </c>
      <c r="C3182">
        <v>2023</v>
      </c>
      <c r="D3182" t="s">
        <v>1647</v>
      </c>
      <c r="E3182" t="str">
        <f>IFERROR(VLOOKUP([1]!Tabla_SERIEA_05_13[[#This Row],[IdEstablecimiento]],'[2]Establecimiento 2023'!$A$1:$E$183,5,FALSE),0)</f>
        <v>04102-Coquimbo</v>
      </c>
      <c r="F3182" t="s">
        <v>1436</v>
      </c>
      <c r="G3182" s="437">
        <v>45096.475624999999</v>
      </c>
      <c r="H3182">
        <v>10</v>
      </c>
      <c r="I3182">
        <v>10</v>
      </c>
      <c r="K3182">
        <v>0</v>
      </c>
      <c r="L3182">
        <v>10</v>
      </c>
    </row>
    <row r="3183" spans="1:12" x14ac:dyDescent="0.2">
      <c r="A3183">
        <v>5</v>
      </c>
      <c r="B3183" t="s">
        <v>1325</v>
      </c>
      <c r="C3183">
        <v>2023</v>
      </c>
      <c r="D3183" t="s">
        <v>1647</v>
      </c>
      <c r="E3183" t="str">
        <f>IFERROR(VLOOKUP([1]!Tabla_SERIEA_05_13[[#This Row],[IdEstablecimiento]],'[2]Establecimiento 2023'!$A$1:$E$183,5,FALSE),0)</f>
        <v>04102-Coquimbo</v>
      </c>
      <c r="F3183" t="s">
        <v>1528</v>
      </c>
      <c r="G3183" s="437">
        <v>45096.475624999999</v>
      </c>
      <c r="H3183">
        <v>2</v>
      </c>
      <c r="I3183">
        <v>2</v>
      </c>
      <c r="K3183">
        <v>1</v>
      </c>
      <c r="L3183">
        <v>1</v>
      </c>
    </row>
    <row r="3184" spans="1:12" x14ac:dyDescent="0.2">
      <c r="A3184">
        <v>5</v>
      </c>
      <c r="B3184" t="s">
        <v>1325</v>
      </c>
      <c r="C3184">
        <v>2023</v>
      </c>
      <c r="D3184" t="s">
        <v>1647</v>
      </c>
      <c r="E3184" t="str">
        <f>IFERROR(VLOOKUP([1]!Tabla_SERIEA_05_13[[#This Row],[IdEstablecimiento]],'[2]Establecimiento 2023'!$A$1:$E$183,5,FALSE),0)</f>
        <v>04102-Coquimbo</v>
      </c>
      <c r="F3184" t="s">
        <v>1330</v>
      </c>
      <c r="G3184" s="437">
        <v>45096.475624999999</v>
      </c>
      <c r="H3184">
        <v>5</v>
      </c>
      <c r="I3184">
        <v>5</v>
      </c>
      <c r="K3184">
        <v>0</v>
      </c>
      <c r="L3184">
        <v>5</v>
      </c>
    </row>
    <row r="3185" spans="1:12" x14ac:dyDescent="0.2">
      <c r="A3185">
        <v>5</v>
      </c>
      <c r="B3185" t="s">
        <v>1325</v>
      </c>
      <c r="C3185">
        <v>2023</v>
      </c>
      <c r="D3185" t="s">
        <v>1647</v>
      </c>
      <c r="E3185" t="str">
        <f>IFERROR(VLOOKUP([1]!Tabla_SERIEA_05_13[[#This Row],[IdEstablecimiento]],'[2]Establecimiento 2023'!$A$1:$E$183,5,FALSE),0)</f>
        <v>04102-Coquimbo</v>
      </c>
      <c r="F3185" t="s">
        <v>1385</v>
      </c>
      <c r="G3185" s="437">
        <v>45096.475624999999</v>
      </c>
      <c r="H3185">
        <v>18</v>
      </c>
      <c r="I3185">
        <v>18</v>
      </c>
    </row>
    <row r="3186" spans="1:12" x14ac:dyDescent="0.2">
      <c r="A3186">
        <v>5</v>
      </c>
      <c r="B3186" t="s">
        <v>1325</v>
      </c>
      <c r="C3186">
        <v>2023</v>
      </c>
      <c r="D3186" t="s">
        <v>1647</v>
      </c>
      <c r="E3186" t="str">
        <f>IFERROR(VLOOKUP([1]!Tabla_SERIEA_05_13[[#This Row],[IdEstablecimiento]],'[2]Establecimiento 2023'!$A$1:$E$183,5,FALSE),0)</f>
        <v>04102-Coquimbo</v>
      </c>
      <c r="F3186" t="s">
        <v>1332</v>
      </c>
      <c r="G3186" s="437">
        <v>45096.475624999999</v>
      </c>
      <c r="H3186">
        <v>51</v>
      </c>
      <c r="I3186">
        <v>51</v>
      </c>
      <c r="L3186">
        <v>51</v>
      </c>
    </row>
    <row r="3187" spans="1:12" x14ac:dyDescent="0.2">
      <c r="A3187">
        <v>5</v>
      </c>
      <c r="B3187" t="s">
        <v>1325</v>
      </c>
      <c r="C3187">
        <v>2023</v>
      </c>
      <c r="D3187" t="s">
        <v>1647</v>
      </c>
      <c r="E3187" t="str">
        <f>IFERROR(VLOOKUP([1]!Tabla_SERIEA_05_13[[#This Row],[IdEstablecimiento]],'[2]Establecimiento 2023'!$A$1:$E$183,5,FALSE),0)</f>
        <v>105100-Hospital La Serena</v>
      </c>
      <c r="F3187" t="s">
        <v>1648</v>
      </c>
      <c r="G3187" s="437">
        <v>45096.475624999999</v>
      </c>
      <c r="H3187">
        <v>11</v>
      </c>
      <c r="I3187">
        <v>11</v>
      </c>
      <c r="L3187">
        <v>11</v>
      </c>
    </row>
    <row r="3188" spans="1:12" x14ac:dyDescent="0.2">
      <c r="A3188">
        <v>5</v>
      </c>
      <c r="B3188" t="s">
        <v>1325</v>
      </c>
      <c r="C3188">
        <v>2023</v>
      </c>
      <c r="D3188" t="s">
        <v>1647</v>
      </c>
      <c r="E3188" t="str">
        <f>IFERROR(VLOOKUP([1]!Tabla_SERIEA_05_13[[#This Row],[IdEstablecimiento]],'[2]Establecimiento 2023'!$A$1:$E$183,5,FALSE),0)</f>
        <v>105100-Hospital La Serena</v>
      </c>
      <c r="F3188" t="s">
        <v>1649</v>
      </c>
      <c r="G3188" s="437">
        <v>45096.475624999999</v>
      </c>
      <c r="H3188">
        <v>18</v>
      </c>
      <c r="I3188">
        <v>18</v>
      </c>
      <c r="L3188">
        <v>18</v>
      </c>
    </row>
    <row r="3189" spans="1:12" x14ac:dyDescent="0.2">
      <c r="A3189">
        <v>5</v>
      </c>
      <c r="B3189" t="s">
        <v>1325</v>
      </c>
      <c r="C3189">
        <v>2023</v>
      </c>
      <c r="D3189" t="s">
        <v>1647</v>
      </c>
      <c r="E3189" t="str">
        <f>IFERROR(VLOOKUP([1]!Tabla_SERIEA_05_13[[#This Row],[IdEstablecimiento]],'[2]Establecimiento 2023'!$A$1:$E$183,5,FALSE),0)</f>
        <v>105100-Hospital La Serena</v>
      </c>
      <c r="F3189" t="s">
        <v>1242</v>
      </c>
      <c r="G3189" s="437">
        <v>45096.475624999999</v>
      </c>
      <c r="H3189">
        <v>564</v>
      </c>
      <c r="I3189">
        <v>564</v>
      </c>
      <c r="J3189">
        <v>0</v>
      </c>
    </row>
    <row r="3190" spans="1:12" x14ac:dyDescent="0.2">
      <c r="A3190">
        <v>5</v>
      </c>
      <c r="B3190" t="s">
        <v>1325</v>
      </c>
      <c r="C3190">
        <v>2023</v>
      </c>
      <c r="D3190" t="s">
        <v>1647</v>
      </c>
      <c r="E3190" t="str">
        <f>IFERROR(VLOOKUP([1]!Tabla_SERIEA_05_13[[#This Row],[IdEstablecimiento]],'[2]Establecimiento 2023'!$A$1:$E$183,5,FALSE),0)</f>
        <v>105100-Hospital La Serena</v>
      </c>
      <c r="F3190" t="s">
        <v>1244</v>
      </c>
      <c r="G3190" s="437">
        <v>45096.475624999999</v>
      </c>
      <c r="H3190">
        <v>234</v>
      </c>
      <c r="I3190">
        <v>234</v>
      </c>
      <c r="J3190">
        <v>0</v>
      </c>
    </row>
    <row r="3191" spans="1:12" x14ac:dyDescent="0.2">
      <c r="A3191">
        <v>5</v>
      </c>
      <c r="B3191" t="s">
        <v>1325</v>
      </c>
      <c r="C3191">
        <v>2023</v>
      </c>
      <c r="D3191" t="s">
        <v>1647</v>
      </c>
      <c r="E3191" t="str">
        <f>IFERROR(VLOOKUP([1]!Tabla_SERIEA_05_13[[#This Row],[IdEstablecimiento]],'[2]Establecimiento 2023'!$A$1:$E$183,5,FALSE),0)</f>
        <v>105100-Hospital La Serena</v>
      </c>
      <c r="F3191" t="s">
        <v>1246</v>
      </c>
      <c r="G3191" s="437">
        <v>45096.475624999999</v>
      </c>
      <c r="H3191">
        <v>7</v>
      </c>
      <c r="I3191">
        <v>7</v>
      </c>
      <c r="J3191">
        <v>0</v>
      </c>
    </row>
    <row r="3192" spans="1:12" x14ac:dyDescent="0.2">
      <c r="A3192">
        <v>5</v>
      </c>
      <c r="B3192" t="s">
        <v>1325</v>
      </c>
      <c r="C3192">
        <v>2023</v>
      </c>
      <c r="D3192" t="s">
        <v>1647</v>
      </c>
      <c r="E3192" t="str">
        <f>IFERROR(VLOOKUP([1]!Tabla_SERIEA_05_13[[#This Row],[IdEstablecimiento]],'[2]Establecimiento 2023'!$A$1:$E$183,5,FALSE),0)</f>
        <v>105100-Hospital La Serena</v>
      </c>
      <c r="F3192" t="s">
        <v>1249</v>
      </c>
      <c r="G3192" s="437">
        <v>45096.475624999999</v>
      </c>
      <c r="H3192">
        <v>58</v>
      </c>
      <c r="I3192">
        <v>58</v>
      </c>
      <c r="J3192">
        <v>0</v>
      </c>
    </row>
    <row r="3193" spans="1:12" x14ac:dyDescent="0.2">
      <c r="A3193">
        <v>5</v>
      </c>
      <c r="B3193" t="s">
        <v>1325</v>
      </c>
      <c r="C3193">
        <v>2023</v>
      </c>
      <c r="D3193" t="s">
        <v>1647</v>
      </c>
      <c r="E3193" t="str">
        <f>IFERROR(VLOOKUP([1]!Tabla_SERIEA_05_13[[#This Row],[IdEstablecimiento]],'[2]Establecimiento 2023'!$A$1:$E$183,5,FALSE),0)</f>
        <v>105100-Hospital La Serena</v>
      </c>
      <c r="F3193" t="s">
        <v>1250</v>
      </c>
      <c r="G3193" s="437">
        <v>45096.475624999999</v>
      </c>
      <c r="H3193">
        <v>58</v>
      </c>
      <c r="I3193">
        <v>3</v>
      </c>
      <c r="J3193">
        <v>55</v>
      </c>
    </row>
    <row r="3194" spans="1:12" x14ac:dyDescent="0.2">
      <c r="A3194">
        <v>5</v>
      </c>
      <c r="B3194" t="s">
        <v>1325</v>
      </c>
      <c r="C3194">
        <v>2023</v>
      </c>
      <c r="D3194" t="s">
        <v>1647</v>
      </c>
      <c r="E3194" t="str">
        <f>IFERROR(VLOOKUP([1]!Tabla_SERIEA_05_13[[#This Row],[IdEstablecimiento]],'[2]Establecimiento 2023'!$A$1:$E$183,5,FALSE),0)</f>
        <v>105100-Hospital La Serena</v>
      </c>
      <c r="F3194" t="s">
        <v>1253</v>
      </c>
      <c r="G3194" s="437">
        <v>45096.475624999999</v>
      </c>
      <c r="H3194">
        <v>125</v>
      </c>
      <c r="I3194">
        <v>125</v>
      </c>
      <c r="J3194">
        <v>0</v>
      </c>
    </row>
    <row r="3195" spans="1:12" x14ac:dyDescent="0.2">
      <c r="A3195">
        <v>5</v>
      </c>
      <c r="B3195" t="s">
        <v>1325</v>
      </c>
      <c r="C3195">
        <v>2023</v>
      </c>
      <c r="D3195" t="s">
        <v>1647</v>
      </c>
      <c r="E3195" t="str">
        <f>IFERROR(VLOOKUP([1]!Tabla_SERIEA_05_13[[#This Row],[IdEstablecimiento]],'[2]Establecimiento 2023'!$A$1:$E$183,5,FALSE),0)</f>
        <v>105100-Hospital La Serena</v>
      </c>
      <c r="F3195" t="s">
        <v>1390</v>
      </c>
      <c r="G3195" s="437">
        <v>45096.475624999999</v>
      </c>
      <c r="H3195">
        <v>5</v>
      </c>
      <c r="I3195">
        <v>5</v>
      </c>
      <c r="J3195">
        <v>0</v>
      </c>
    </row>
    <row r="3196" spans="1:12" x14ac:dyDescent="0.2">
      <c r="A3196">
        <v>5</v>
      </c>
      <c r="B3196" t="s">
        <v>1325</v>
      </c>
      <c r="C3196">
        <v>2023</v>
      </c>
      <c r="D3196" t="s">
        <v>1647</v>
      </c>
      <c r="E3196" t="str">
        <f>IFERROR(VLOOKUP([1]!Tabla_SERIEA_05_13[[#This Row],[IdEstablecimiento]],'[2]Establecimiento 2023'!$A$1:$E$183,5,FALSE),0)</f>
        <v>105100-Hospital La Serena</v>
      </c>
      <c r="F3196" t="s">
        <v>1256</v>
      </c>
      <c r="G3196" s="437">
        <v>45096.475624999999</v>
      </c>
      <c r="H3196">
        <v>5982</v>
      </c>
    </row>
    <row r="3197" spans="1:12" x14ac:dyDescent="0.2">
      <c r="A3197">
        <v>5</v>
      </c>
      <c r="B3197" t="s">
        <v>1325</v>
      </c>
      <c r="C3197">
        <v>2023</v>
      </c>
      <c r="D3197" t="s">
        <v>1647</v>
      </c>
      <c r="E3197" t="str">
        <f>IFERROR(VLOOKUP([1]!Tabla_SERIEA_05_13[[#This Row],[IdEstablecimiento]],'[2]Establecimiento 2023'!$A$1:$E$183,5,FALSE),0)</f>
        <v>105100-Hospital La Serena</v>
      </c>
      <c r="F3197" t="s">
        <v>1260</v>
      </c>
      <c r="G3197" s="437">
        <v>45096.475624999999</v>
      </c>
      <c r="H3197">
        <v>52</v>
      </c>
    </row>
    <row r="3198" spans="1:12" x14ac:dyDescent="0.2">
      <c r="A3198">
        <v>5</v>
      </c>
      <c r="B3198" t="s">
        <v>1325</v>
      </c>
      <c r="C3198">
        <v>2023</v>
      </c>
      <c r="D3198" t="s">
        <v>1650</v>
      </c>
      <c r="E3198" t="str">
        <f>IFERROR(VLOOKUP([1]!Tabla_SERIEA_05_13[[#This Row],[IdEstablecimiento]],'[2]Establecimiento 2023'!$A$1:$E$183,5,FALSE),0)</f>
        <v>105100-Hospital La Serena</v>
      </c>
      <c r="F3198" t="s">
        <v>1335</v>
      </c>
      <c r="G3198" s="437">
        <v>45096.477650462963</v>
      </c>
      <c r="H3198">
        <v>66</v>
      </c>
      <c r="I3198">
        <v>66</v>
      </c>
      <c r="L3198">
        <v>66</v>
      </c>
    </row>
    <row r="3199" spans="1:12" x14ac:dyDescent="0.2">
      <c r="A3199">
        <v>5</v>
      </c>
      <c r="B3199" t="s">
        <v>1325</v>
      </c>
      <c r="C3199">
        <v>2023</v>
      </c>
      <c r="D3199" t="s">
        <v>1650</v>
      </c>
      <c r="E3199" t="str">
        <f>IFERROR(VLOOKUP([1]!Tabla_SERIEA_05_13[[#This Row],[IdEstablecimiento]],'[2]Establecimiento 2023'!$A$1:$E$183,5,FALSE),0)</f>
        <v>105100-Hospital La Serena</v>
      </c>
      <c r="F3199" t="s">
        <v>1429</v>
      </c>
      <c r="G3199" s="437">
        <v>45096.477650462963</v>
      </c>
      <c r="H3199">
        <v>12</v>
      </c>
      <c r="I3199">
        <v>12</v>
      </c>
      <c r="L3199">
        <v>12</v>
      </c>
    </row>
    <row r="3200" spans="1:12" x14ac:dyDescent="0.2">
      <c r="A3200">
        <v>5</v>
      </c>
      <c r="B3200" t="s">
        <v>1325</v>
      </c>
      <c r="C3200">
        <v>2023</v>
      </c>
      <c r="D3200" t="s">
        <v>1650</v>
      </c>
      <c r="E3200" t="str">
        <f>IFERROR(VLOOKUP([1]!Tabla_SERIEA_05_13[[#This Row],[IdEstablecimiento]],'[2]Establecimiento 2023'!$A$1:$E$183,5,FALSE),0)</f>
        <v>105100-Hospital La Serena</v>
      </c>
      <c r="F3200" t="s">
        <v>1327</v>
      </c>
      <c r="G3200" s="437">
        <v>45096.477650462963</v>
      </c>
      <c r="H3200">
        <v>45</v>
      </c>
      <c r="I3200">
        <v>45</v>
      </c>
      <c r="L3200">
        <v>45</v>
      </c>
    </row>
    <row r="3201" spans="1:12" x14ac:dyDescent="0.2">
      <c r="A3201">
        <v>5</v>
      </c>
      <c r="B3201" t="s">
        <v>1325</v>
      </c>
      <c r="C3201">
        <v>2023</v>
      </c>
      <c r="D3201" t="s">
        <v>1650</v>
      </c>
      <c r="E3201" t="str">
        <f>IFERROR(VLOOKUP([1]!Tabla_SERIEA_05_13[[#This Row],[IdEstablecimiento]],'[2]Establecimiento 2023'!$A$1:$E$183,5,FALSE),0)</f>
        <v>105100-Hospital La Serena</v>
      </c>
      <c r="F3201" t="s">
        <v>1383</v>
      </c>
      <c r="G3201" s="437">
        <v>45096.477650462963</v>
      </c>
      <c r="H3201">
        <v>7</v>
      </c>
      <c r="I3201">
        <v>7</v>
      </c>
      <c r="L3201">
        <v>7</v>
      </c>
    </row>
    <row r="3202" spans="1:12" x14ac:dyDescent="0.2">
      <c r="A3202">
        <v>5</v>
      </c>
      <c r="B3202" t="s">
        <v>1325</v>
      </c>
      <c r="C3202">
        <v>2023</v>
      </c>
      <c r="D3202" t="s">
        <v>1650</v>
      </c>
      <c r="E3202" t="str">
        <f>IFERROR(VLOOKUP([1]!Tabla_SERIEA_05_13[[#This Row],[IdEstablecimiento]],'[2]Establecimiento 2023'!$A$1:$E$183,5,FALSE),0)</f>
        <v>105100-Hospital La Serena</v>
      </c>
      <c r="F3202" t="s">
        <v>1328</v>
      </c>
      <c r="G3202" s="437">
        <v>45096.477650462963</v>
      </c>
      <c r="H3202">
        <v>1</v>
      </c>
      <c r="I3202">
        <v>1</v>
      </c>
      <c r="L3202">
        <v>1</v>
      </c>
    </row>
    <row r="3203" spans="1:12" x14ac:dyDescent="0.2">
      <c r="A3203">
        <v>5</v>
      </c>
      <c r="B3203" t="s">
        <v>1325</v>
      </c>
      <c r="C3203">
        <v>2023</v>
      </c>
      <c r="D3203" t="s">
        <v>1650</v>
      </c>
      <c r="E3203" t="str">
        <f>IFERROR(VLOOKUP([1]!Tabla_SERIEA_05_13[[#This Row],[IdEstablecimiento]],'[2]Establecimiento 2023'!$A$1:$E$183,5,FALSE),0)</f>
        <v>105100-Hospital La Serena</v>
      </c>
      <c r="F3203" t="s">
        <v>1435</v>
      </c>
      <c r="G3203" s="437">
        <v>45096.477650462963</v>
      </c>
      <c r="H3203">
        <v>4</v>
      </c>
      <c r="I3203">
        <v>4</v>
      </c>
      <c r="L3203">
        <v>4</v>
      </c>
    </row>
    <row r="3204" spans="1:12" x14ac:dyDescent="0.2">
      <c r="A3204">
        <v>5</v>
      </c>
      <c r="B3204" t="s">
        <v>1325</v>
      </c>
      <c r="C3204">
        <v>2023</v>
      </c>
      <c r="D3204" t="s">
        <v>1650</v>
      </c>
      <c r="E3204" t="str">
        <f>IFERROR(VLOOKUP([1]!Tabla_SERIEA_05_13[[#This Row],[IdEstablecimiento]],'[2]Establecimiento 2023'!$A$1:$E$183,5,FALSE),0)</f>
        <v>105100-Hospital La Serena</v>
      </c>
      <c r="F3204" t="s">
        <v>1384</v>
      </c>
      <c r="G3204" s="437">
        <v>45096.477650462963</v>
      </c>
      <c r="H3204">
        <v>886</v>
      </c>
      <c r="I3204">
        <v>886</v>
      </c>
      <c r="L3204">
        <v>886</v>
      </c>
    </row>
    <row r="3205" spans="1:12" x14ac:dyDescent="0.2">
      <c r="A3205">
        <v>5</v>
      </c>
      <c r="B3205" t="s">
        <v>1325</v>
      </c>
      <c r="C3205">
        <v>2023</v>
      </c>
      <c r="D3205" t="s">
        <v>1650</v>
      </c>
      <c r="E3205" t="str">
        <f>IFERROR(VLOOKUP([1]!Tabla_SERIEA_05_13[[#This Row],[IdEstablecimiento]],'[2]Establecimiento 2023'!$A$1:$E$183,5,FALSE),0)</f>
        <v>105100-Hospital La Serena</v>
      </c>
      <c r="F3205" t="s">
        <v>1338</v>
      </c>
      <c r="G3205" s="437">
        <v>45096.477650462963</v>
      </c>
      <c r="H3205">
        <v>193</v>
      </c>
      <c r="I3205">
        <v>193</v>
      </c>
      <c r="L3205">
        <v>193</v>
      </c>
    </row>
    <row r="3206" spans="1:12" x14ac:dyDescent="0.2">
      <c r="A3206">
        <v>5</v>
      </c>
      <c r="B3206" t="s">
        <v>1325</v>
      </c>
      <c r="C3206">
        <v>2023</v>
      </c>
      <c r="D3206" t="s">
        <v>1650</v>
      </c>
      <c r="E3206" t="str">
        <f>IFERROR(VLOOKUP([1]!Tabla_SERIEA_05_13[[#This Row],[IdEstablecimiento]],'[2]Establecimiento 2023'!$A$1:$E$183,5,FALSE),0)</f>
        <v>105100-Hospital La Serena</v>
      </c>
      <c r="F3206" t="s">
        <v>1436</v>
      </c>
      <c r="G3206" s="437">
        <v>45096.477650462963</v>
      </c>
      <c r="H3206">
        <v>4</v>
      </c>
      <c r="I3206">
        <v>4</v>
      </c>
      <c r="L3206">
        <v>4</v>
      </c>
    </row>
    <row r="3207" spans="1:12" x14ac:dyDescent="0.2">
      <c r="A3207">
        <v>5</v>
      </c>
      <c r="B3207" t="s">
        <v>1325</v>
      </c>
      <c r="C3207">
        <v>2023</v>
      </c>
      <c r="D3207" t="s">
        <v>1650</v>
      </c>
      <c r="E3207" t="str">
        <f>IFERROR(VLOOKUP([1]!Tabla_SERIEA_05_13[[#This Row],[IdEstablecimiento]],'[2]Establecimiento 2023'!$A$1:$E$183,5,FALSE),0)</f>
        <v>105100-Hospital La Serena</v>
      </c>
      <c r="F3207" t="s">
        <v>1528</v>
      </c>
      <c r="G3207" s="437">
        <v>45096.477650462963</v>
      </c>
      <c r="H3207">
        <v>2</v>
      </c>
      <c r="I3207">
        <v>2</v>
      </c>
      <c r="L3207">
        <v>2</v>
      </c>
    </row>
    <row r="3208" spans="1:12" x14ac:dyDescent="0.2">
      <c r="A3208">
        <v>5</v>
      </c>
      <c r="B3208" t="s">
        <v>1325</v>
      </c>
      <c r="C3208">
        <v>2023</v>
      </c>
      <c r="D3208" t="s">
        <v>1650</v>
      </c>
      <c r="E3208" t="str">
        <f>IFERROR(VLOOKUP([1]!Tabla_SERIEA_05_13[[#This Row],[IdEstablecimiento]],'[2]Establecimiento 2023'!$A$1:$E$183,5,FALSE),0)</f>
        <v>105100-Hospital La Serena</v>
      </c>
      <c r="F3208" t="s">
        <v>1330</v>
      </c>
      <c r="G3208" s="437">
        <v>45096.477650462963</v>
      </c>
      <c r="H3208">
        <v>3</v>
      </c>
      <c r="I3208">
        <v>3</v>
      </c>
      <c r="L3208">
        <v>3</v>
      </c>
    </row>
    <row r="3209" spans="1:12" x14ac:dyDescent="0.2">
      <c r="A3209">
        <v>5</v>
      </c>
      <c r="B3209" t="s">
        <v>1325</v>
      </c>
      <c r="C3209">
        <v>2023</v>
      </c>
      <c r="D3209" t="s">
        <v>1650</v>
      </c>
      <c r="E3209" t="str">
        <f>IFERROR(VLOOKUP([1]!Tabla_SERIEA_05_13[[#This Row],[IdEstablecimiento]],'[2]Establecimiento 2023'!$A$1:$E$183,5,FALSE),0)</f>
        <v>105100-Hospital La Serena</v>
      </c>
      <c r="F3209" t="s">
        <v>1332</v>
      </c>
      <c r="G3209" s="437">
        <v>45096.477650462963</v>
      </c>
      <c r="H3209">
        <v>163</v>
      </c>
      <c r="I3209">
        <v>163</v>
      </c>
      <c r="L3209">
        <v>163</v>
      </c>
    </row>
    <row r="3210" spans="1:12" x14ac:dyDescent="0.2">
      <c r="A3210">
        <v>5</v>
      </c>
      <c r="B3210" t="s">
        <v>1325</v>
      </c>
      <c r="C3210">
        <v>2023</v>
      </c>
      <c r="D3210" t="s">
        <v>1650</v>
      </c>
      <c r="E3210" t="str">
        <f>IFERROR(VLOOKUP([1]!Tabla_SERIEA_05_13[[#This Row],[IdEstablecimiento]],'[2]Establecimiento 2023'!$A$1:$E$183,5,FALSE),0)</f>
        <v>105100-Hospital La Serena</v>
      </c>
      <c r="F3210" t="s">
        <v>1242</v>
      </c>
      <c r="G3210" s="437">
        <v>45096.477650462963</v>
      </c>
      <c r="H3210">
        <v>12</v>
      </c>
      <c r="I3210">
        <v>12</v>
      </c>
      <c r="J3210">
        <v>0</v>
      </c>
    </row>
    <row r="3211" spans="1:12" x14ac:dyDescent="0.2">
      <c r="A3211">
        <v>5</v>
      </c>
      <c r="B3211" t="s">
        <v>1325</v>
      </c>
      <c r="C3211">
        <v>2023</v>
      </c>
      <c r="D3211" t="s">
        <v>1650</v>
      </c>
      <c r="E3211" t="str">
        <f>IFERROR(VLOOKUP([1]!Tabla_SERIEA_05_13[[#This Row],[IdEstablecimiento]],'[2]Establecimiento 2023'!$A$1:$E$183,5,FALSE),0)</f>
        <v>105100-Hospital La Serena</v>
      </c>
      <c r="F3211" t="s">
        <v>1244</v>
      </c>
      <c r="G3211" s="437">
        <v>45096.477650462963</v>
      </c>
      <c r="H3211">
        <v>66</v>
      </c>
      <c r="I3211">
        <v>66</v>
      </c>
      <c r="J3211">
        <v>0</v>
      </c>
    </row>
    <row r="3212" spans="1:12" x14ac:dyDescent="0.2">
      <c r="A3212">
        <v>5</v>
      </c>
      <c r="B3212" t="s">
        <v>1325</v>
      </c>
      <c r="C3212">
        <v>2023</v>
      </c>
      <c r="D3212" t="s">
        <v>1650</v>
      </c>
      <c r="E3212" t="str">
        <f>IFERROR(VLOOKUP([1]!Tabla_SERIEA_05_13[[#This Row],[IdEstablecimiento]],'[2]Establecimiento 2023'!$A$1:$E$183,5,FALSE),0)</f>
        <v>105100-Hospital La Serena</v>
      </c>
      <c r="F3212" t="s">
        <v>1253</v>
      </c>
      <c r="G3212" s="437">
        <v>45096.477650462963</v>
      </c>
      <c r="H3212">
        <v>45</v>
      </c>
      <c r="I3212">
        <v>45</v>
      </c>
      <c r="J3212">
        <v>0</v>
      </c>
    </row>
    <row r="3213" spans="1:12" x14ac:dyDescent="0.2">
      <c r="A3213">
        <v>5</v>
      </c>
      <c r="B3213" t="s">
        <v>1325</v>
      </c>
      <c r="C3213">
        <v>2023</v>
      </c>
      <c r="D3213" t="s">
        <v>1650</v>
      </c>
      <c r="E3213" t="str">
        <f>IFERROR(VLOOKUP([1]!Tabla_SERIEA_05_13[[#This Row],[IdEstablecimiento]],'[2]Establecimiento 2023'!$A$1:$E$183,5,FALSE),0)</f>
        <v>04303-Monte Patria</v>
      </c>
      <c r="F3213" t="s">
        <v>1390</v>
      </c>
      <c r="G3213" s="437">
        <v>45096.477650462963</v>
      </c>
      <c r="H3213">
        <v>7</v>
      </c>
      <c r="I3213">
        <v>7</v>
      </c>
      <c r="J3213">
        <v>0</v>
      </c>
    </row>
    <row r="3214" spans="1:12" x14ac:dyDescent="0.2">
      <c r="A3214">
        <v>5</v>
      </c>
      <c r="B3214" t="s">
        <v>1325</v>
      </c>
      <c r="C3214">
        <v>2023</v>
      </c>
      <c r="D3214" t="s">
        <v>1650</v>
      </c>
      <c r="E3214" t="str">
        <f>IFERROR(VLOOKUP([1]!Tabla_SERIEA_05_13[[#This Row],[IdEstablecimiento]],'[2]Establecimiento 2023'!$A$1:$E$183,5,FALSE),0)</f>
        <v>04303-Monte Patria</v>
      </c>
      <c r="F3214" t="s">
        <v>1256</v>
      </c>
      <c r="G3214" s="437">
        <v>45096.477650462963</v>
      </c>
      <c r="H3214">
        <v>5661</v>
      </c>
    </row>
    <row r="3215" spans="1:12" x14ac:dyDescent="0.2">
      <c r="A3215">
        <v>5</v>
      </c>
      <c r="B3215" t="s">
        <v>1325</v>
      </c>
      <c r="C3215">
        <v>2023</v>
      </c>
      <c r="D3215" t="s">
        <v>1650</v>
      </c>
      <c r="E3215" t="str">
        <f>IFERROR(VLOOKUP([1]!Tabla_SERIEA_05_13[[#This Row],[IdEstablecimiento]],'[2]Establecimiento 2023'!$A$1:$E$183,5,FALSE),0)</f>
        <v>04303-Monte Patria</v>
      </c>
      <c r="F3215" t="s">
        <v>1260</v>
      </c>
      <c r="G3215" s="437">
        <v>45096.477650462963</v>
      </c>
      <c r="H3215">
        <v>44</v>
      </c>
      <c r="I3215">
        <v>0</v>
      </c>
    </row>
    <row r="3216" spans="1:12" x14ac:dyDescent="0.2">
      <c r="A3216">
        <v>5</v>
      </c>
      <c r="B3216" t="s">
        <v>1325</v>
      </c>
      <c r="C3216">
        <v>2023</v>
      </c>
      <c r="D3216" t="s">
        <v>1650</v>
      </c>
      <c r="E3216" t="str">
        <f>IFERROR(VLOOKUP([1]!Tabla_SERIEA_05_13[[#This Row],[IdEstablecimiento]],'[2]Establecimiento 2023'!$A$1:$E$183,5,FALSE),0)</f>
        <v>04303-Monte Patria</v>
      </c>
      <c r="F3216" t="s">
        <v>1336</v>
      </c>
      <c r="G3216" s="437">
        <v>45096.477650462963</v>
      </c>
      <c r="H3216">
        <v>10</v>
      </c>
      <c r="I3216">
        <v>3</v>
      </c>
      <c r="J3216">
        <v>5</v>
      </c>
      <c r="K3216">
        <v>2</v>
      </c>
      <c r="L3216">
        <v>0</v>
      </c>
    </row>
    <row r="3217" spans="1:9" x14ac:dyDescent="0.2">
      <c r="A3217">
        <v>5</v>
      </c>
      <c r="B3217" t="s">
        <v>1325</v>
      </c>
      <c r="C3217">
        <v>2023</v>
      </c>
      <c r="D3217" t="s">
        <v>1651</v>
      </c>
      <c r="E3217" t="str">
        <f>IFERROR(VLOOKUP([1]!Tabla_SERIEA_05_13[[#This Row],[IdEstablecimiento]],'[2]Establecimiento 2023'!$A$1:$E$183,5,FALSE),0)</f>
        <v>04303-Monte Patria</v>
      </c>
      <c r="F3217" t="s">
        <v>1454</v>
      </c>
      <c r="G3217" s="437">
        <v>45096.483518518522</v>
      </c>
      <c r="H3217">
        <v>144</v>
      </c>
      <c r="I3217">
        <v>144</v>
      </c>
    </row>
    <row r="3218" spans="1:9" x14ac:dyDescent="0.2">
      <c r="A3218">
        <v>5</v>
      </c>
      <c r="B3218" t="s">
        <v>1325</v>
      </c>
      <c r="C3218">
        <v>2023</v>
      </c>
      <c r="D3218" t="s">
        <v>1651</v>
      </c>
      <c r="E3218" t="str">
        <f>IFERROR(VLOOKUP([1]!Tabla_SERIEA_05_13[[#This Row],[IdEstablecimiento]],'[2]Establecimiento 2023'!$A$1:$E$183,5,FALSE),0)</f>
        <v>04303-Monte Patria</v>
      </c>
      <c r="F3218" t="s">
        <v>1652</v>
      </c>
      <c r="G3218" s="437">
        <v>45096.483518518522</v>
      </c>
      <c r="H3218">
        <v>2</v>
      </c>
      <c r="I3218">
        <v>2</v>
      </c>
    </row>
    <row r="3219" spans="1:9" x14ac:dyDescent="0.2">
      <c r="A3219">
        <v>5</v>
      </c>
      <c r="B3219" t="s">
        <v>1325</v>
      </c>
      <c r="C3219">
        <v>2023</v>
      </c>
      <c r="D3219" t="s">
        <v>1651</v>
      </c>
      <c r="E3219" t="str">
        <f>IFERROR(VLOOKUP([1]!Tabla_SERIEA_05_13[[#This Row],[IdEstablecimiento]],'[2]Establecimiento 2023'!$A$1:$E$183,5,FALSE),0)</f>
        <v>04303-Monte Patria</v>
      </c>
      <c r="F3219" t="s">
        <v>1449</v>
      </c>
      <c r="G3219" s="437">
        <v>45096.483518518522</v>
      </c>
      <c r="H3219">
        <v>5</v>
      </c>
      <c r="I3219">
        <v>5</v>
      </c>
    </row>
    <row r="3220" spans="1:9" x14ac:dyDescent="0.2">
      <c r="A3220">
        <v>5</v>
      </c>
      <c r="B3220" t="s">
        <v>1325</v>
      </c>
      <c r="C3220">
        <v>2023</v>
      </c>
      <c r="D3220" t="s">
        <v>1651</v>
      </c>
      <c r="E3220" t="str">
        <f>IFERROR(VLOOKUP([1]!Tabla_SERIEA_05_13[[#This Row],[IdEstablecimiento]],'[2]Establecimiento 2023'!$A$1:$E$183,5,FALSE),0)</f>
        <v>04303-Monte Patria</v>
      </c>
      <c r="F3220" t="s">
        <v>1501</v>
      </c>
      <c r="G3220" s="437">
        <v>45096.483518518522</v>
      </c>
      <c r="H3220">
        <v>176</v>
      </c>
      <c r="I3220">
        <v>176</v>
      </c>
    </row>
    <row r="3221" spans="1:9" x14ac:dyDescent="0.2">
      <c r="A3221">
        <v>5</v>
      </c>
      <c r="B3221" t="s">
        <v>1325</v>
      </c>
      <c r="C3221">
        <v>2023</v>
      </c>
      <c r="D3221" t="s">
        <v>1651</v>
      </c>
      <c r="E3221" t="str">
        <f>IFERROR(VLOOKUP([1]!Tabla_SERIEA_05_13[[#This Row],[IdEstablecimiento]],'[2]Establecimiento 2023'!$A$1:$E$183,5,FALSE),0)</f>
        <v>04303-Monte Patria</v>
      </c>
      <c r="F3221" t="s">
        <v>1653</v>
      </c>
      <c r="G3221" s="437">
        <v>45096.483518518522</v>
      </c>
      <c r="H3221">
        <v>13</v>
      </c>
      <c r="I3221">
        <v>13</v>
      </c>
    </row>
    <row r="3222" spans="1:9" x14ac:dyDescent="0.2">
      <c r="A3222">
        <v>5</v>
      </c>
      <c r="B3222" t="s">
        <v>1325</v>
      </c>
      <c r="C3222">
        <v>2023</v>
      </c>
      <c r="D3222" t="s">
        <v>1651</v>
      </c>
      <c r="E3222" t="str">
        <f>IFERROR(VLOOKUP([1]!Tabla_SERIEA_05_13[[#This Row],[IdEstablecimiento]],'[2]Establecimiento 2023'!$A$1:$E$183,5,FALSE),0)</f>
        <v>04303-Monte Patria</v>
      </c>
      <c r="F3222" t="s">
        <v>1654</v>
      </c>
      <c r="G3222" s="437">
        <v>45096.483518518522</v>
      </c>
      <c r="H3222">
        <v>37</v>
      </c>
      <c r="I3222">
        <v>37</v>
      </c>
    </row>
    <row r="3223" spans="1:9" x14ac:dyDescent="0.2">
      <c r="A3223">
        <v>5</v>
      </c>
      <c r="B3223" t="s">
        <v>1325</v>
      </c>
      <c r="C3223">
        <v>2023</v>
      </c>
      <c r="D3223" t="s">
        <v>1651</v>
      </c>
      <c r="E3223" t="str">
        <f>IFERROR(VLOOKUP([1]!Tabla_SERIEA_05_13[[#This Row],[IdEstablecimiento]],'[2]Establecimiento 2023'!$A$1:$E$183,5,FALSE),0)</f>
        <v>04303-Monte Patria</v>
      </c>
      <c r="F3223" t="s">
        <v>1655</v>
      </c>
      <c r="G3223" s="437">
        <v>45096.483518518522</v>
      </c>
      <c r="H3223">
        <v>34</v>
      </c>
      <c r="I3223">
        <v>34</v>
      </c>
    </row>
    <row r="3224" spans="1:9" x14ac:dyDescent="0.2">
      <c r="A3224">
        <v>5</v>
      </c>
      <c r="B3224" t="s">
        <v>1325</v>
      </c>
      <c r="C3224">
        <v>2023</v>
      </c>
      <c r="D3224" t="s">
        <v>1651</v>
      </c>
      <c r="E3224" t="str">
        <f>IFERROR(VLOOKUP([1]!Tabla_SERIEA_05_13[[#This Row],[IdEstablecimiento]],'[2]Establecimiento 2023'!$A$1:$E$183,5,FALSE),0)</f>
        <v>04303-Monte Patria</v>
      </c>
      <c r="F3224" t="s">
        <v>1656</v>
      </c>
      <c r="G3224" s="437">
        <v>45096.483518518522</v>
      </c>
      <c r="H3224">
        <v>21</v>
      </c>
      <c r="I3224">
        <v>21</v>
      </c>
    </row>
    <row r="3225" spans="1:9" x14ac:dyDescent="0.2">
      <c r="A3225">
        <v>5</v>
      </c>
      <c r="B3225" t="s">
        <v>1325</v>
      </c>
      <c r="C3225">
        <v>2023</v>
      </c>
      <c r="D3225" t="s">
        <v>1651</v>
      </c>
      <c r="E3225" t="str">
        <f>IFERROR(VLOOKUP([1]!Tabla_SERIEA_05_13[[#This Row],[IdEstablecimiento]],'[2]Establecimiento 2023'!$A$1:$E$183,5,FALSE),0)</f>
        <v>04303-Monte Patria</v>
      </c>
      <c r="F3225" t="s">
        <v>1657</v>
      </c>
      <c r="G3225" s="437">
        <v>45096.483518518522</v>
      </c>
      <c r="H3225">
        <v>38</v>
      </c>
      <c r="I3225">
        <v>38</v>
      </c>
    </row>
    <row r="3226" spans="1:9" x14ac:dyDescent="0.2">
      <c r="A3226">
        <v>5</v>
      </c>
      <c r="B3226" t="s">
        <v>1325</v>
      </c>
      <c r="C3226">
        <v>2023</v>
      </c>
      <c r="D3226" t="s">
        <v>1651</v>
      </c>
      <c r="E3226" t="str">
        <f>IFERROR(VLOOKUP([1]!Tabla_SERIEA_05_13[[#This Row],[IdEstablecimiento]],'[2]Establecimiento 2023'!$A$1:$E$183,5,FALSE),0)</f>
        <v>04303-Monte Patria</v>
      </c>
      <c r="F3226" t="s">
        <v>1658</v>
      </c>
      <c r="G3226" s="437">
        <v>45096.483518518522</v>
      </c>
      <c r="H3226">
        <v>15</v>
      </c>
      <c r="I3226">
        <v>15</v>
      </c>
    </row>
    <row r="3227" spans="1:9" x14ac:dyDescent="0.2">
      <c r="A3227">
        <v>5</v>
      </c>
      <c r="B3227" t="s">
        <v>1325</v>
      </c>
      <c r="C3227">
        <v>2023</v>
      </c>
      <c r="D3227" t="s">
        <v>1651</v>
      </c>
      <c r="E3227" t="str">
        <f>IFERROR(VLOOKUP([1]!Tabla_SERIEA_05_13[[#This Row],[IdEstablecimiento]],'[2]Establecimiento 2023'!$A$1:$E$183,5,FALSE),0)</f>
        <v>04303-Monte Patria</v>
      </c>
      <c r="F3227" t="s">
        <v>1375</v>
      </c>
      <c r="G3227" s="437">
        <v>45096.483518518522</v>
      </c>
      <c r="H3227">
        <v>14</v>
      </c>
      <c r="I3227">
        <v>14</v>
      </c>
    </row>
    <row r="3228" spans="1:9" x14ac:dyDescent="0.2">
      <c r="A3228">
        <v>5</v>
      </c>
      <c r="B3228" t="s">
        <v>1325</v>
      </c>
      <c r="C3228">
        <v>2023</v>
      </c>
      <c r="D3228" t="s">
        <v>1651</v>
      </c>
      <c r="E3228" t="str">
        <f>IFERROR(VLOOKUP([1]!Tabla_SERIEA_05_13[[#This Row],[IdEstablecimiento]],'[2]Establecimiento 2023'!$A$1:$E$183,5,FALSE),0)</f>
        <v>04303-Monte Patria</v>
      </c>
      <c r="F3228" t="s">
        <v>1503</v>
      </c>
      <c r="G3228" s="437">
        <v>45096.483518518522</v>
      </c>
      <c r="H3228">
        <v>3</v>
      </c>
      <c r="I3228">
        <v>3</v>
      </c>
    </row>
    <row r="3229" spans="1:9" x14ac:dyDescent="0.2">
      <c r="A3229">
        <v>5</v>
      </c>
      <c r="B3229" t="s">
        <v>1325</v>
      </c>
      <c r="C3229">
        <v>2023</v>
      </c>
      <c r="D3229" t="s">
        <v>1651</v>
      </c>
      <c r="E3229" t="str">
        <f>IFERROR(VLOOKUP([1]!Tabla_SERIEA_05_13[[#This Row],[IdEstablecimiento]],'[2]Establecimiento 2023'!$A$1:$E$183,5,FALSE),0)</f>
        <v>04303-Monte Patria</v>
      </c>
      <c r="F3229" t="s">
        <v>1659</v>
      </c>
      <c r="G3229" s="437">
        <v>45096.483518518522</v>
      </c>
      <c r="H3229">
        <v>3</v>
      </c>
      <c r="I3229">
        <v>3</v>
      </c>
    </row>
    <row r="3230" spans="1:9" x14ac:dyDescent="0.2">
      <c r="A3230">
        <v>5</v>
      </c>
      <c r="B3230" t="s">
        <v>1325</v>
      </c>
      <c r="C3230">
        <v>2023</v>
      </c>
      <c r="D3230" t="s">
        <v>1651</v>
      </c>
      <c r="E3230" t="str">
        <f>IFERROR(VLOOKUP([1]!Tabla_SERIEA_05_13[[#This Row],[IdEstablecimiento]],'[2]Establecimiento 2023'!$A$1:$E$183,5,FALSE),0)</f>
        <v>04303-Monte Patria</v>
      </c>
      <c r="F3230" t="s">
        <v>1660</v>
      </c>
      <c r="G3230" s="437">
        <v>45096.483518518522</v>
      </c>
      <c r="H3230">
        <v>260</v>
      </c>
      <c r="I3230">
        <v>260</v>
      </c>
    </row>
    <row r="3231" spans="1:9" x14ac:dyDescent="0.2">
      <c r="A3231">
        <v>5</v>
      </c>
      <c r="B3231" t="s">
        <v>1325</v>
      </c>
      <c r="C3231">
        <v>2023</v>
      </c>
      <c r="D3231" t="s">
        <v>1651</v>
      </c>
      <c r="E3231" t="str">
        <f>IFERROR(VLOOKUP([1]!Tabla_SERIEA_05_13[[#This Row],[IdEstablecimiento]],'[2]Establecimiento 2023'!$A$1:$E$183,5,FALSE),0)</f>
        <v>04303-Monte Patria</v>
      </c>
      <c r="F3231" t="s">
        <v>1661</v>
      </c>
      <c r="G3231" s="437">
        <v>45096.483518518522</v>
      </c>
      <c r="H3231">
        <v>5</v>
      </c>
      <c r="I3231">
        <v>5</v>
      </c>
    </row>
    <row r="3232" spans="1:9" x14ac:dyDescent="0.2">
      <c r="A3232">
        <v>5</v>
      </c>
      <c r="B3232" t="s">
        <v>1325</v>
      </c>
      <c r="C3232">
        <v>2023</v>
      </c>
      <c r="D3232" t="s">
        <v>1651</v>
      </c>
      <c r="E3232" t="str">
        <f>IFERROR(VLOOKUP([1]!Tabla_SERIEA_05_13[[#This Row],[IdEstablecimiento]],'[2]Establecimiento 2023'!$A$1:$E$183,5,FALSE),0)</f>
        <v>04303-Monte Patria</v>
      </c>
      <c r="F3232" t="s">
        <v>1662</v>
      </c>
      <c r="G3232" s="437">
        <v>45096.483518518522</v>
      </c>
      <c r="H3232">
        <v>67</v>
      </c>
      <c r="I3232">
        <v>67</v>
      </c>
    </row>
    <row r="3233" spans="1:9" x14ac:dyDescent="0.2">
      <c r="A3233">
        <v>5</v>
      </c>
      <c r="B3233" t="s">
        <v>1325</v>
      </c>
      <c r="C3233">
        <v>2023</v>
      </c>
      <c r="D3233" t="s">
        <v>1651</v>
      </c>
      <c r="E3233" t="str">
        <f>IFERROR(VLOOKUP([1]!Tabla_SERIEA_05_13[[#This Row],[IdEstablecimiento]],'[2]Establecimiento 2023'!$A$1:$E$183,5,FALSE),0)</f>
        <v>04303-Monte Patria</v>
      </c>
      <c r="F3233" t="s">
        <v>1376</v>
      </c>
      <c r="G3233" s="437">
        <v>45096.483518518522</v>
      </c>
      <c r="H3233">
        <v>112</v>
      </c>
      <c r="I3233">
        <v>112</v>
      </c>
    </row>
    <row r="3234" spans="1:9" x14ac:dyDescent="0.2">
      <c r="A3234">
        <v>5</v>
      </c>
      <c r="B3234" t="s">
        <v>1325</v>
      </c>
      <c r="C3234">
        <v>2023</v>
      </c>
      <c r="D3234" t="s">
        <v>1651</v>
      </c>
      <c r="E3234" t="str">
        <f>IFERROR(VLOOKUP([1]!Tabla_SERIEA_05_13[[#This Row],[IdEstablecimiento]],'[2]Establecimiento 2023'!$A$1:$E$183,5,FALSE),0)</f>
        <v>04303-Monte Patria</v>
      </c>
      <c r="F3234" t="s">
        <v>1569</v>
      </c>
      <c r="G3234" s="437">
        <v>45096.483518518522</v>
      </c>
      <c r="H3234">
        <v>32</v>
      </c>
      <c r="I3234">
        <v>32</v>
      </c>
    </row>
    <row r="3235" spans="1:9" x14ac:dyDescent="0.2">
      <c r="A3235">
        <v>5</v>
      </c>
      <c r="B3235" t="s">
        <v>1325</v>
      </c>
      <c r="C3235">
        <v>2023</v>
      </c>
      <c r="D3235" t="s">
        <v>1651</v>
      </c>
      <c r="E3235" t="str">
        <f>IFERROR(VLOOKUP([1]!Tabla_SERIEA_05_13[[#This Row],[IdEstablecimiento]],'[2]Establecimiento 2023'!$A$1:$E$183,5,FALSE),0)</f>
        <v>105100-Hospital La Serena</v>
      </c>
      <c r="F3235" t="s">
        <v>1505</v>
      </c>
      <c r="G3235" s="437">
        <v>45096.483518518522</v>
      </c>
      <c r="H3235">
        <v>3</v>
      </c>
      <c r="I3235">
        <v>3</v>
      </c>
    </row>
    <row r="3236" spans="1:9" x14ac:dyDescent="0.2">
      <c r="A3236">
        <v>5</v>
      </c>
      <c r="B3236" t="s">
        <v>1325</v>
      </c>
      <c r="C3236">
        <v>2023</v>
      </c>
      <c r="D3236" t="s">
        <v>1651</v>
      </c>
      <c r="E3236" t="str">
        <f>IFERROR(VLOOKUP([1]!Tabla_SERIEA_05_13[[#This Row],[IdEstablecimiento]],'[2]Establecimiento 2023'!$A$1:$E$183,5,FALSE),0)</f>
        <v>105100-Hospital La Serena</v>
      </c>
      <c r="F3236" t="s">
        <v>1335</v>
      </c>
      <c r="G3236" s="437">
        <v>45096.483518518522</v>
      </c>
      <c r="H3236">
        <v>256</v>
      </c>
      <c r="I3236">
        <v>256</v>
      </c>
    </row>
    <row r="3237" spans="1:9" x14ac:dyDescent="0.2">
      <c r="A3237">
        <v>5</v>
      </c>
      <c r="B3237" t="s">
        <v>1325</v>
      </c>
      <c r="C3237">
        <v>2023</v>
      </c>
      <c r="D3237" t="s">
        <v>1651</v>
      </c>
      <c r="E3237" t="str">
        <f>IFERROR(VLOOKUP([1]!Tabla_SERIEA_05_13[[#This Row],[IdEstablecimiento]],'[2]Establecimiento 2023'!$A$1:$E$183,5,FALSE),0)</f>
        <v>105100-Hospital La Serena</v>
      </c>
      <c r="F3237" t="s">
        <v>1429</v>
      </c>
      <c r="G3237" s="437">
        <v>45096.483518518522</v>
      </c>
      <c r="H3237">
        <v>36</v>
      </c>
      <c r="I3237">
        <v>36</v>
      </c>
    </row>
    <row r="3238" spans="1:9" x14ac:dyDescent="0.2">
      <c r="A3238">
        <v>5</v>
      </c>
      <c r="B3238" t="s">
        <v>1325</v>
      </c>
      <c r="C3238">
        <v>2023</v>
      </c>
      <c r="D3238" t="s">
        <v>1651</v>
      </c>
      <c r="E3238" t="str">
        <f>IFERROR(VLOOKUP([1]!Tabla_SERIEA_05_13[[#This Row],[IdEstablecimiento]],'[2]Establecimiento 2023'!$A$1:$E$183,5,FALSE),0)</f>
        <v>105100-Hospital La Serena</v>
      </c>
      <c r="F3238" t="s">
        <v>1478</v>
      </c>
      <c r="G3238" s="437">
        <v>45096.483518518522</v>
      </c>
      <c r="H3238">
        <v>12</v>
      </c>
      <c r="I3238">
        <v>12</v>
      </c>
    </row>
    <row r="3239" spans="1:9" x14ac:dyDescent="0.2">
      <c r="A3239">
        <v>5</v>
      </c>
      <c r="B3239" t="s">
        <v>1325</v>
      </c>
      <c r="C3239">
        <v>2023</v>
      </c>
      <c r="D3239" t="s">
        <v>1651</v>
      </c>
      <c r="E3239" t="str">
        <f>IFERROR(VLOOKUP([1]!Tabla_SERIEA_05_13[[#This Row],[IdEstablecimiento]],'[2]Establecimiento 2023'!$A$1:$E$183,5,FALSE),0)</f>
        <v>105100-Hospital La Serena</v>
      </c>
      <c r="F3239" t="s">
        <v>1463</v>
      </c>
      <c r="G3239" s="437">
        <v>45096.483518518522</v>
      </c>
      <c r="H3239">
        <v>12</v>
      </c>
      <c r="I3239">
        <v>12</v>
      </c>
    </row>
    <row r="3240" spans="1:9" x14ac:dyDescent="0.2">
      <c r="A3240">
        <v>5</v>
      </c>
      <c r="B3240" t="s">
        <v>1325</v>
      </c>
      <c r="C3240">
        <v>2023</v>
      </c>
      <c r="D3240" t="s">
        <v>1651</v>
      </c>
      <c r="E3240" t="str">
        <f>IFERROR(VLOOKUP([1]!Tabla_SERIEA_05_13[[#This Row],[IdEstablecimiento]],'[2]Establecimiento 2023'!$A$1:$E$183,5,FALSE),0)</f>
        <v>105100-Hospital La Serena</v>
      </c>
      <c r="F3240" t="s">
        <v>1333</v>
      </c>
      <c r="G3240" s="437">
        <v>45096.483518518522</v>
      </c>
      <c r="H3240">
        <v>32</v>
      </c>
      <c r="I3240">
        <v>32</v>
      </c>
    </row>
    <row r="3241" spans="1:9" x14ac:dyDescent="0.2">
      <c r="A3241">
        <v>5</v>
      </c>
      <c r="B3241" t="s">
        <v>1325</v>
      </c>
      <c r="C3241">
        <v>2023</v>
      </c>
      <c r="D3241" t="s">
        <v>1651</v>
      </c>
      <c r="E3241" t="str">
        <f>IFERROR(VLOOKUP([1]!Tabla_SERIEA_05_13[[#This Row],[IdEstablecimiento]],'[2]Establecimiento 2023'!$A$1:$E$183,5,FALSE),0)</f>
        <v>105100-Hospital La Serena</v>
      </c>
      <c r="F3241" t="s">
        <v>1327</v>
      </c>
      <c r="G3241" s="437">
        <v>45096.483518518522</v>
      </c>
      <c r="H3241">
        <v>76</v>
      </c>
      <c r="I3241">
        <v>76</v>
      </c>
    </row>
    <row r="3242" spans="1:9" x14ac:dyDescent="0.2">
      <c r="A3242">
        <v>5</v>
      </c>
      <c r="B3242" t="s">
        <v>1325</v>
      </c>
      <c r="C3242">
        <v>2023</v>
      </c>
      <c r="D3242" t="s">
        <v>1651</v>
      </c>
      <c r="E3242" t="str">
        <f>IFERROR(VLOOKUP([1]!Tabla_SERIEA_05_13[[#This Row],[IdEstablecimiento]],'[2]Establecimiento 2023'!$A$1:$E$183,5,FALSE),0)</f>
        <v>105100-Hospital La Serena</v>
      </c>
      <c r="F3242" t="s">
        <v>1383</v>
      </c>
      <c r="G3242" s="437">
        <v>45096.483518518522</v>
      </c>
      <c r="H3242">
        <v>20</v>
      </c>
      <c r="I3242">
        <v>20</v>
      </c>
    </row>
    <row r="3243" spans="1:9" x14ac:dyDescent="0.2">
      <c r="A3243">
        <v>5</v>
      </c>
      <c r="B3243" t="s">
        <v>1325</v>
      </c>
      <c r="C3243">
        <v>2023</v>
      </c>
      <c r="D3243" t="s">
        <v>1651</v>
      </c>
      <c r="E3243" t="str">
        <f>IFERROR(VLOOKUP([1]!Tabla_SERIEA_05_13[[#This Row],[IdEstablecimiento]],'[2]Establecimiento 2023'!$A$1:$E$183,5,FALSE),0)</f>
        <v>105100-Hospital La Serena</v>
      </c>
      <c r="F3243" t="s">
        <v>1506</v>
      </c>
      <c r="G3243" s="437">
        <v>45096.483518518522</v>
      </c>
      <c r="H3243">
        <v>32</v>
      </c>
      <c r="I3243">
        <v>32</v>
      </c>
    </row>
    <row r="3244" spans="1:9" x14ac:dyDescent="0.2">
      <c r="A3244">
        <v>5</v>
      </c>
      <c r="B3244" t="s">
        <v>1325</v>
      </c>
      <c r="C3244">
        <v>2023</v>
      </c>
      <c r="D3244" t="s">
        <v>1651</v>
      </c>
      <c r="E3244" t="str">
        <f>IFERROR(VLOOKUP([1]!Tabla_SERIEA_05_13[[#This Row],[IdEstablecimiento]],'[2]Establecimiento 2023'!$A$1:$E$183,5,FALSE),0)</f>
        <v>105100-Hospital La Serena</v>
      </c>
      <c r="F3244" t="s">
        <v>1435</v>
      </c>
      <c r="G3244" s="437">
        <v>45096.483518518522</v>
      </c>
      <c r="H3244">
        <v>34</v>
      </c>
      <c r="I3244">
        <v>34</v>
      </c>
    </row>
    <row r="3245" spans="1:9" x14ac:dyDescent="0.2">
      <c r="A3245">
        <v>5</v>
      </c>
      <c r="B3245" t="s">
        <v>1325</v>
      </c>
      <c r="C3245">
        <v>2023</v>
      </c>
      <c r="D3245" t="s">
        <v>1651</v>
      </c>
      <c r="E3245" t="str">
        <f>IFERROR(VLOOKUP([1]!Tabla_SERIEA_05_13[[#This Row],[IdEstablecimiento]],'[2]Establecimiento 2023'!$A$1:$E$183,5,FALSE),0)</f>
        <v>105100-Hospital La Serena</v>
      </c>
      <c r="F3245" t="s">
        <v>1384</v>
      </c>
      <c r="G3245" s="437">
        <v>45096.483518518522</v>
      </c>
      <c r="H3245">
        <v>1560</v>
      </c>
      <c r="I3245">
        <v>1560</v>
      </c>
    </row>
    <row r="3246" spans="1:9" x14ac:dyDescent="0.2">
      <c r="A3246">
        <v>5</v>
      </c>
      <c r="B3246" t="s">
        <v>1325</v>
      </c>
      <c r="C3246">
        <v>2023</v>
      </c>
      <c r="D3246" t="s">
        <v>1651</v>
      </c>
      <c r="E3246" t="str">
        <f>IFERROR(VLOOKUP([1]!Tabla_SERIEA_05_13[[#This Row],[IdEstablecimiento]],'[2]Establecimiento 2023'!$A$1:$E$183,5,FALSE),0)</f>
        <v>105100-Hospital La Serena</v>
      </c>
      <c r="F3246" t="s">
        <v>1338</v>
      </c>
      <c r="G3246" s="437">
        <v>45096.483518518522</v>
      </c>
      <c r="H3246">
        <v>1023</v>
      </c>
      <c r="I3246">
        <v>1023</v>
      </c>
    </row>
    <row r="3247" spans="1:9" x14ac:dyDescent="0.2">
      <c r="A3247">
        <v>5</v>
      </c>
      <c r="B3247" t="s">
        <v>1325</v>
      </c>
      <c r="C3247">
        <v>2023</v>
      </c>
      <c r="D3247" t="s">
        <v>1651</v>
      </c>
      <c r="E3247" t="str">
        <f>IFERROR(VLOOKUP([1]!Tabla_SERIEA_05_13[[#This Row],[IdEstablecimiento]],'[2]Establecimiento 2023'!$A$1:$E$183,5,FALSE),0)</f>
        <v>105100-Hospital La Serena</v>
      </c>
      <c r="F3247" t="s">
        <v>1436</v>
      </c>
      <c r="G3247" s="437">
        <v>45096.483518518522</v>
      </c>
      <c r="H3247">
        <v>36</v>
      </c>
      <c r="I3247">
        <v>36</v>
      </c>
    </row>
    <row r="3248" spans="1:9" x14ac:dyDescent="0.2">
      <c r="A3248">
        <v>5</v>
      </c>
      <c r="B3248" t="s">
        <v>1325</v>
      </c>
      <c r="C3248">
        <v>2023</v>
      </c>
      <c r="D3248" t="s">
        <v>1651</v>
      </c>
      <c r="E3248" t="str">
        <f>IFERROR(VLOOKUP([1]!Tabla_SERIEA_05_13[[#This Row],[IdEstablecimiento]],'[2]Establecimiento 2023'!$A$1:$E$183,5,FALSE),0)</f>
        <v>105100-Hospital La Serena</v>
      </c>
      <c r="F3248" t="s">
        <v>1330</v>
      </c>
      <c r="G3248" s="437">
        <v>45096.483518518522</v>
      </c>
      <c r="H3248">
        <v>12</v>
      </c>
      <c r="I3248">
        <v>12</v>
      </c>
    </row>
    <row r="3249" spans="1:12" x14ac:dyDescent="0.2">
      <c r="A3249">
        <v>5</v>
      </c>
      <c r="B3249" t="s">
        <v>1325</v>
      </c>
      <c r="C3249">
        <v>2023</v>
      </c>
      <c r="D3249" t="s">
        <v>1651</v>
      </c>
      <c r="E3249" t="str">
        <f>IFERROR(VLOOKUP([1]!Tabla_SERIEA_05_13[[#This Row],[IdEstablecimiento]],'[2]Establecimiento 2023'!$A$1:$E$183,5,FALSE),0)</f>
        <v>105100-Hospital La Serena</v>
      </c>
      <c r="F3249" t="s">
        <v>1332</v>
      </c>
      <c r="G3249" s="437">
        <v>45096.483518518522</v>
      </c>
      <c r="H3249">
        <v>310</v>
      </c>
      <c r="I3249">
        <v>310</v>
      </c>
    </row>
    <row r="3250" spans="1:12" x14ac:dyDescent="0.2">
      <c r="A3250">
        <v>5</v>
      </c>
      <c r="B3250" t="s">
        <v>1325</v>
      </c>
      <c r="C3250">
        <v>2023</v>
      </c>
      <c r="D3250" t="s">
        <v>1651</v>
      </c>
      <c r="E3250" t="str">
        <f>IFERROR(VLOOKUP([1]!Tabla_SERIEA_05_13[[#This Row],[IdEstablecimiento]],'[2]Establecimiento 2023'!$A$1:$E$183,5,FALSE),0)</f>
        <v>105100-Hospital La Serena</v>
      </c>
      <c r="F3250" t="s">
        <v>1648</v>
      </c>
      <c r="G3250" s="437">
        <v>45096.483518518522</v>
      </c>
      <c r="H3250">
        <v>4</v>
      </c>
      <c r="I3250">
        <v>4</v>
      </c>
    </row>
    <row r="3251" spans="1:12" x14ac:dyDescent="0.2">
      <c r="A3251">
        <v>5</v>
      </c>
      <c r="B3251" t="s">
        <v>1325</v>
      </c>
      <c r="C3251">
        <v>2023</v>
      </c>
      <c r="D3251" t="s">
        <v>1651</v>
      </c>
      <c r="E3251" t="str">
        <f>IFERROR(VLOOKUP([1]!Tabla_SERIEA_05_13[[#This Row],[IdEstablecimiento]],'[2]Establecimiento 2023'!$A$1:$E$183,5,FALSE),0)</f>
        <v>105100-Hospital La Serena</v>
      </c>
      <c r="F3251" t="s">
        <v>1649</v>
      </c>
      <c r="G3251" s="437">
        <v>45096.483518518522</v>
      </c>
      <c r="H3251">
        <v>3</v>
      </c>
      <c r="I3251">
        <v>3</v>
      </c>
    </row>
    <row r="3252" spans="1:12" x14ac:dyDescent="0.2">
      <c r="A3252">
        <v>5</v>
      </c>
      <c r="B3252" t="s">
        <v>1325</v>
      </c>
      <c r="C3252">
        <v>2023</v>
      </c>
      <c r="D3252" t="s">
        <v>1651</v>
      </c>
      <c r="E3252" t="str">
        <f>IFERROR(VLOOKUP([1]!Tabla_SERIEA_05_13[[#This Row],[IdEstablecimiento]],'[2]Establecimiento 2023'!$A$1:$E$183,5,FALSE),0)</f>
        <v>105100-Hospital La Serena</v>
      </c>
      <c r="F3252" t="s">
        <v>1407</v>
      </c>
      <c r="G3252" s="437">
        <v>45096.483518518522</v>
      </c>
      <c r="H3252">
        <v>144</v>
      </c>
      <c r="I3252">
        <v>144</v>
      </c>
      <c r="J3252">
        <v>0</v>
      </c>
    </row>
    <row r="3253" spans="1:12" x14ac:dyDescent="0.2">
      <c r="A3253">
        <v>5</v>
      </c>
      <c r="B3253" t="s">
        <v>1325</v>
      </c>
      <c r="C3253">
        <v>2023</v>
      </c>
      <c r="D3253" t="s">
        <v>1651</v>
      </c>
      <c r="E3253" t="str">
        <f>IFERROR(VLOOKUP([1]!Tabla_SERIEA_05_13[[#This Row],[IdEstablecimiento]],'[2]Establecimiento 2023'!$A$1:$E$183,5,FALSE),0)</f>
        <v>105100-Hospital La Serena</v>
      </c>
      <c r="F3253" t="s">
        <v>1479</v>
      </c>
      <c r="G3253" s="437">
        <v>45096.483518518522</v>
      </c>
      <c r="H3253">
        <v>805</v>
      </c>
      <c r="I3253">
        <v>805</v>
      </c>
      <c r="J3253">
        <v>0</v>
      </c>
    </row>
    <row r="3254" spans="1:12" x14ac:dyDescent="0.2">
      <c r="A3254">
        <v>5</v>
      </c>
      <c r="B3254" t="s">
        <v>1325</v>
      </c>
      <c r="C3254">
        <v>2023</v>
      </c>
      <c r="D3254" t="s">
        <v>1651</v>
      </c>
      <c r="E3254" t="str">
        <f>IFERROR(VLOOKUP([1]!Tabla_SERIEA_05_13[[#This Row],[IdEstablecimiento]],'[2]Establecimiento 2023'!$A$1:$E$183,5,FALSE),0)</f>
        <v>105100-Hospital La Serena</v>
      </c>
      <c r="F3254" t="s">
        <v>1240</v>
      </c>
      <c r="G3254" s="437">
        <v>45096.483518518522</v>
      </c>
      <c r="H3254">
        <v>32</v>
      </c>
      <c r="I3254">
        <v>32</v>
      </c>
      <c r="J3254">
        <v>0</v>
      </c>
    </row>
    <row r="3255" spans="1:12" x14ac:dyDescent="0.2">
      <c r="A3255">
        <v>5</v>
      </c>
      <c r="B3255" t="s">
        <v>1325</v>
      </c>
      <c r="C3255">
        <v>2023</v>
      </c>
      <c r="D3255" t="s">
        <v>1651</v>
      </c>
      <c r="E3255" t="str">
        <f>IFERROR(VLOOKUP([1]!Tabla_SERIEA_05_13[[#This Row],[IdEstablecimiento]],'[2]Establecimiento 2023'!$A$1:$E$183,5,FALSE),0)</f>
        <v>105100-Hospital La Serena</v>
      </c>
      <c r="F3255" t="s">
        <v>1241</v>
      </c>
      <c r="G3255" s="437">
        <v>45096.483518518522</v>
      </c>
      <c r="H3255">
        <v>3</v>
      </c>
      <c r="I3255">
        <v>3</v>
      </c>
      <c r="J3255">
        <v>0</v>
      </c>
    </row>
    <row r="3256" spans="1:12" x14ac:dyDescent="0.2">
      <c r="A3256">
        <v>5</v>
      </c>
      <c r="B3256" t="s">
        <v>1325</v>
      </c>
      <c r="C3256">
        <v>2023</v>
      </c>
      <c r="D3256" t="s">
        <v>1651</v>
      </c>
      <c r="E3256" t="str">
        <f>IFERROR(VLOOKUP([1]!Tabla_SERIEA_05_13[[#This Row],[IdEstablecimiento]],'[2]Establecimiento 2023'!$A$1:$E$183,5,FALSE),0)</f>
        <v>105100-Hospital La Serena</v>
      </c>
      <c r="F3256" t="s">
        <v>1242</v>
      </c>
      <c r="G3256" s="437">
        <v>45096.483518518522</v>
      </c>
      <c r="H3256">
        <v>36</v>
      </c>
      <c r="I3256">
        <v>36</v>
      </c>
      <c r="J3256">
        <v>0</v>
      </c>
    </row>
    <row r="3257" spans="1:12" x14ac:dyDescent="0.2">
      <c r="A3257">
        <v>5</v>
      </c>
      <c r="B3257" t="s">
        <v>1325</v>
      </c>
      <c r="C3257">
        <v>2023</v>
      </c>
      <c r="D3257" t="s">
        <v>1651</v>
      </c>
      <c r="E3257" t="str">
        <f>IFERROR(VLOOKUP([1]!Tabla_SERIEA_05_13[[#This Row],[IdEstablecimiento]],'[2]Establecimiento 2023'!$A$1:$E$183,5,FALSE),0)</f>
        <v>105100-Hospital La Serena</v>
      </c>
      <c r="F3257" t="s">
        <v>1244</v>
      </c>
      <c r="G3257" s="437">
        <v>45096.483518518522</v>
      </c>
      <c r="H3257">
        <v>256</v>
      </c>
      <c r="I3257">
        <v>256</v>
      </c>
      <c r="J3257">
        <v>0</v>
      </c>
    </row>
    <row r="3258" spans="1:12" x14ac:dyDescent="0.2">
      <c r="A3258">
        <v>5</v>
      </c>
      <c r="B3258" t="s">
        <v>1325</v>
      </c>
      <c r="C3258">
        <v>2023</v>
      </c>
      <c r="D3258" t="s">
        <v>1651</v>
      </c>
      <c r="E3258" t="str">
        <f>IFERROR(VLOOKUP([1]!Tabla_SERIEA_05_13[[#This Row],[IdEstablecimiento]],'[2]Establecimiento 2023'!$A$1:$E$183,5,FALSE),0)</f>
        <v>105100-Hospital La Serena</v>
      </c>
      <c r="F3258" t="s">
        <v>1246</v>
      </c>
      <c r="G3258" s="437">
        <v>45096.483518518522</v>
      </c>
      <c r="H3258">
        <v>12</v>
      </c>
      <c r="I3258">
        <v>12</v>
      </c>
      <c r="J3258">
        <v>0</v>
      </c>
    </row>
    <row r="3259" spans="1:12" x14ac:dyDescent="0.2">
      <c r="A3259">
        <v>5</v>
      </c>
      <c r="B3259" t="s">
        <v>1325</v>
      </c>
      <c r="C3259">
        <v>2023</v>
      </c>
      <c r="D3259" t="s">
        <v>1651</v>
      </c>
      <c r="E3259" t="str">
        <f>IFERROR(VLOOKUP([1]!Tabla_SERIEA_05_13[[#This Row],[IdEstablecimiento]],'[2]Establecimiento 2023'!$A$1:$E$183,5,FALSE),0)</f>
        <v>105100-Hospital La Serena</v>
      </c>
      <c r="F3259" t="s">
        <v>1249</v>
      </c>
      <c r="G3259" s="437">
        <v>45096.483518518522</v>
      </c>
      <c r="H3259">
        <v>44</v>
      </c>
      <c r="I3259">
        <v>44</v>
      </c>
      <c r="J3259">
        <v>0</v>
      </c>
    </row>
    <row r="3260" spans="1:12" x14ac:dyDescent="0.2">
      <c r="A3260">
        <v>5</v>
      </c>
      <c r="B3260" t="s">
        <v>1325</v>
      </c>
      <c r="C3260">
        <v>2023</v>
      </c>
      <c r="D3260" t="s">
        <v>1651</v>
      </c>
      <c r="E3260" t="str">
        <f>IFERROR(VLOOKUP([1]!Tabla_SERIEA_05_13[[#This Row],[IdEstablecimiento]],'[2]Establecimiento 2023'!$A$1:$E$183,5,FALSE),0)</f>
        <v>105100-Hospital La Serena</v>
      </c>
      <c r="F3260" t="s">
        <v>1250</v>
      </c>
      <c r="G3260" s="437">
        <v>45096.483518518522</v>
      </c>
      <c r="H3260">
        <v>44</v>
      </c>
      <c r="I3260">
        <v>0</v>
      </c>
      <c r="J3260">
        <v>44</v>
      </c>
    </row>
    <row r="3261" spans="1:12" x14ac:dyDescent="0.2">
      <c r="A3261">
        <v>5</v>
      </c>
      <c r="B3261" t="s">
        <v>1325</v>
      </c>
      <c r="C3261">
        <v>2023</v>
      </c>
      <c r="D3261" t="s">
        <v>1651</v>
      </c>
      <c r="E3261" t="str">
        <f>IFERROR(VLOOKUP([1]!Tabla_SERIEA_05_13[[#This Row],[IdEstablecimiento]],'[2]Establecimiento 2023'!$A$1:$E$183,5,FALSE),0)</f>
        <v>105100-Hospital La Serena</v>
      </c>
      <c r="F3261" t="s">
        <v>1253</v>
      </c>
      <c r="G3261" s="437">
        <v>45096.483518518522</v>
      </c>
      <c r="H3261">
        <v>76</v>
      </c>
      <c r="I3261">
        <v>76</v>
      </c>
      <c r="J3261">
        <v>0</v>
      </c>
    </row>
    <row r="3262" spans="1:12" x14ac:dyDescent="0.2">
      <c r="A3262">
        <v>5</v>
      </c>
      <c r="B3262" t="s">
        <v>1325</v>
      </c>
      <c r="C3262">
        <v>2023</v>
      </c>
      <c r="D3262" t="s">
        <v>1651</v>
      </c>
      <c r="E3262" t="str">
        <f>IFERROR(VLOOKUP([1]!Tabla_SERIEA_05_13[[#This Row],[IdEstablecimiento]],'[2]Establecimiento 2023'!$A$1:$E$183,5,FALSE),0)</f>
        <v>105100-Hospital La Serena</v>
      </c>
      <c r="F3262" t="s">
        <v>1390</v>
      </c>
      <c r="G3262" s="437">
        <v>45096.483518518522</v>
      </c>
      <c r="H3262">
        <v>20</v>
      </c>
      <c r="I3262">
        <v>20</v>
      </c>
      <c r="J3262">
        <v>0</v>
      </c>
    </row>
    <row r="3263" spans="1:12" x14ac:dyDescent="0.2">
      <c r="A3263">
        <v>5</v>
      </c>
      <c r="B3263" t="s">
        <v>1325</v>
      </c>
      <c r="C3263">
        <v>2023</v>
      </c>
      <c r="D3263" t="s">
        <v>1651</v>
      </c>
      <c r="E3263" t="str">
        <f>IFERROR(VLOOKUP([1]!Tabla_SERIEA_05_13[[#This Row],[IdEstablecimiento]],'[2]Establecimiento 2023'!$A$1:$E$183,5,FALSE),0)</f>
        <v>105100-Hospital La Serena</v>
      </c>
      <c r="F3263" t="s">
        <v>1260</v>
      </c>
      <c r="G3263" s="437">
        <v>45096.483518518522</v>
      </c>
      <c r="H3263">
        <v>101</v>
      </c>
    </row>
    <row r="3264" spans="1:12" x14ac:dyDescent="0.2">
      <c r="A3264">
        <v>5</v>
      </c>
      <c r="B3264" t="s">
        <v>1325</v>
      </c>
      <c r="C3264">
        <v>2023</v>
      </c>
      <c r="D3264" t="s">
        <v>1651</v>
      </c>
      <c r="E3264" t="str">
        <f>IFERROR(VLOOKUP([1]!Tabla_SERIEA_05_13[[#This Row],[IdEstablecimiento]],'[2]Establecimiento 2023'!$A$1:$E$183,5,FALSE),0)</f>
        <v>105100-Hospital La Serena</v>
      </c>
      <c r="F3264" t="s">
        <v>1336</v>
      </c>
      <c r="G3264" s="437">
        <v>45096.483518518522</v>
      </c>
      <c r="H3264">
        <v>8</v>
      </c>
      <c r="I3264">
        <v>0</v>
      </c>
      <c r="J3264">
        <v>7</v>
      </c>
      <c r="K3264">
        <v>1</v>
      </c>
      <c r="L3264">
        <v>0</v>
      </c>
    </row>
    <row r="3265" spans="1:14" x14ac:dyDescent="0.2">
      <c r="A3265">
        <v>5</v>
      </c>
      <c r="B3265" t="s">
        <v>1325</v>
      </c>
      <c r="C3265">
        <v>2023</v>
      </c>
      <c r="D3265" t="s">
        <v>1651</v>
      </c>
      <c r="E3265" t="str">
        <f>IFERROR(VLOOKUP([1]!Tabla_SERIEA_05_13[[#This Row],[IdEstablecimiento]],'[2]Establecimiento 2023'!$A$1:$E$183,5,FALSE),0)</f>
        <v>105100-Hospital La Serena</v>
      </c>
      <c r="F3265" t="s">
        <v>1466</v>
      </c>
      <c r="G3265" s="437">
        <v>45096.483518518522</v>
      </c>
      <c r="H3265">
        <v>91</v>
      </c>
      <c r="I3265">
        <v>20</v>
      </c>
      <c r="J3265">
        <v>65</v>
      </c>
      <c r="K3265">
        <v>6</v>
      </c>
      <c r="M3265">
        <v>12</v>
      </c>
      <c r="N3265">
        <v>79</v>
      </c>
    </row>
    <row r="3266" spans="1:14" x14ac:dyDescent="0.2">
      <c r="A3266">
        <v>5</v>
      </c>
      <c r="B3266" t="s">
        <v>1325</v>
      </c>
      <c r="C3266">
        <v>2023</v>
      </c>
      <c r="D3266" t="s">
        <v>1663</v>
      </c>
      <c r="E3266" t="str">
        <f>IFERROR(VLOOKUP([1]!Tabla_SERIEA_05_13[[#This Row],[IdEstablecimiento]],'[2]Establecimiento 2023'!$A$1:$E$183,5,FALSE),0)</f>
        <v>105100-Hospital La Serena</v>
      </c>
      <c r="F3266" t="s">
        <v>1505</v>
      </c>
      <c r="G3266" s="437">
        <v>45096.484282407408</v>
      </c>
      <c r="H3266">
        <v>1</v>
      </c>
      <c r="I3266">
        <v>1</v>
      </c>
      <c r="K3266">
        <v>1</v>
      </c>
      <c r="M3266">
        <v>1</v>
      </c>
    </row>
    <row r="3267" spans="1:14" x14ac:dyDescent="0.2">
      <c r="A3267">
        <v>5</v>
      </c>
      <c r="B3267" t="s">
        <v>1325</v>
      </c>
      <c r="C3267">
        <v>2023</v>
      </c>
      <c r="D3267" t="s">
        <v>1663</v>
      </c>
      <c r="E3267" t="str">
        <f>IFERROR(VLOOKUP([1]!Tabla_SERIEA_05_13[[#This Row],[IdEstablecimiento]],'[2]Establecimiento 2023'!$A$1:$E$183,5,FALSE),0)</f>
        <v>105100-Hospital La Serena</v>
      </c>
      <c r="F3267" t="s">
        <v>1335</v>
      </c>
      <c r="G3267" s="437">
        <v>45096.484282407408</v>
      </c>
      <c r="H3267">
        <v>38</v>
      </c>
      <c r="I3267">
        <v>38</v>
      </c>
      <c r="L3267">
        <v>38</v>
      </c>
      <c r="M3267">
        <v>38</v>
      </c>
    </row>
    <row r="3268" spans="1:14" x14ac:dyDescent="0.2">
      <c r="A3268">
        <v>5</v>
      </c>
      <c r="B3268" t="s">
        <v>1325</v>
      </c>
      <c r="C3268">
        <v>2023</v>
      </c>
      <c r="D3268" t="s">
        <v>1663</v>
      </c>
      <c r="E3268" t="str">
        <f>IFERROR(VLOOKUP([1]!Tabla_SERIEA_05_13[[#This Row],[IdEstablecimiento]],'[2]Establecimiento 2023'!$A$1:$E$183,5,FALSE),0)</f>
        <v>105100-Hospital La Serena</v>
      </c>
      <c r="F3268" t="s">
        <v>1400</v>
      </c>
      <c r="G3268" s="437">
        <v>45096.484282407408</v>
      </c>
      <c r="H3268">
        <v>31</v>
      </c>
      <c r="I3268">
        <v>31</v>
      </c>
      <c r="L3268">
        <v>31</v>
      </c>
    </row>
    <row r="3269" spans="1:14" x14ac:dyDescent="0.2">
      <c r="A3269">
        <v>5</v>
      </c>
      <c r="B3269" t="s">
        <v>1325</v>
      </c>
      <c r="C3269">
        <v>2023</v>
      </c>
      <c r="D3269" t="s">
        <v>1663</v>
      </c>
      <c r="E3269" t="str">
        <f>IFERROR(VLOOKUP([1]!Tabla_SERIEA_05_13[[#This Row],[IdEstablecimiento]],'[2]Establecimiento 2023'!$A$1:$E$183,5,FALSE),0)</f>
        <v>105100-Hospital La Serena</v>
      </c>
      <c r="F3269" t="s">
        <v>1477</v>
      </c>
      <c r="G3269" s="437">
        <v>45096.484282407408</v>
      </c>
      <c r="H3269">
        <v>11</v>
      </c>
      <c r="I3269">
        <v>11</v>
      </c>
      <c r="L3269">
        <v>11</v>
      </c>
    </row>
    <row r="3270" spans="1:14" x14ac:dyDescent="0.2">
      <c r="A3270">
        <v>5</v>
      </c>
      <c r="B3270" t="s">
        <v>1325</v>
      </c>
      <c r="C3270">
        <v>2023</v>
      </c>
      <c r="D3270" t="s">
        <v>1663</v>
      </c>
      <c r="E3270" t="str">
        <f>IFERROR(VLOOKUP([1]!Tabla_SERIEA_05_13[[#This Row],[IdEstablecimiento]],'[2]Establecimiento 2023'!$A$1:$E$183,5,FALSE),0)</f>
        <v>105100-Hospital La Serena</v>
      </c>
      <c r="F3270" t="s">
        <v>1429</v>
      </c>
      <c r="G3270" s="437">
        <v>45096.484282407408</v>
      </c>
      <c r="H3270">
        <v>33</v>
      </c>
      <c r="I3270">
        <v>33</v>
      </c>
      <c r="L3270">
        <v>33</v>
      </c>
    </row>
    <row r="3271" spans="1:14" x14ac:dyDescent="0.2">
      <c r="A3271">
        <v>5</v>
      </c>
      <c r="B3271" t="s">
        <v>1325</v>
      </c>
      <c r="C3271">
        <v>2023</v>
      </c>
      <c r="D3271" t="s">
        <v>1663</v>
      </c>
      <c r="E3271" t="str">
        <f>IFERROR(VLOOKUP([1]!Tabla_SERIEA_05_13[[#This Row],[IdEstablecimiento]],'[2]Establecimiento 2023'!$A$1:$E$183,5,FALSE),0)</f>
        <v>105100-Hospital La Serena</v>
      </c>
      <c r="F3271" t="s">
        <v>1478</v>
      </c>
      <c r="G3271" s="437">
        <v>45096.484282407408</v>
      </c>
      <c r="H3271">
        <v>5</v>
      </c>
      <c r="I3271">
        <v>5</v>
      </c>
      <c r="L3271">
        <v>5</v>
      </c>
    </row>
    <row r="3272" spans="1:14" x14ac:dyDescent="0.2">
      <c r="A3272">
        <v>5</v>
      </c>
      <c r="B3272" t="s">
        <v>1325</v>
      </c>
      <c r="C3272">
        <v>2023</v>
      </c>
      <c r="D3272" t="s">
        <v>1663</v>
      </c>
      <c r="E3272" t="str">
        <f>IFERROR(VLOOKUP([1]!Tabla_SERIEA_05_13[[#This Row],[IdEstablecimiento]],'[2]Establecimiento 2023'!$A$1:$E$183,5,FALSE),0)</f>
        <v>105100-Hospital La Serena</v>
      </c>
      <c r="F3272" t="s">
        <v>1327</v>
      </c>
      <c r="G3272" s="437">
        <v>45096.484282407408</v>
      </c>
      <c r="H3272">
        <v>59</v>
      </c>
      <c r="I3272">
        <v>59</v>
      </c>
      <c r="L3272">
        <v>59</v>
      </c>
    </row>
    <row r="3273" spans="1:14" x14ac:dyDescent="0.2">
      <c r="A3273">
        <v>5</v>
      </c>
      <c r="B3273" t="s">
        <v>1325</v>
      </c>
      <c r="C3273">
        <v>2023</v>
      </c>
      <c r="D3273" t="s">
        <v>1663</v>
      </c>
      <c r="E3273" t="str">
        <f>IFERROR(VLOOKUP([1]!Tabla_SERIEA_05_13[[#This Row],[IdEstablecimiento]],'[2]Establecimiento 2023'!$A$1:$E$183,5,FALSE),0)</f>
        <v>105100-Hospital La Serena</v>
      </c>
      <c r="F3273" t="s">
        <v>1413</v>
      </c>
      <c r="G3273" s="437">
        <v>45096.484282407408</v>
      </c>
      <c r="H3273">
        <v>1</v>
      </c>
      <c r="I3273">
        <v>1</v>
      </c>
      <c r="L3273">
        <v>1</v>
      </c>
    </row>
    <row r="3274" spans="1:14" x14ac:dyDescent="0.2">
      <c r="A3274">
        <v>5</v>
      </c>
      <c r="B3274" t="s">
        <v>1325</v>
      </c>
      <c r="C3274">
        <v>2023</v>
      </c>
      <c r="D3274" t="s">
        <v>1663</v>
      </c>
      <c r="E3274" t="str">
        <f>IFERROR(VLOOKUP([1]!Tabla_SERIEA_05_13[[#This Row],[IdEstablecimiento]],'[2]Establecimiento 2023'!$A$1:$E$183,5,FALSE),0)</f>
        <v>105100-Hospital La Serena</v>
      </c>
      <c r="F3274" t="s">
        <v>1383</v>
      </c>
      <c r="G3274" s="437">
        <v>45096.484282407408</v>
      </c>
      <c r="H3274">
        <v>12</v>
      </c>
      <c r="I3274">
        <v>12</v>
      </c>
      <c r="L3274">
        <v>12</v>
      </c>
    </row>
    <row r="3275" spans="1:14" x14ac:dyDescent="0.2">
      <c r="A3275">
        <v>5</v>
      </c>
      <c r="B3275" t="s">
        <v>1325</v>
      </c>
      <c r="C3275">
        <v>2023</v>
      </c>
      <c r="D3275" t="s">
        <v>1663</v>
      </c>
      <c r="E3275" t="str">
        <f>IFERROR(VLOOKUP([1]!Tabla_SERIEA_05_13[[#This Row],[IdEstablecimiento]],'[2]Establecimiento 2023'!$A$1:$E$183,5,FALSE),0)</f>
        <v>105100-Hospital La Serena</v>
      </c>
      <c r="F3275" t="s">
        <v>1506</v>
      </c>
      <c r="G3275" s="437">
        <v>45096.484282407408</v>
      </c>
      <c r="H3275">
        <v>5</v>
      </c>
      <c r="I3275">
        <v>5</v>
      </c>
      <c r="L3275">
        <v>5</v>
      </c>
    </row>
    <row r="3276" spans="1:14" x14ac:dyDescent="0.2">
      <c r="A3276">
        <v>5</v>
      </c>
      <c r="B3276" t="s">
        <v>1325</v>
      </c>
      <c r="C3276">
        <v>2023</v>
      </c>
      <c r="D3276" t="s">
        <v>1663</v>
      </c>
      <c r="E3276" t="str">
        <f>IFERROR(VLOOKUP([1]!Tabla_SERIEA_05_13[[#This Row],[IdEstablecimiento]],'[2]Establecimiento 2023'!$A$1:$E$183,5,FALSE),0)</f>
        <v>105100-Hospital La Serena</v>
      </c>
      <c r="F3276" t="s">
        <v>1328</v>
      </c>
      <c r="G3276" s="437">
        <v>45096.484282407408</v>
      </c>
      <c r="H3276">
        <v>1</v>
      </c>
      <c r="I3276">
        <v>1</v>
      </c>
      <c r="L3276">
        <v>1</v>
      </c>
    </row>
    <row r="3277" spans="1:14" x14ac:dyDescent="0.2">
      <c r="A3277">
        <v>5</v>
      </c>
      <c r="B3277" t="s">
        <v>1325</v>
      </c>
      <c r="C3277">
        <v>2023</v>
      </c>
      <c r="D3277" t="s">
        <v>1663</v>
      </c>
      <c r="E3277" t="str">
        <f>IFERROR(VLOOKUP([1]!Tabla_SERIEA_05_13[[#This Row],[IdEstablecimiento]],'[2]Establecimiento 2023'!$A$1:$E$183,5,FALSE),0)</f>
        <v>105100-Hospital La Serena</v>
      </c>
      <c r="F3277" t="s">
        <v>1329</v>
      </c>
      <c r="G3277" s="437">
        <v>45096.484282407408</v>
      </c>
      <c r="H3277">
        <v>2</v>
      </c>
      <c r="I3277">
        <v>2</v>
      </c>
      <c r="L3277">
        <v>2</v>
      </c>
    </row>
    <row r="3278" spans="1:14" x14ac:dyDescent="0.2">
      <c r="A3278">
        <v>5</v>
      </c>
      <c r="B3278" t="s">
        <v>1325</v>
      </c>
      <c r="C3278">
        <v>2023</v>
      </c>
      <c r="D3278" t="s">
        <v>1663</v>
      </c>
      <c r="E3278" t="str">
        <f>IFERROR(VLOOKUP([1]!Tabla_SERIEA_05_13[[#This Row],[IdEstablecimiento]],'[2]Establecimiento 2023'!$A$1:$E$183,5,FALSE),0)</f>
        <v>105100-Hospital La Serena</v>
      </c>
      <c r="F3278" t="s">
        <v>1435</v>
      </c>
      <c r="G3278" s="437">
        <v>45096.484282407408</v>
      </c>
      <c r="H3278">
        <v>5</v>
      </c>
      <c r="I3278">
        <v>5</v>
      </c>
      <c r="L3278">
        <v>5</v>
      </c>
    </row>
    <row r="3279" spans="1:14" x14ac:dyDescent="0.2">
      <c r="A3279">
        <v>5</v>
      </c>
      <c r="B3279" t="s">
        <v>1325</v>
      </c>
      <c r="C3279">
        <v>2023</v>
      </c>
      <c r="D3279" t="s">
        <v>1663</v>
      </c>
      <c r="E3279" t="str">
        <f>IFERROR(VLOOKUP([1]!Tabla_SERIEA_05_13[[#This Row],[IdEstablecimiento]],'[2]Establecimiento 2023'!$A$1:$E$183,5,FALSE),0)</f>
        <v>105100-Hospital La Serena</v>
      </c>
      <c r="F3279" t="s">
        <v>1384</v>
      </c>
      <c r="G3279" s="437">
        <v>45096.484282407408</v>
      </c>
      <c r="H3279">
        <v>535</v>
      </c>
      <c r="I3279">
        <v>535</v>
      </c>
      <c r="L3279">
        <v>535</v>
      </c>
    </row>
    <row r="3280" spans="1:14" x14ac:dyDescent="0.2">
      <c r="A3280">
        <v>5</v>
      </c>
      <c r="B3280" t="s">
        <v>1325</v>
      </c>
      <c r="C3280">
        <v>2023</v>
      </c>
      <c r="D3280" t="s">
        <v>1663</v>
      </c>
      <c r="E3280" t="str">
        <f>IFERROR(VLOOKUP([1]!Tabla_SERIEA_05_13[[#This Row],[IdEstablecimiento]],'[2]Establecimiento 2023'!$A$1:$E$183,5,FALSE),0)</f>
        <v>105100-Hospital La Serena</v>
      </c>
      <c r="F3280" t="s">
        <v>1338</v>
      </c>
      <c r="G3280" s="437">
        <v>45096.484282407408</v>
      </c>
      <c r="H3280">
        <v>208</v>
      </c>
      <c r="I3280">
        <v>208</v>
      </c>
      <c r="L3280">
        <v>208</v>
      </c>
    </row>
    <row r="3281" spans="1:12" x14ac:dyDescent="0.2">
      <c r="A3281">
        <v>5</v>
      </c>
      <c r="B3281" t="s">
        <v>1325</v>
      </c>
      <c r="C3281">
        <v>2023</v>
      </c>
      <c r="D3281" t="s">
        <v>1663</v>
      </c>
      <c r="E3281" t="str">
        <f>IFERROR(VLOOKUP([1]!Tabla_SERIEA_05_13[[#This Row],[IdEstablecimiento]],'[2]Establecimiento 2023'!$A$1:$E$183,5,FALSE),0)</f>
        <v>105100-Hospital La Serena</v>
      </c>
      <c r="F3281" t="s">
        <v>1436</v>
      </c>
      <c r="G3281" s="437">
        <v>45096.484282407408</v>
      </c>
      <c r="H3281">
        <v>30</v>
      </c>
      <c r="I3281">
        <v>30</v>
      </c>
      <c r="L3281">
        <v>30</v>
      </c>
    </row>
    <row r="3282" spans="1:12" x14ac:dyDescent="0.2">
      <c r="A3282">
        <v>5</v>
      </c>
      <c r="B3282" t="s">
        <v>1325</v>
      </c>
      <c r="C3282">
        <v>2023</v>
      </c>
      <c r="D3282" t="s">
        <v>1663</v>
      </c>
      <c r="E3282" t="str">
        <f>IFERROR(VLOOKUP([1]!Tabla_SERIEA_05_13[[#This Row],[IdEstablecimiento]],'[2]Establecimiento 2023'!$A$1:$E$183,5,FALSE),0)</f>
        <v>105100-Hospital La Serena</v>
      </c>
      <c r="F3282" t="s">
        <v>1330</v>
      </c>
      <c r="G3282" s="437">
        <v>45096.484282407408</v>
      </c>
      <c r="H3282">
        <v>5</v>
      </c>
      <c r="I3282">
        <v>5</v>
      </c>
      <c r="L3282">
        <v>5</v>
      </c>
    </row>
    <row r="3283" spans="1:12" x14ac:dyDescent="0.2">
      <c r="A3283">
        <v>5</v>
      </c>
      <c r="B3283" t="s">
        <v>1325</v>
      </c>
      <c r="C3283">
        <v>2023</v>
      </c>
      <c r="D3283" t="s">
        <v>1663</v>
      </c>
      <c r="E3283" t="str">
        <f>IFERROR(VLOOKUP([1]!Tabla_SERIEA_05_13[[#This Row],[IdEstablecimiento]],'[2]Establecimiento 2023'!$A$1:$E$183,5,FALSE),0)</f>
        <v>105100-Hospital La Serena</v>
      </c>
      <c r="F3283" t="s">
        <v>1332</v>
      </c>
      <c r="G3283" s="437">
        <v>45096.484282407408</v>
      </c>
      <c r="H3283">
        <v>24</v>
      </c>
      <c r="I3283">
        <v>24</v>
      </c>
      <c r="L3283">
        <v>24</v>
      </c>
    </row>
    <row r="3284" spans="1:12" x14ac:dyDescent="0.2">
      <c r="A3284">
        <v>5</v>
      </c>
      <c r="B3284" t="s">
        <v>1325</v>
      </c>
      <c r="C3284">
        <v>2023</v>
      </c>
      <c r="D3284" t="s">
        <v>1663</v>
      </c>
      <c r="E3284" t="str">
        <f>IFERROR(VLOOKUP([1]!Tabla_SERIEA_05_13[[#This Row],[IdEstablecimiento]],'[2]Establecimiento 2023'!$A$1:$E$183,5,FALSE),0)</f>
        <v>105100-Hospital La Serena</v>
      </c>
      <c r="F3284" t="s">
        <v>1241</v>
      </c>
      <c r="G3284" s="437">
        <v>45096.484282407408</v>
      </c>
      <c r="H3284">
        <v>1</v>
      </c>
      <c r="I3284">
        <v>1</v>
      </c>
      <c r="J3284">
        <v>0</v>
      </c>
    </row>
    <row r="3285" spans="1:12" x14ac:dyDescent="0.2">
      <c r="A3285">
        <v>5</v>
      </c>
      <c r="B3285" t="s">
        <v>1325</v>
      </c>
      <c r="C3285">
        <v>2023</v>
      </c>
      <c r="D3285" t="s">
        <v>1663</v>
      </c>
      <c r="E3285" t="str">
        <f>IFERROR(VLOOKUP([1]!Tabla_SERIEA_05_13[[#This Row],[IdEstablecimiento]],'[2]Establecimiento 2023'!$A$1:$E$183,5,FALSE),0)</f>
        <v>105100-Hospital La Serena</v>
      </c>
      <c r="F3285" t="s">
        <v>1242</v>
      </c>
      <c r="G3285" s="437">
        <v>45096.484282407408</v>
      </c>
      <c r="H3285">
        <v>33</v>
      </c>
      <c r="I3285">
        <v>33</v>
      </c>
      <c r="J3285">
        <v>0</v>
      </c>
    </row>
    <row r="3286" spans="1:12" x14ac:dyDescent="0.2">
      <c r="A3286">
        <v>5</v>
      </c>
      <c r="B3286" t="s">
        <v>1325</v>
      </c>
      <c r="C3286">
        <v>2023</v>
      </c>
      <c r="D3286" t="s">
        <v>1663</v>
      </c>
      <c r="E3286" t="str">
        <f>IFERROR(VLOOKUP([1]!Tabla_SERIEA_05_13[[#This Row],[IdEstablecimiento]],'[2]Establecimiento 2023'!$A$1:$E$183,5,FALSE),0)</f>
        <v>105100-Hospital La Serena</v>
      </c>
      <c r="F3286" t="s">
        <v>1244</v>
      </c>
      <c r="G3286" s="437">
        <v>45096.484282407408</v>
      </c>
      <c r="H3286">
        <v>80</v>
      </c>
      <c r="I3286">
        <v>80</v>
      </c>
      <c r="J3286">
        <v>0</v>
      </c>
    </row>
    <row r="3287" spans="1:12" x14ac:dyDescent="0.2">
      <c r="A3287">
        <v>5</v>
      </c>
      <c r="B3287" t="s">
        <v>1325</v>
      </c>
      <c r="C3287">
        <v>2023</v>
      </c>
      <c r="D3287" t="s">
        <v>1663</v>
      </c>
      <c r="E3287" t="str">
        <f>IFERROR(VLOOKUP([1]!Tabla_SERIEA_05_13[[#This Row],[IdEstablecimiento]],'[2]Establecimiento 2023'!$A$1:$E$183,5,FALSE),0)</f>
        <v>105100-Hospital La Serena</v>
      </c>
      <c r="F3287" t="s">
        <v>1246</v>
      </c>
      <c r="G3287" s="437">
        <v>45096.484282407408</v>
      </c>
      <c r="H3287">
        <v>5</v>
      </c>
      <c r="I3287">
        <v>5</v>
      </c>
      <c r="J3287">
        <v>0</v>
      </c>
    </row>
    <row r="3288" spans="1:12" x14ac:dyDescent="0.2">
      <c r="A3288">
        <v>5</v>
      </c>
      <c r="B3288" t="s">
        <v>1325</v>
      </c>
      <c r="C3288">
        <v>2023</v>
      </c>
      <c r="D3288" t="s">
        <v>1663</v>
      </c>
      <c r="E3288" t="str">
        <f>IFERROR(VLOOKUP([1]!Tabla_SERIEA_05_13[[#This Row],[IdEstablecimiento]],'[2]Establecimiento 2023'!$A$1:$E$183,5,FALSE),0)</f>
        <v>105100-Hospital La Serena</v>
      </c>
      <c r="F3288" t="s">
        <v>1253</v>
      </c>
      <c r="G3288" s="437">
        <v>45096.484282407408</v>
      </c>
      <c r="H3288">
        <v>59</v>
      </c>
      <c r="I3288">
        <v>59</v>
      </c>
      <c r="J3288">
        <v>0</v>
      </c>
    </row>
    <row r="3289" spans="1:12" x14ac:dyDescent="0.2">
      <c r="A3289">
        <v>5</v>
      </c>
      <c r="B3289" t="s">
        <v>1325</v>
      </c>
      <c r="C3289">
        <v>2023</v>
      </c>
      <c r="D3289" t="s">
        <v>1663</v>
      </c>
      <c r="E3289" t="str">
        <f>IFERROR(VLOOKUP([1]!Tabla_SERIEA_05_13[[#This Row],[IdEstablecimiento]],'[2]Establecimiento 2023'!$A$1:$E$183,5,FALSE),0)</f>
        <v>105100-Hospital La Serena</v>
      </c>
      <c r="F3289" t="s">
        <v>1390</v>
      </c>
      <c r="G3289" s="437">
        <v>45096.484282407408</v>
      </c>
      <c r="H3289">
        <v>12</v>
      </c>
      <c r="I3289">
        <v>12</v>
      </c>
      <c r="J3289">
        <v>0</v>
      </c>
    </row>
    <row r="3290" spans="1:12" x14ac:dyDescent="0.2">
      <c r="A3290">
        <v>5</v>
      </c>
      <c r="B3290" t="s">
        <v>1325</v>
      </c>
      <c r="C3290">
        <v>2023</v>
      </c>
      <c r="D3290" t="s">
        <v>1663</v>
      </c>
      <c r="E3290" t="str">
        <f>IFERROR(VLOOKUP([1]!Tabla_SERIEA_05_13[[#This Row],[IdEstablecimiento]],'[2]Establecimiento 2023'!$A$1:$E$183,5,FALSE),0)</f>
        <v>105100-Hospital La Serena</v>
      </c>
      <c r="F3290" t="s">
        <v>1254</v>
      </c>
      <c r="G3290" s="437">
        <v>45096.484282407408</v>
      </c>
      <c r="H3290">
        <v>1</v>
      </c>
      <c r="I3290">
        <v>1</v>
      </c>
      <c r="J3290">
        <v>0</v>
      </c>
    </row>
    <row r="3291" spans="1:12" x14ac:dyDescent="0.2">
      <c r="A3291">
        <v>5</v>
      </c>
      <c r="B3291" t="s">
        <v>1325</v>
      </c>
      <c r="C3291">
        <v>2023</v>
      </c>
      <c r="D3291" t="s">
        <v>1663</v>
      </c>
      <c r="E3291" t="str">
        <f>IFERROR(VLOOKUP([1]!Tabla_SERIEA_05_13[[#This Row],[IdEstablecimiento]],'[2]Establecimiento 2023'!$A$1:$E$183,5,FALSE),0)</f>
        <v>105100-Hospital La Serena</v>
      </c>
      <c r="F3291" t="s">
        <v>1256</v>
      </c>
      <c r="G3291" s="437">
        <v>45096.484282407408</v>
      </c>
      <c r="H3291">
        <v>2622</v>
      </c>
    </row>
    <row r="3292" spans="1:12" x14ac:dyDescent="0.2">
      <c r="A3292">
        <v>5</v>
      </c>
      <c r="B3292" t="s">
        <v>1325</v>
      </c>
      <c r="C3292">
        <v>2023</v>
      </c>
      <c r="D3292" t="s">
        <v>1663</v>
      </c>
      <c r="E3292" t="str">
        <f>IFERROR(VLOOKUP([1]!Tabla_SERIEA_05_13[[#This Row],[IdEstablecimiento]],'[2]Establecimiento 2023'!$A$1:$E$183,5,FALSE),0)</f>
        <v>105100-Hospital La Serena</v>
      </c>
      <c r="F3292" t="s">
        <v>1260</v>
      </c>
      <c r="G3292" s="437">
        <v>45096.484282407408</v>
      </c>
      <c r="H3292">
        <v>17</v>
      </c>
    </row>
    <row r="3293" spans="1:12" x14ac:dyDescent="0.2">
      <c r="A3293">
        <v>5</v>
      </c>
      <c r="B3293" t="s">
        <v>1325</v>
      </c>
      <c r="C3293">
        <v>2023</v>
      </c>
      <c r="D3293" t="s">
        <v>1664</v>
      </c>
      <c r="E3293" t="str">
        <f>IFERROR(VLOOKUP([1]!Tabla_SERIEA_05_13[[#This Row],[IdEstablecimiento]],'[2]Establecimiento 2023'!$A$1:$E$183,5,FALSE),0)</f>
        <v>105100-Hospital La Serena</v>
      </c>
      <c r="F3293" t="s">
        <v>1454</v>
      </c>
      <c r="G3293" s="437">
        <v>45096.484340277777</v>
      </c>
      <c r="H3293">
        <v>20</v>
      </c>
      <c r="I3293">
        <v>20</v>
      </c>
    </row>
    <row r="3294" spans="1:12" x14ac:dyDescent="0.2">
      <c r="A3294">
        <v>5</v>
      </c>
      <c r="B3294" t="s">
        <v>1325</v>
      </c>
      <c r="C3294">
        <v>2023</v>
      </c>
      <c r="D3294" t="s">
        <v>1664</v>
      </c>
      <c r="E3294" t="str">
        <f>IFERROR(VLOOKUP([1]!Tabla_SERIEA_05_13[[#This Row],[IdEstablecimiento]],'[2]Establecimiento 2023'!$A$1:$E$183,5,FALSE),0)</f>
        <v>04102-Coquimbo</v>
      </c>
      <c r="F3294" t="s">
        <v>1335</v>
      </c>
      <c r="G3294" s="437">
        <v>45096.484340277777</v>
      </c>
      <c r="H3294">
        <v>35</v>
      </c>
      <c r="I3294">
        <v>35</v>
      </c>
      <c r="L3294">
        <v>35</v>
      </c>
    </row>
    <row r="3295" spans="1:12" x14ac:dyDescent="0.2">
      <c r="A3295">
        <v>5</v>
      </c>
      <c r="B3295" t="s">
        <v>1325</v>
      </c>
      <c r="C3295">
        <v>2023</v>
      </c>
      <c r="D3295" t="s">
        <v>1664</v>
      </c>
      <c r="E3295" t="str">
        <f>IFERROR(VLOOKUP([1]!Tabla_SERIEA_05_13[[#This Row],[IdEstablecimiento]],'[2]Establecimiento 2023'!$A$1:$E$183,5,FALSE),0)</f>
        <v>04102-Coquimbo</v>
      </c>
      <c r="F3295" t="s">
        <v>1333</v>
      </c>
      <c r="G3295" s="437">
        <v>45096.484340277777</v>
      </c>
      <c r="H3295">
        <v>17</v>
      </c>
      <c r="I3295">
        <v>17</v>
      </c>
      <c r="K3295">
        <v>17</v>
      </c>
    </row>
    <row r="3296" spans="1:12" x14ac:dyDescent="0.2">
      <c r="A3296">
        <v>5</v>
      </c>
      <c r="B3296" t="s">
        <v>1325</v>
      </c>
      <c r="C3296">
        <v>2023</v>
      </c>
      <c r="D3296" t="s">
        <v>1664</v>
      </c>
      <c r="E3296" t="str">
        <f>IFERROR(VLOOKUP([1]!Tabla_SERIEA_05_13[[#This Row],[IdEstablecimiento]],'[2]Establecimiento 2023'!$A$1:$E$183,5,FALSE),0)</f>
        <v>04102-Coquimbo</v>
      </c>
      <c r="F3296" t="s">
        <v>1382</v>
      </c>
      <c r="G3296" s="437">
        <v>45096.484340277777</v>
      </c>
      <c r="H3296">
        <v>3</v>
      </c>
      <c r="I3296">
        <v>3</v>
      </c>
      <c r="K3296">
        <v>3</v>
      </c>
    </row>
    <row r="3297" spans="1:12" x14ac:dyDescent="0.2">
      <c r="A3297">
        <v>5</v>
      </c>
      <c r="B3297" t="s">
        <v>1325</v>
      </c>
      <c r="C3297">
        <v>2023</v>
      </c>
      <c r="D3297" t="s">
        <v>1664</v>
      </c>
      <c r="E3297" t="str">
        <f>IFERROR(VLOOKUP([1]!Tabla_SERIEA_05_13[[#This Row],[IdEstablecimiento]],'[2]Establecimiento 2023'!$A$1:$E$183,5,FALSE),0)</f>
        <v>04102-Coquimbo</v>
      </c>
      <c r="F3297" t="s">
        <v>1327</v>
      </c>
      <c r="G3297" s="437">
        <v>45096.484340277777</v>
      </c>
      <c r="H3297">
        <v>39</v>
      </c>
      <c r="I3297">
        <v>39</v>
      </c>
      <c r="L3297">
        <v>39</v>
      </c>
    </row>
    <row r="3298" spans="1:12" x14ac:dyDescent="0.2">
      <c r="A3298">
        <v>5</v>
      </c>
      <c r="B3298" t="s">
        <v>1325</v>
      </c>
      <c r="C3298">
        <v>2023</v>
      </c>
      <c r="D3298" t="s">
        <v>1664</v>
      </c>
      <c r="E3298" t="str">
        <f>IFERROR(VLOOKUP([1]!Tabla_SERIEA_05_13[[#This Row],[IdEstablecimiento]],'[2]Establecimiento 2023'!$A$1:$E$183,5,FALSE),0)</f>
        <v>04102-Coquimbo</v>
      </c>
      <c r="F3298" t="s">
        <v>1383</v>
      </c>
      <c r="G3298" s="437">
        <v>45096.484340277777</v>
      </c>
      <c r="H3298">
        <v>2</v>
      </c>
      <c r="I3298">
        <v>2</v>
      </c>
      <c r="L3298">
        <v>2</v>
      </c>
    </row>
    <row r="3299" spans="1:12" x14ac:dyDescent="0.2">
      <c r="A3299">
        <v>5</v>
      </c>
      <c r="B3299" t="s">
        <v>1325</v>
      </c>
      <c r="C3299">
        <v>2023</v>
      </c>
      <c r="D3299" t="s">
        <v>1664</v>
      </c>
      <c r="E3299" t="str">
        <f>IFERROR(VLOOKUP([1]!Tabla_SERIEA_05_13[[#This Row],[IdEstablecimiento]],'[2]Establecimiento 2023'!$A$1:$E$183,5,FALSE),0)</f>
        <v>04102-Coquimbo</v>
      </c>
      <c r="F3299" t="s">
        <v>1435</v>
      </c>
      <c r="G3299" s="437">
        <v>45096.484340277777</v>
      </c>
      <c r="H3299">
        <v>12</v>
      </c>
      <c r="I3299">
        <v>12</v>
      </c>
      <c r="L3299">
        <v>12</v>
      </c>
    </row>
    <row r="3300" spans="1:12" x14ac:dyDescent="0.2">
      <c r="A3300">
        <v>5</v>
      </c>
      <c r="B3300" t="s">
        <v>1325</v>
      </c>
      <c r="C3300">
        <v>2023</v>
      </c>
      <c r="D3300" t="s">
        <v>1664</v>
      </c>
      <c r="E3300" t="str">
        <f>IFERROR(VLOOKUP([1]!Tabla_SERIEA_05_13[[#This Row],[IdEstablecimiento]],'[2]Establecimiento 2023'!$A$1:$E$183,5,FALSE),0)</f>
        <v>04102-Coquimbo</v>
      </c>
      <c r="F3300" t="s">
        <v>1384</v>
      </c>
      <c r="G3300" s="437">
        <v>45096.484340277777</v>
      </c>
      <c r="H3300">
        <v>436</v>
      </c>
      <c r="I3300">
        <v>436</v>
      </c>
      <c r="L3300">
        <v>436</v>
      </c>
    </row>
    <row r="3301" spans="1:12" x14ac:dyDescent="0.2">
      <c r="A3301">
        <v>5</v>
      </c>
      <c r="B3301" t="s">
        <v>1325</v>
      </c>
      <c r="C3301">
        <v>2023</v>
      </c>
      <c r="D3301" t="s">
        <v>1664</v>
      </c>
      <c r="E3301" t="str">
        <f>IFERROR(VLOOKUP([1]!Tabla_SERIEA_05_13[[#This Row],[IdEstablecimiento]],'[2]Establecimiento 2023'!$A$1:$E$183,5,FALSE),0)</f>
        <v>04102-Coquimbo</v>
      </c>
      <c r="F3301" t="s">
        <v>1338</v>
      </c>
      <c r="G3301" s="437">
        <v>45096.484340277777</v>
      </c>
      <c r="H3301">
        <v>92</v>
      </c>
      <c r="I3301">
        <v>92</v>
      </c>
      <c r="L3301">
        <v>92</v>
      </c>
    </row>
    <row r="3302" spans="1:12" x14ac:dyDescent="0.2">
      <c r="A3302">
        <v>5</v>
      </c>
      <c r="B3302" t="s">
        <v>1325</v>
      </c>
      <c r="C3302">
        <v>2023</v>
      </c>
      <c r="D3302" t="s">
        <v>1664</v>
      </c>
      <c r="E3302" t="str">
        <f>IFERROR(VLOOKUP([1]!Tabla_SERIEA_05_13[[#This Row],[IdEstablecimiento]],'[2]Establecimiento 2023'!$A$1:$E$183,5,FALSE),0)</f>
        <v>04102-Coquimbo</v>
      </c>
      <c r="F3302" t="s">
        <v>1436</v>
      </c>
      <c r="G3302" s="437">
        <v>45096.484340277777</v>
      </c>
      <c r="H3302">
        <v>17</v>
      </c>
      <c r="I3302">
        <v>17</v>
      </c>
      <c r="L3302">
        <v>17</v>
      </c>
    </row>
    <row r="3303" spans="1:12" x14ac:dyDescent="0.2">
      <c r="A3303">
        <v>5</v>
      </c>
      <c r="B3303" t="s">
        <v>1325</v>
      </c>
      <c r="C3303">
        <v>2023</v>
      </c>
      <c r="D3303" t="s">
        <v>1664</v>
      </c>
      <c r="E3303" t="str">
        <f>IFERROR(VLOOKUP([1]!Tabla_SERIEA_05_13[[#This Row],[IdEstablecimiento]],'[2]Establecimiento 2023'!$A$1:$E$183,5,FALSE),0)</f>
        <v>04102-Coquimbo</v>
      </c>
      <c r="F3303" t="s">
        <v>1330</v>
      </c>
      <c r="G3303" s="437">
        <v>45096.484340277777</v>
      </c>
      <c r="H3303">
        <v>2</v>
      </c>
      <c r="I3303">
        <v>2</v>
      </c>
      <c r="L3303">
        <v>2</v>
      </c>
    </row>
    <row r="3304" spans="1:12" x14ac:dyDescent="0.2">
      <c r="A3304">
        <v>5</v>
      </c>
      <c r="B3304" t="s">
        <v>1325</v>
      </c>
      <c r="C3304">
        <v>2023</v>
      </c>
      <c r="D3304" t="s">
        <v>1664</v>
      </c>
      <c r="E3304" t="str">
        <f>IFERROR(VLOOKUP([1]!Tabla_SERIEA_05_13[[#This Row],[IdEstablecimiento]],'[2]Establecimiento 2023'!$A$1:$E$183,5,FALSE),0)</f>
        <v>04102-Coquimbo</v>
      </c>
      <c r="F3304" t="s">
        <v>1332</v>
      </c>
      <c r="G3304" s="437">
        <v>45096.484340277777</v>
      </c>
      <c r="H3304">
        <v>163</v>
      </c>
      <c r="I3304">
        <v>163</v>
      </c>
      <c r="L3304">
        <v>163</v>
      </c>
    </row>
    <row r="3305" spans="1:12" x14ac:dyDescent="0.2">
      <c r="A3305">
        <v>5</v>
      </c>
      <c r="B3305" t="s">
        <v>1325</v>
      </c>
      <c r="C3305">
        <v>2023</v>
      </c>
      <c r="D3305" t="s">
        <v>1664</v>
      </c>
      <c r="E3305" t="str">
        <f>IFERROR(VLOOKUP([1]!Tabla_SERIEA_05_13[[#This Row],[IdEstablecimiento]],'[2]Establecimiento 2023'!$A$1:$E$183,5,FALSE),0)</f>
        <v>04102-Coquimbo</v>
      </c>
      <c r="F3305" t="s">
        <v>1407</v>
      </c>
      <c r="G3305" s="437">
        <v>45096.484340277777</v>
      </c>
      <c r="H3305">
        <v>20</v>
      </c>
      <c r="I3305">
        <v>20</v>
      </c>
      <c r="J3305">
        <v>0</v>
      </c>
    </row>
    <row r="3306" spans="1:12" x14ac:dyDescent="0.2">
      <c r="A3306">
        <v>5</v>
      </c>
      <c r="B3306" t="s">
        <v>1325</v>
      </c>
      <c r="C3306">
        <v>2023</v>
      </c>
      <c r="D3306" t="s">
        <v>1664</v>
      </c>
      <c r="E3306" t="str">
        <f>IFERROR(VLOOKUP([1]!Tabla_SERIEA_05_13[[#This Row],[IdEstablecimiento]],'[2]Establecimiento 2023'!$A$1:$E$183,5,FALSE),0)</f>
        <v>04102-Coquimbo</v>
      </c>
      <c r="F3306" t="s">
        <v>1244</v>
      </c>
      <c r="G3306" s="437">
        <v>45096.484340277777</v>
      </c>
      <c r="H3306">
        <v>35</v>
      </c>
      <c r="I3306">
        <v>35</v>
      </c>
      <c r="J3306">
        <v>0</v>
      </c>
    </row>
    <row r="3307" spans="1:12" x14ac:dyDescent="0.2">
      <c r="A3307">
        <v>5</v>
      </c>
      <c r="B3307" t="s">
        <v>1325</v>
      </c>
      <c r="C3307">
        <v>2023</v>
      </c>
      <c r="D3307" t="s">
        <v>1664</v>
      </c>
      <c r="E3307" t="str">
        <f>IFERROR(VLOOKUP([1]!Tabla_SERIEA_05_13[[#This Row],[IdEstablecimiento]],'[2]Establecimiento 2023'!$A$1:$E$183,5,FALSE),0)</f>
        <v>04102-Coquimbo</v>
      </c>
      <c r="F3307" t="s">
        <v>1249</v>
      </c>
      <c r="G3307" s="437">
        <v>45096.484340277777</v>
      </c>
      <c r="H3307">
        <v>20</v>
      </c>
      <c r="I3307">
        <v>20</v>
      </c>
      <c r="J3307">
        <v>0</v>
      </c>
    </row>
    <row r="3308" spans="1:12" x14ac:dyDescent="0.2">
      <c r="A3308">
        <v>5</v>
      </c>
      <c r="B3308" t="s">
        <v>1325</v>
      </c>
      <c r="C3308">
        <v>2023</v>
      </c>
      <c r="D3308" t="s">
        <v>1664</v>
      </c>
      <c r="E3308" t="str">
        <f>IFERROR(VLOOKUP([1]!Tabla_SERIEA_05_13[[#This Row],[IdEstablecimiento]],'[2]Establecimiento 2023'!$A$1:$E$183,5,FALSE),0)</f>
        <v>04102-Coquimbo</v>
      </c>
      <c r="F3308" t="s">
        <v>1250</v>
      </c>
      <c r="G3308" s="437">
        <v>45096.484340277777</v>
      </c>
      <c r="H3308">
        <v>20</v>
      </c>
      <c r="I3308">
        <v>3</v>
      </c>
      <c r="J3308">
        <v>17</v>
      </c>
    </row>
    <row r="3309" spans="1:12" x14ac:dyDescent="0.2">
      <c r="A3309">
        <v>5</v>
      </c>
      <c r="B3309" t="s">
        <v>1325</v>
      </c>
      <c r="C3309">
        <v>2023</v>
      </c>
      <c r="D3309" t="s">
        <v>1664</v>
      </c>
      <c r="E3309" t="str">
        <f>IFERROR(VLOOKUP([1]!Tabla_SERIEA_05_13[[#This Row],[IdEstablecimiento]],'[2]Establecimiento 2023'!$A$1:$E$183,5,FALSE),0)</f>
        <v>04102-Coquimbo</v>
      </c>
      <c r="F3309" t="s">
        <v>1253</v>
      </c>
      <c r="G3309" s="437">
        <v>45096.484340277777</v>
      </c>
      <c r="H3309">
        <v>39</v>
      </c>
      <c r="I3309">
        <v>39</v>
      </c>
      <c r="J3309">
        <v>0</v>
      </c>
    </row>
    <row r="3310" spans="1:12" x14ac:dyDescent="0.2">
      <c r="A3310">
        <v>5</v>
      </c>
      <c r="B3310" t="s">
        <v>1325</v>
      </c>
      <c r="C3310">
        <v>2023</v>
      </c>
      <c r="D3310" t="s">
        <v>1664</v>
      </c>
      <c r="E3310" t="str">
        <f>IFERROR(VLOOKUP([1]!Tabla_SERIEA_05_13[[#This Row],[IdEstablecimiento]],'[2]Establecimiento 2023'!$A$1:$E$183,5,FALSE),0)</f>
        <v>04102-Coquimbo</v>
      </c>
      <c r="F3310" t="s">
        <v>1390</v>
      </c>
      <c r="G3310" s="437">
        <v>45096.484340277777</v>
      </c>
      <c r="H3310">
        <v>2</v>
      </c>
      <c r="I3310">
        <v>2</v>
      </c>
      <c r="J3310">
        <v>0</v>
      </c>
    </row>
    <row r="3311" spans="1:12" x14ac:dyDescent="0.2">
      <c r="A3311">
        <v>5</v>
      </c>
      <c r="B3311" t="s">
        <v>1325</v>
      </c>
      <c r="C3311">
        <v>2023</v>
      </c>
      <c r="D3311" t="s">
        <v>1664</v>
      </c>
      <c r="E3311" t="str">
        <f>IFERROR(VLOOKUP([1]!Tabla_SERIEA_05_13[[#This Row],[IdEstablecimiento]],'[2]Establecimiento 2023'!$A$1:$E$183,5,FALSE),0)</f>
        <v>105100-Hospital La Serena</v>
      </c>
      <c r="F3311" t="s">
        <v>1256</v>
      </c>
      <c r="G3311" s="437">
        <v>45096.484340277777</v>
      </c>
      <c r="H3311">
        <v>1059</v>
      </c>
    </row>
    <row r="3312" spans="1:12" x14ac:dyDescent="0.2">
      <c r="A3312">
        <v>5</v>
      </c>
      <c r="B3312" t="s">
        <v>1325</v>
      </c>
      <c r="C3312">
        <v>2023</v>
      </c>
      <c r="D3312" t="s">
        <v>1664</v>
      </c>
      <c r="E3312" t="str">
        <f>IFERROR(VLOOKUP([1]!Tabla_SERIEA_05_13[[#This Row],[IdEstablecimiento]],'[2]Establecimiento 2023'!$A$1:$E$183,5,FALSE),0)</f>
        <v>105100-Hospital La Serena</v>
      </c>
      <c r="F3312" t="s">
        <v>1336</v>
      </c>
      <c r="G3312" s="437">
        <v>45096.484340277777</v>
      </c>
      <c r="H3312">
        <v>20</v>
      </c>
      <c r="I3312">
        <v>2</v>
      </c>
      <c r="J3312">
        <v>14</v>
      </c>
      <c r="K3312">
        <v>4</v>
      </c>
      <c r="L3312">
        <v>0</v>
      </c>
    </row>
    <row r="3313" spans="1:9" x14ac:dyDescent="0.2">
      <c r="A3313">
        <v>5</v>
      </c>
      <c r="B3313" t="s">
        <v>1325</v>
      </c>
      <c r="C3313">
        <v>2023</v>
      </c>
      <c r="D3313" t="s">
        <v>1665</v>
      </c>
      <c r="E3313" t="str">
        <f>IFERROR(VLOOKUP([1]!Tabla_SERIEA_05_13[[#This Row],[IdEstablecimiento]],'[2]Establecimiento 2023'!$A$1:$E$183,5,FALSE),0)</f>
        <v>105100-Hospital La Serena</v>
      </c>
      <c r="F3313" t="s">
        <v>1449</v>
      </c>
      <c r="G3313" s="437">
        <v>45096.485127314816</v>
      </c>
      <c r="H3313">
        <v>9</v>
      </c>
      <c r="I3313">
        <v>9</v>
      </c>
    </row>
    <row r="3314" spans="1:9" x14ac:dyDescent="0.2">
      <c r="A3314">
        <v>5</v>
      </c>
      <c r="B3314" t="s">
        <v>1325</v>
      </c>
      <c r="C3314">
        <v>2023</v>
      </c>
      <c r="D3314" t="s">
        <v>1665</v>
      </c>
      <c r="E3314" t="str">
        <f>IFERROR(VLOOKUP([1]!Tabla_SERIEA_05_13[[#This Row],[IdEstablecimiento]],'[2]Establecimiento 2023'!$A$1:$E$183,5,FALSE),0)</f>
        <v>105100-Hospital La Serena</v>
      </c>
      <c r="F3314" t="s">
        <v>1501</v>
      </c>
      <c r="G3314" s="437">
        <v>45096.485127314816</v>
      </c>
      <c r="H3314">
        <v>330</v>
      </c>
      <c r="I3314">
        <v>330</v>
      </c>
    </row>
    <row r="3315" spans="1:9" x14ac:dyDescent="0.2">
      <c r="A3315">
        <v>5</v>
      </c>
      <c r="B3315" t="s">
        <v>1325</v>
      </c>
      <c r="C3315">
        <v>2023</v>
      </c>
      <c r="D3315" t="s">
        <v>1665</v>
      </c>
      <c r="E3315" t="str">
        <f>IFERROR(VLOOKUP([1]!Tabla_SERIEA_05_13[[#This Row],[IdEstablecimiento]],'[2]Establecimiento 2023'!$A$1:$E$183,5,FALSE),0)</f>
        <v>105100-Hospital La Serena</v>
      </c>
      <c r="F3315" t="s">
        <v>1653</v>
      </c>
      <c r="G3315" s="437">
        <v>45096.485127314816</v>
      </c>
      <c r="H3315">
        <v>25</v>
      </c>
      <c r="I3315">
        <v>25</v>
      </c>
    </row>
    <row r="3316" spans="1:9" x14ac:dyDescent="0.2">
      <c r="A3316">
        <v>5</v>
      </c>
      <c r="B3316" t="s">
        <v>1325</v>
      </c>
      <c r="C3316">
        <v>2023</v>
      </c>
      <c r="D3316" t="s">
        <v>1665</v>
      </c>
      <c r="E3316" t="str">
        <f>IFERROR(VLOOKUP([1]!Tabla_SERIEA_05_13[[#This Row],[IdEstablecimiento]],'[2]Establecimiento 2023'!$A$1:$E$183,5,FALSE),0)</f>
        <v>105100-Hospital La Serena</v>
      </c>
      <c r="F3316" t="s">
        <v>1666</v>
      </c>
      <c r="G3316" s="437">
        <v>45096.485127314816</v>
      </c>
      <c r="H3316">
        <v>6</v>
      </c>
      <c r="I3316">
        <v>6</v>
      </c>
    </row>
    <row r="3317" spans="1:9" x14ac:dyDescent="0.2">
      <c r="A3317">
        <v>5</v>
      </c>
      <c r="B3317" t="s">
        <v>1325</v>
      </c>
      <c r="C3317">
        <v>2023</v>
      </c>
      <c r="D3317" t="s">
        <v>1665</v>
      </c>
      <c r="E3317" t="str">
        <f>IFERROR(VLOOKUP([1]!Tabla_SERIEA_05_13[[#This Row],[IdEstablecimiento]],'[2]Establecimiento 2023'!$A$1:$E$183,5,FALSE),0)</f>
        <v>105100-Hospital La Serena</v>
      </c>
      <c r="F3317" t="s">
        <v>1667</v>
      </c>
      <c r="G3317" s="437">
        <v>45096.485127314816</v>
      </c>
      <c r="H3317">
        <v>3</v>
      </c>
      <c r="I3317">
        <v>3</v>
      </c>
    </row>
    <row r="3318" spans="1:9" x14ac:dyDescent="0.2">
      <c r="A3318">
        <v>5</v>
      </c>
      <c r="B3318" t="s">
        <v>1325</v>
      </c>
      <c r="C3318">
        <v>2023</v>
      </c>
      <c r="D3318" t="s">
        <v>1665</v>
      </c>
      <c r="E3318" t="str">
        <f>IFERROR(VLOOKUP([1]!Tabla_SERIEA_05_13[[#This Row],[IdEstablecimiento]],'[2]Establecimiento 2023'!$A$1:$E$183,5,FALSE),0)</f>
        <v>105100-Hospital La Serena</v>
      </c>
      <c r="F3318" t="s">
        <v>1668</v>
      </c>
      <c r="G3318" s="437">
        <v>45096.485127314816</v>
      </c>
      <c r="H3318">
        <v>2</v>
      </c>
      <c r="I3318">
        <v>2</v>
      </c>
    </row>
    <row r="3319" spans="1:9" x14ac:dyDescent="0.2">
      <c r="A3319">
        <v>5</v>
      </c>
      <c r="B3319" t="s">
        <v>1325</v>
      </c>
      <c r="C3319">
        <v>2023</v>
      </c>
      <c r="D3319" t="s">
        <v>1665</v>
      </c>
      <c r="E3319" t="str">
        <f>IFERROR(VLOOKUP([1]!Tabla_SERIEA_05_13[[#This Row],[IdEstablecimiento]],'[2]Establecimiento 2023'!$A$1:$E$183,5,FALSE),0)</f>
        <v>105100-Hospital La Serena</v>
      </c>
      <c r="F3319" t="s">
        <v>1654</v>
      </c>
      <c r="G3319" s="437">
        <v>45096.485127314816</v>
      </c>
      <c r="H3319">
        <v>40</v>
      </c>
      <c r="I3319">
        <v>40</v>
      </c>
    </row>
    <row r="3320" spans="1:9" x14ac:dyDescent="0.2">
      <c r="A3320">
        <v>5</v>
      </c>
      <c r="B3320" t="s">
        <v>1325</v>
      </c>
      <c r="C3320">
        <v>2023</v>
      </c>
      <c r="D3320" t="s">
        <v>1665</v>
      </c>
      <c r="E3320" t="str">
        <f>IFERROR(VLOOKUP([1]!Tabla_SERIEA_05_13[[#This Row],[IdEstablecimiento]],'[2]Establecimiento 2023'!$A$1:$E$183,5,FALSE),0)</f>
        <v>105100-Hospital La Serena</v>
      </c>
      <c r="F3320" t="s">
        <v>1655</v>
      </c>
      <c r="G3320" s="437">
        <v>45096.485127314816</v>
      </c>
      <c r="H3320">
        <v>104</v>
      </c>
      <c r="I3320">
        <v>104</v>
      </c>
    </row>
    <row r="3321" spans="1:9" x14ac:dyDescent="0.2">
      <c r="A3321">
        <v>5</v>
      </c>
      <c r="B3321" t="s">
        <v>1325</v>
      </c>
      <c r="C3321">
        <v>2023</v>
      </c>
      <c r="D3321" t="s">
        <v>1665</v>
      </c>
      <c r="E3321" t="str">
        <f>IFERROR(VLOOKUP([1]!Tabla_SERIEA_05_13[[#This Row],[IdEstablecimiento]],'[2]Establecimiento 2023'!$A$1:$E$183,5,FALSE),0)</f>
        <v>105100-Hospital La Serena</v>
      </c>
      <c r="F3321" t="s">
        <v>1669</v>
      </c>
      <c r="G3321" s="437">
        <v>45096.485127314816</v>
      </c>
      <c r="H3321">
        <v>1</v>
      </c>
      <c r="I3321">
        <v>1</v>
      </c>
    </row>
    <row r="3322" spans="1:9" x14ac:dyDescent="0.2">
      <c r="A3322">
        <v>5</v>
      </c>
      <c r="B3322" t="s">
        <v>1325</v>
      </c>
      <c r="C3322">
        <v>2023</v>
      </c>
      <c r="D3322" t="s">
        <v>1665</v>
      </c>
      <c r="E3322" t="str">
        <f>IFERROR(VLOOKUP([1]!Tabla_SERIEA_05_13[[#This Row],[IdEstablecimiento]],'[2]Establecimiento 2023'!$A$1:$E$183,5,FALSE),0)</f>
        <v>105100-Hospital La Serena</v>
      </c>
      <c r="F3322" t="s">
        <v>1656</v>
      </c>
      <c r="G3322" s="437">
        <v>45096.485127314816</v>
      </c>
      <c r="H3322">
        <v>44</v>
      </c>
      <c r="I3322">
        <v>44</v>
      </c>
    </row>
    <row r="3323" spans="1:9" x14ac:dyDescent="0.2">
      <c r="A3323">
        <v>5</v>
      </c>
      <c r="B3323" t="s">
        <v>1325</v>
      </c>
      <c r="C3323">
        <v>2023</v>
      </c>
      <c r="D3323" t="s">
        <v>1665</v>
      </c>
      <c r="E3323" t="str">
        <f>IFERROR(VLOOKUP([1]!Tabla_SERIEA_05_13[[#This Row],[IdEstablecimiento]],'[2]Establecimiento 2023'!$A$1:$E$183,5,FALSE),0)</f>
        <v>105100-Hospital La Serena</v>
      </c>
      <c r="F3323" t="s">
        <v>1670</v>
      </c>
      <c r="G3323" s="437">
        <v>45096.485127314816</v>
      </c>
      <c r="H3323">
        <v>5</v>
      </c>
      <c r="I3323">
        <v>5</v>
      </c>
    </row>
    <row r="3324" spans="1:9" x14ac:dyDescent="0.2">
      <c r="A3324">
        <v>5</v>
      </c>
      <c r="B3324" t="s">
        <v>1325</v>
      </c>
      <c r="C3324">
        <v>2023</v>
      </c>
      <c r="D3324" t="s">
        <v>1665</v>
      </c>
      <c r="E3324" t="str">
        <f>IFERROR(VLOOKUP([1]!Tabla_SERIEA_05_13[[#This Row],[IdEstablecimiento]],'[2]Establecimiento 2023'!$A$1:$E$183,5,FALSE),0)</f>
        <v>105100-Hospital La Serena</v>
      </c>
      <c r="F3324" t="s">
        <v>1657</v>
      </c>
      <c r="G3324" s="437">
        <v>45096.485127314816</v>
      </c>
      <c r="H3324">
        <v>60</v>
      </c>
      <c r="I3324">
        <v>60</v>
      </c>
    </row>
    <row r="3325" spans="1:9" x14ac:dyDescent="0.2">
      <c r="A3325">
        <v>5</v>
      </c>
      <c r="B3325" t="s">
        <v>1325</v>
      </c>
      <c r="C3325">
        <v>2023</v>
      </c>
      <c r="D3325" t="s">
        <v>1665</v>
      </c>
      <c r="E3325" t="str">
        <f>IFERROR(VLOOKUP([1]!Tabla_SERIEA_05_13[[#This Row],[IdEstablecimiento]],'[2]Establecimiento 2023'!$A$1:$E$183,5,FALSE),0)</f>
        <v>105100-Hospital La Serena</v>
      </c>
      <c r="F3325" t="s">
        <v>1658</v>
      </c>
      <c r="G3325" s="437">
        <v>45096.485127314816</v>
      </c>
      <c r="H3325">
        <v>34</v>
      </c>
      <c r="I3325">
        <v>34</v>
      </c>
    </row>
    <row r="3326" spans="1:9" x14ac:dyDescent="0.2">
      <c r="A3326">
        <v>5</v>
      </c>
      <c r="B3326" t="s">
        <v>1325</v>
      </c>
      <c r="C3326">
        <v>2023</v>
      </c>
      <c r="D3326" t="s">
        <v>1665</v>
      </c>
      <c r="E3326" t="str">
        <f>IFERROR(VLOOKUP([1]!Tabla_SERIEA_05_13[[#This Row],[IdEstablecimiento]],'[2]Establecimiento 2023'!$A$1:$E$183,5,FALSE),0)</f>
        <v>105100-Hospital La Serena</v>
      </c>
      <c r="F3326" t="s">
        <v>1671</v>
      </c>
      <c r="G3326" s="437">
        <v>45096.485127314816</v>
      </c>
      <c r="H3326">
        <v>2</v>
      </c>
      <c r="I3326">
        <v>2</v>
      </c>
    </row>
    <row r="3327" spans="1:9" x14ac:dyDescent="0.2">
      <c r="A3327">
        <v>5</v>
      </c>
      <c r="B3327" t="s">
        <v>1325</v>
      </c>
      <c r="C3327">
        <v>2023</v>
      </c>
      <c r="D3327" t="s">
        <v>1665</v>
      </c>
      <c r="E3327" t="str">
        <f>IFERROR(VLOOKUP([1]!Tabla_SERIEA_05_13[[#This Row],[IdEstablecimiento]],'[2]Establecimiento 2023'!$A$1:$E$183,5,FALSE),0)</f>
        <v>105100-Hospital La Serena</v>
      </c>
      <c r="F3327" t="s">
        <v>1672</v>
      </c>
      <c r="G3327" s="437">
        <v>45096.485127314816</v>
      </c>
      <c r="H3327">
        <v>1</v>
      </c>
      <c r="I3327">
        <v>1</v>
      </c>
    </row>
    <row r="3328" spans="1:9" x14ac:dyDescent="0.2">
      <c r="A3328">
        <v>5</v>
      </c>
      <c r="B3328" t="s">
        <v>1325</v>
      </c>
      <c r="C3328">
        <v>2023</v>
      </c>
      <c r="D3328" t="s">
        <v>1665</v>
      </c>
      <c r="E3328" t="str">
        <f>IFERROR(VLOOKUP([1]!Tabla_SERIEA_05_13[[#This Row],[IdEstablecimiento]],'[2]Establecimiento 2023'!$A$1:$E$183,5,FALSE),0)</f>
        <v>105100-Hospital La Serena</v>
      </c>
      <c r="F3328" t="s">
        <v>1375</v>
      </c>
      <c r="G3328" s="437">
        <v>45096.485127314816</v>
      </c>
      <c r="H3328">
        <v>52</v>
      </c>
      <c r="I3328">
        <v>52</v>
      </c>
    </row>
    <row r="3329" spans="1:13" x14ac:dyDescent="0.2">
      <c r="A3329">
        <v>5</v>
      </c>
      <c r="B3329" t="s">
        <v>1325</v>
      </c>
      <c r="C3329">
        <v>2023</v>
      </c>
      <c r="D3329" t="s">
        <v>1665</v>
      </c>
      <c r="E3329" t="str">
        <f>IFERROR(VLOOKUP([1]!Tabla_SERIEA_05_13[[#This Row],[IdEstablecimiento]],'[2]Establecimiento 2023'!$A$1:$E$183,5,FALSE),0)</f>
        <v>105100-Hospital La Serena</v>
      </c>
      <c r="F3329" t="s">
        <v>1503</v>
      </c>
      <c r="G3329" s="437">
        <v>45096.485127314816</v>
      </c>
      <c r="H3329">
        <v>9</v>
      </c>
      <c r="I3329">
        <v>9</v>
      </c>
    </row>
    <row r="3330" spans="1:13" x14ac:dyDescent="0.2">
      <c r="A3330">
        <v>5</v>
      </c>
      <c r="B3330" t="s">
        <v>1325</v>
      </c>
      <c r="C3330">
        <v>2023</v>
      </c>
      <c r="D3330" t="s">
        <v>1665</v>
      </c>
      <c r="E3330" t="str">
        <f>IFERROR(VLOOKUP([1]!Tabla_SERIEA_05_13[[#This Row],[IdEstablecimiento]],'[2]Establecimiento 2023'!$A$1:$E$183,5,FALSE),0)</f>
        <v>105100-Hospital La Serena</v>
      </c>
      <c r="F3330" t="s">
        <v>1659</v>
      </c>
      <c r="G3330" s="437">
        <v>45096.485127314816</v>
      </c>
      <c r="H3330">
        <v>4</v>
      </c>
      <c r="I3330">
        <v>4</v>
      </c>
    </row>
    <row r="3331" spans="1:13" x14ac:dyDescent="0.2">
      <c r="A3331">
        <v>5</v>
      </c>
      <c r="B3331" t="s">
        <v>1325</v>
      </c>
      <c r="C3331">
        <v>2023</v>
      </c>
      <c r="D3331" t="s">
        <v>1665</v>
      </c>
      <c r="E3331" t="str">
        <f>IFERROR(VLOOKUP([1]!Tabla_SERIEA_05_13[[#This Row],[IdEstablecimiento]],'[2]Establecimiento 2023'!$A$1:$E$183,5,FALSE),0)</f>
        <v>105100-Hospital La Serena</v>
      </c>
      <c r="F3331" t="s">
        <v>1660</v>
      </c>
      <c r="G3331" s="437">
        <v>45096.485127314816</v>
      </c>
      <c r="H3331">
        <v>230</v>
      </c>
      <c r="I3331">
        <v>230</v>
      </c>
    </row>
    <row r="3332" spans="1:13" x14ac:dyDescent="0.2">
      <c r="A3332">
        <v>5</v>
      </c>
      <c r="B3332" t="s">
        <v>1325</v>
      </c>
      <c r="C3332">
        <v>2023</v>
      </c>
      <c r="D3332" t="s">
        <v>1665</v>
      </c>
      <c r="E3332" t="str">
        <f>IFERROR(VLOOKUP([1]!Tabla_SERIEA_05_13[[#This Row],[IdEstablecimiento]],'[2]Establecimiento 2023'!$A$1:$E$183,5,FALSE),0)</f>
        <v>105100-Hospital La Serena</v>
      </c>
      <c r="F3332" t="s">
        <v>1661</v>
      </c>
      <c r="G3332" s="437">
        <v>45096.485127314816</v>
      </c>
      <c r="H3332">
        <v>5</v>
      </c>
      <c r="I3332">
        <v>5</v>
      </c>
    </row>
    <row r="3333" spans="1:13" x14ac:dyDescent="0.2">
      <c r="A3333">
        <v>5</v>
      </c>
      <c r="B3333" t="s">
        <v>1325</v>
      </c>
      <c r="C3333">
        <v>2023</v>
      </c>
      <c r="D3333" t="s">
        <v>1665</v>
      </c>
      <c r="E3333" t="str">
        <f>IFERROR(VLOOKUP([1]!Tabla_SERIEA_05_13[[#This Row],[IdEstablecimiento]],'[2]Establecimiento 2023'!$A$1:$E$183,5,FALSE),0)</f>
        <v>105100-Hospital La Serena</v>
      </c>
      <c r="F3333" t="s">
        <v>1673</v>
      </c>
      <c r="G3333" s="437">
        <v>45096.485127314816</v>
      </c>
      <c r="H3333">
        <v>1</v>
      </c>
      <c r="I3333">
        <v>1</v>
      </c>
    </row>
    <row r="3334" spans="1:13" x14ac:dyDescent="0.2">
      <c r="A3334">
        <v>5</v>
      </c>
      <c r="B3334" t="s">
        <v>1325</v>
      </c>
      <c r="C3334">
        <v>2023</v>
      </c>
      <c r="D3334" t="s">
        <v>1665</v>
      </c>
      <c r="E3334" t="str">
        <f>IFERROR(VLOOKUP([1]!Tabla_SERIEA_05_13[[#This Row],[IdEstablecimiento]],'[2]Establecimiento 2023'!$A$1:$E$183,5,FALSE),0)</f>
        <v>105100-Hospital La Serena</v>
      </c>
      <c r="F3334" t="s">
        <v>1662</v>
      </c>
      <c r="G3334" s="437">
        <v>45096.485127314816</v>
      </c>
      <c r="H3334">
        <v>8</v>
      </c>
      <c r="I3334">
        <v>8</v>
      </c>
    </row>
    <row r="3335" spans="1:13" x14ac:dyDescent="0.2">
      <c r="A3335">
        <v>5</v>
      </c>
      <c r="B3335" t="s">
        <v>1325</v>
      </c>
      <c r="C3335">
        <v>2023</v>
      </c>
      <c r="D3335" t="s">
        <v>1665</v>
      </c>
      <c r="E3335" t="str">
        <f>IFERROR(VLOOKUP([1]!Tabla_SERIEA_05_13[[#This Row],[IdEstablecimiento]],'[2]Establecimiento 2023'!$A$1:$E$183,5,FALSE),0)</f>
        <v>105100-Hospital La Serena</v>
      </c>
      <c r="F3335" t="s">
        <v>1376</v>
      </c>
      <c r="G3335" s="437">
        <v>45096.485127314816</v>
      </c>
      <c r="H3335">
        <v>131</v>
      </c>
      <c r="I3335">
        <v>131</v>
      </c>
    </row>
    <row r="3336" spans="1:13" x14ac:dyDescent="0.2">
      <c r="A3336">
        <v>5</v>
      </c>
      <c r="B3336" t="s">
        <v>1325</v>
      </c>
      <c r="C3336">
        <v>2023</v>
      </c>
      <c r="D3336" t="s">
        <v>1665</v>
      </c>
      <c r="E3336" t="str">
        <f>IFERROR(VLOOKUP([1]!Tabla_SERIEA_05_13[[#This Row],[IdEstablecimiento]],'[2]Establecimiento 2023'!$A$1:$E$183,5,FALSE),0)</f>
        <v>105100-Hospital La Serena</v>
      </c>
      <c r="F3336" t="s">
        <v>1674</v>
      </c>
      <c r="G3336" s="437">
        <v>45096.485127314816</v>
      </c>
      <c r="H3336">
        <v>2</v>
      </c>
      <c r="I3336">
        <v>2</v>
      </c>
    </row>
    <row r="3337" spans="1:13" x14ac:dyDescent="0.2">
      <c r="A3337">
        <v>5</v>
      </c>
      <c r="B3337" t="s">
        <v>1325</v>
      </c>
      <c r="C3337">
        <v>2023</v>
      </c>
      <c r="D3337" t="s">
        <v>1665</v>
      </c>
      <c r="E3337" t="str">
        <f>IFERROR(VLOOKUP([1]!Tabla_SERIEA_05_13[[#This Row],[IdEstablecimiento]],'[2]Establecimiento 2023'!$A$1:$E$183,5,FALSE),0)</f>
        <v>105100-Hospital La Serena</v>
      </c>
      <c r="F3337" t="s">
        <v>1505</v>
      </c>
      <c r="G3337" s="437">
        <v>45096.485127314816</v>
      </c>
      <c r="H3337">
        <v>2</v>
      </c>
      <c r="I3337">
        <v>2</v>
      </c>
      <c r="K3337">
        <v>2</v>
      </c>
    </row>
    <row r="3338" spans="1:13" x14ac:dyDescent="0.2">
      <c r="A3338">
        <v>5</v>
      </c>
      <c r="B3338" t="s">
        <v>1325</v>
      </c>
      <c r="C3338">
        <v>2023</v>
      </c>
      <c r="D3338" t="s">
        <v>1665</v>
      </c>
      <c r="E3338" t="str">
        <f>IFERROR(VLOOKUP([1]!Tabla_SERIEA_05_13[[#This Row],[IdEstablecimiento]],'[2]Establecimiento 2023'!$A$1:$E$183,5,FALSE),0)</f>
        <v>105100-Hospital La Serena</v>
      </c>
      <c r="F3338" t="s">
        <v>1335</v>
      </c>
      <c r="G3338" s="437">
        <v>45096.485127314816</v>
      </c>
      <c r="H3338">
        <v>497</v>
      </c>
      <c r="I3338">
        <v>497</v>
      </c>
      <c r="L3338">
        <v>468</v>
      </c>
      <c r="M3338">
        <v>29</v>
      </c>
    </row>
    <row r="3339" spans="1:13" x14ac:dyDescent="0.2">
      <c r="A3339">
        <v>5</v>
      </c>
      <c r="B3339" t="s">
        <v>1325</v>
      </c>
      <c r="C3339">
        <v>2023</v>
      </c>
      <c r="D3339" t="s">
        <v>1665</v>
      </c>
      <c r="E3339" t="str">
        <f>IFERROR(VLOOKUP([1]!Tabla_SERIEA_05_13[[#This Row],[IdEstablecimiento]],'[2]Establecimiento 2023'!$A$1:$E$183,5,FALSE),0)</f>
        <v>105100-Hospital La Serena</v>
      </c>
      <c r="F3339" t="s">
        <v>1429</v>
      </c>
      <c r="G3339" s="437">
        <v>45096.485127314816</v>
      </c>
      <c r="H3339">
        <v>276</v>
      </c>
      <c r="I3339">
        <v>276</v>
      </c>
      <c r="L3339">
        <v>276</v>
      </c>
    </row>
    <row r="3340" spans="1:13" x14ac:dyDescent="0.2">
      <c r="A3340">
        <v>5</v>
      </c>
      <c r="B3340" t="s">
        <v>1325</v>
      </c>
      <c r="C3340">
        <v>2023</v>
      </c>
      <c r="D3340" t="s">
        <v>1665</v>
      </c>
      <c r="E3340" t="str">
        <f>IFERROR(VLOOKUP([1]!Tabla_SERIEA_05_13[[#This Row],[IdEstablecimiento]],'[2]Establecimiento 2023'!$A$1:$E$183,5,FALSE),0)</f>
        <v>105100-Hospital La Serena</v>
      </c>
      <c r="F3340" t="s">
        <v>1478</v>
      </c>
      <c r="G3340" s="437">
        <v>45096.485127314816</v>
      </c>
      <c r="H3340">
        <v>11</v>
      </c>
      <c r="I3340">
        <v>11</v>
      </c>
      <c r="L3340">
        <v>11</v>
      </c>
    </row>
    <row r="3341" spans="1:13" x14ac:dyDescent="0.2">
      <c r="A3341">
        <v>5</v>
      </c>
      <c r="B3341" t="s">
        <v>1325</v>
      </c>
      <c r="C3341">
        <v>2023</v>
      </c>
      <c r="D3341" t="s">
        <v>1665</v>
      </c>
      <c r="E3341" t="str">
        <f>IFERROR(VLOOKUP([1]!Tabla_SERIEA_05_13[[#This Row],[IdEstablecimiento]],'[2]Establecimiento 2023'!$A$1:$E$183,5,FALSE),0)</f>
        <v>105100-Hospital La Serena</v>
      </c>
      <c r="F3341" t="s">
        <v>1430</v>
      </c>
      <c r="G3341" s="437">
        <v>45096.485127314816</v>
      </c>
      <c r="H3341">
        <v>1</v>
      </c>
      <c r="I3341">
        <v>1</v>
      </c>
      <c r="L3341">
        <v>1</v>
      </c>
    </row>
    <row r="3342" spans="1:13" x14ac:dyDescent="0.2">
      <c r="A3342">
        <v>5</v>
      </c>
      <c r="B3342" t="s">
        <v>1325</v>
      </c>
      <c r="C3342">
        <v>2023</v>
      </c>
      <c r="D3342" t="s">
        <v>1665</v>
      </c>
      <c r="E3342" t="str">
        <f>IFERROR(VLOOKUP([1]!Tabla_SERIEA_05_13[[#This Row],[IdEstablecimiento]],'[2]Establecimiento 2023'!$A$1:$E$183,5,FALSE),0)</f>
        <v>105100-Hospital La Serena</v>
      </c>
      <c r="F3342" t="s">
        <v>1675</v>
      </c>
      <c r="G3342" s="437">
        <v>45096.485127314816</v>
      </c>
      <c r="H3342">
        <v>12</v>
      </c>
      <c r="I3342">
        <v>12</v>
      </c>
      <c r="L3342">
        <v>12</v>
      </c>
    </row>
    <row r="3343" spans="1:13" x14ac:dyDescent="0.2">
      <c r="A3343">
        <v>5</v>
      </c>
      <c r="B3343" t="s">
        <v>1325</v>
      </c>
      <c r="C3343">
        <v>2023</v>
      </c>
      <c r="D3343" t="s">
        <v>1665</v>
      </c>
      <c r="E3343" t="str">
        <f>IFERROR(VLOOKUP([1]!Tabla_SERIEA_05_13[[#This Row],[IdEstablecimiento]],'[2]Establecimiento 2023'!$A$1:$E$183,5,FALSE),0)</f>
        <v>105100-Hospital La Serena</v>
      </c>
      <c r="F3343" t="s">
        <v>1676</v>
      </c>
      <c r="G3343" s="437">
        <v>45096.485127314816</v>
      </c>
      <c r="H3343">
        <v>52</v>
      </c>
      <c r="I3343">
        <v>52</v>
      </c>
      <c r="L3343">
        <v>52</v>
      </c>
    </row>
    <row r="3344" spans="1:13" x14ac:dyDescent="0.2">
      <c r="A3344">
        <v>5</v>
      </c>
      <c r="B3344" t="s">
        <v>1325</v>
      </c>
      <c r="C3344">
        <v>2023</v>
      </c>
      <c r="D3344" t="s">
        <v>1665</v>
      </c>
      <c r="E3344" t="str">
        <f>IFERROR(VLOOKUP([1]!Tabla_SERIEA_05_13[[#This Row],[IdEstablecimiento]],'[2]Establecimiento 2023'!$A$1:$E$183,5,FALSE),0)</f>
        <v>105100-Hospital La Serena</v>
      </c>
      <c r="F3344" t="s">
        <v>1333</v>
      </c>
      <c r="G3344" s="437">
        <v>45096.485127314816</v>
      </c>
      <c r="H3344">
        <v>48</v>
      </c>
      <c r="I3344">
        <v>48</v>
      </c>
      <c r="K3344">
        <v>48</v>
      </c>
    </row>
    <row r="3345" spans="1:12" x14ac:dyDescent="0.2">
      <c r="A3345">
        <v>5</v>
      </c>
      <c r="B3345" t="s">
        <v>1325</v>
      </c>
      <c r="C3345">
        <v>2023</v>
      </c>
      <c r="D3345" t="s">
        <v>1665</v>
      </c>
      <c r="E3345" t="str">
        <f>IFERROR(VLOOKUP([1]!Tabla_SERIEA_05_13[[#This Row],[IdEstablecimiento]],'[2]Establecimiento 2023'!$A$1:$E$183,5,FALSE),0)</f>
        <v>105100-Hospital La Serena</v>
      </c>
      <c r="F3345" t="s">
        <v>1382</v>
      </c>
      <c r="G3345" s="437">
        <v>45096.485127314816</v>
      </c>
      <c r="H3345">
        <v>3</v>
      </c>
      <c r="I3345">
        <v>3</v>
      </c>
      <c r="K3345">
        <v>3</v>
      </c>
    </row>
    <row r="3346" spans="1:12" x14ac:dyDescent="0.2">
      <c r="A3346">
        <v>5</v>
      </c>
      <c r="B3346" t="s">
        <v>1325</v>
      </c>
      <c r="C3346">
        <v>2023</v>
      </c>
      <c r="D3346" t="s">
        <v>1665</v>
      </c>
      <c r="E3346" t="str">
        <f>IFERROR(VLOOKUP([1]!Tabla_SERIEA_05_13[[#This Row],[IdEstablecimiento]],'[2]Establecimiento 2023'!$A$1:$E$183,5,FALSE),0)</f>
        <v>105100-Hospital La Serena</v>
      </c>
      <c r="F3346" t="s">
        <v>1327</v>
      </c>
      <c r="G3346" s="437">
        <v>45096.485127314816</v>
      </c>
      <c r="H3346">
        <v>75</v>
      </c>
      <c r="I3346">
        <v>75</v>
      </c>
      <c r="L3346">
        <v>75</v>
      </c>
    </row>
    <row r="3347" spans="1:12" x14ac:dyDescent="0.2">
      <c r="A3347">
        <v>5</v>
      </c>
      <c r="B3347" t="s">
        <v>1325</v>
      </c>
      <c r="C3347">
        <v>2023</v>
      </c>
      <c r="D3347" t="s">
        <v>1665</v>
      </c>
      <c r="E3347" t="str">
        <f>IFERROR(VLOOKUP([1]!Tabla_SERIEA_05_13[[#This Row],[IdEstablecimiento]],'[2]Establecimiento 2023'!$A$1:$E$183,5,FALSE),0)</f>
        <v>105100-Hospital La Serena</v>
      </c>
      <c r="F3347" t="s">
        <v>1383</v>
      </c>
      <c r="G3347" s="437">
        <v>45096.485127314816</v>
      </c>
      <c r="H3347">
        <v>5</v>
      </c>
      <c r="I3347">
        <v>5</v>
      </c>
      <c r="L3347">
        <v>5</v>
      </c>
    </row>
    <row r="3348" spans="1:12" x14ac:dyDescent="0.2">
      <c r="A3348">
        <v>5</v>
      </c>
      <c r="B3348" t="s">
        <v>1325</v>
      </c>
      <c r="C3348">
        <v>2023</v>
      </c>
      <c r="D3348" t="s">
        <v>1665</v>
      </c>
      <c r="E3348" t="str">
        <f>IFERROR(VLOOKUP([1]!Tabla_SERIEA_05_13[[#This Row],[IdEstablecimiento]],'[2]Establecimiento 2023'!$A$1:$E$183,5,FALSE),0)</f>
        <v>105100-Hospital La Serena</v>
      </c>
      <c r="F3348" t="s">
        <v>1328</v>
      </c>
      <c r="G3348" s="437">
        <v>45096.485127314816</v>
      </c>
      <c r="H3348">
        <v>3</v>
      </c>
      <c r="I3348">
        <v>3</v>
      </c>
      <c r="K3348">
        <v>3</v>
      </c>
    </row>
    <row r="3349" spans="1:12" x14ac:dyDescent="0.2">
      <c r="A3349">
        <v>5</v>
      </c>
      <c r="B3349" t="s">
        <v>1325</v>
      </c>
      <c r="C3349">
        <v>2023</v>
      </c>
      <c r="D3349" t="s">
        <v>1665</v>
      </c>
      <c r="E3349" t="str">
        <f>IFERROR(VLOOKUP([1]!Tabla_SERIEA_05_13[[#This Row],[IdEstablecimiento]],'[2]Establecimiento 2023'!$A$1:$E$183,5,FALSE),0)</f>
        <v>105100-Hospital La Serena</v>
      </c>
      <c r="F3349" t="s">
        <v>1329</v>
      </c>
      <c r="G3349" s="437">
        <v>45096.485127314816</v>
      </c>
      <c r="H3349">
        <v>1</v>
      </c>
      <c r="I3349">
        <v>1</v>
      </c>
      <c r="K3349">
        <v>1</v>
      </c>
    </row>
    <row r="3350" spans="1:12" x14ac:dyDescent="0.2">
      <c r="A3350">
        <v>5</v>
      </c>
      <c r="B3350" t="s">
        <v>1325</v>
      </c>
      <c r="C3350">
        <v>2023</v>
      </c>
      <c r="D3350" t="s">
        <v>1665</v>
      </c>
      <c r="E3350" t="str">
        <f>IFERROR(VLOOKUP([1]!Tabla_SERIEA_05_13[[#This Row],[IdEstablecimiento]],'[2]Establecimiento 2023'!$A$1:$E$183,5,FALSE),0)</f>
        <v>105100-Hospital La Serena</v>
      </c>
      <c r="F3350" t="s">
        <v>1435</v>
      </c>
      <c r="G3350" s="437">
        <v>45096.485127314816</v>
      </c>
      <c r="H3350">
        <v>3</v>
      </c>
      <c r="I3350">
        <v>3</v>
      </c>
      <c r="L3350">
        <v>3</v>
      </c>
    </row>
    <row r="3351" spans="1:12" x14ac:dyDescent="0.2">
      <c r="A3351">
        <v>5</v>
      </c>
      <c r="B3351" t="s">
        <v>1325</v>
      </c>
      <c r="C3351">
        <v>2023</v>
      </c>
      <c r="D3351" t="s">
        <v>1665</v>
      </c>
      <c r="E3351" t="str">
        <f>IFERROR(VLOOKUP([1]!Tabla_SERIEA_05_13[[#This Row],[IdEstablecimiento]],'[2]Establecimiento 2023'!$A$1:$E$183,5,FALSE),0)</f>
        <v>105100-Hospital La Serena</v>
      </c>
      <c r="F3351" t="s">
        <v>1384</v>
      </c>
      <c r="G3351" s="437">
        <v>45096.485127314816</v>
      </c>
      <c r="H3351">
        <v>620</v>
      </c>
      <c r="I3351">
        <v>620</v>
      </c>
      <c r="L3351">
        <v>620</v>
      </c>
    </row>
    <row r="3352" spans="1:12" x14ac:dyDescent="0.2">
      <c r="A3352">
        <v>5</v>
      </c>
      <c r="B3352" t="s">
        <v>1325</v>
      </c>
      <c r="C3352">
        <v>2023</v>
      </c>
      <c r="D3352" t="s">
        <v>1665</v>
      </c>
      <c r="E3352" t="str">
        <f>IFERROR(VLOOKUP([1]!Tabla_SERIEA_05_13[[#This Row],[IdEstablecimiento]],'[2]Establecimiento 2023'!$A$1:$E$183,5,FALSE),0)</f>
        <v>105100-Hospital La Serena</v>
      </c>
      <c r="F3352" t="s">
        <v>1338</v>
      </c>
      <c r="G3352" s="437">
        <v>45096.485127314816</v>
      </c>
      <c r="H3352">
        <v>421</v>
      </c>
      <c r="I3352">
        <v>421</v>
      </c>
      <c r="L3352">
        <v>421</v>
      </c>
    </row>
    <row r="3353" spans="1:12" x14ac:dyDescent="0.2">
      <c r="A3353">
        <v>5</v>
      </c>
      <c r="B3353" t="s">
        <v>1325</v>
      </c>
      <c r="C3353">
        <v>2023</v>
      </c>
      <c r="D3353" t="s">
        <v>1665</v>
      </c>
      <c r="E3353" t="str">
        <f>IFERROR(VLOOKUP([1]!Tabla_SERIEA_05_13[[#This Row],[IdEstablecimiento]],'[2]Establecimiento 2023'!$A$1:$E$183,5,FALSE),0)</f>
        <v>105100-Hospital La Serena</v>
      </c>
      <c r="F3353" t="s">
        <v>1436</v>
      </c>
      <c r="G3353" s="437">
        <v>45096.485127314816</v>
      </c>
      <c r="H3353">
        <v>34</v>
      </c>
      <c r="I3353">
        <v>34</v>
      </c>
      <c r="L3353">
        <v>34</v>
      </c>
    </row>
    <row r="3354" spans="1:12" x14ac:dyDescent="0.2">
      <c r="A3354">
        <v>5</v>
      </c>
      <c r="B3354" t="s">
        <v>1325</v>
      </c>
      <c r="C3354">
        <v>2023</v>
      </c>
      <c r="D3354" t="s">
        <v>1665</v>
      </c>
      <c r="E3354" t="str">
        <f>IFERROR(VLOOKUP([1]!Tabla_SERIEA_05_13[[#This Row],[IdEstablecimiento]],'[2]Establecimiento 2023'!$A$1:$E$183,5,FALSE),0)</f>
        <v>105100-Hospital La Serena</v>
      </c>
      <c r="F3354" t="s">
        <v>1330</v>
      </c>
      <c r="G3354" s="437">
        <v>45096.485127314816</v>
      </c>
      <c r="H3354">
        <v>12</v>
      </c>
      <c r="I3354">
        <v>12</v>
      </c>
      <c r="L3354">
        <v>12</v>
      </c>
    </row>
    <row r="3355" spans="1:12" x14ac:dyDescent="0.2">
      <c r="A3355">
        <v>5</v>
      </c>
      <c r="B3355" t="s">
        <v>1325</v>
      </c>
      <c r="C3355">
        <v>2023</v>
      </c>
      <c r="D3355" t="s">
        <v>1665</v>
      </c>
      <c r="E3355" t="str">
        <f>IFERROR(VLOOKUP([1]!Tabla_SERIEA_05_13[[#This Row],[IdEstablecimiento]],'[2]Establecimiento 2023'!$A$1:$E$183,5,FALSE),0)</f>
        <v>105100-Hospital La Serena</v>
      </c>
      <c r="F3355" t="s">
        <v>1385</v>
      </c>
      <c r="G3355" s="437">
        <v>45096.485127314816</v>
      </c>
      <c r="H3355">
        <v>123</v>
      </c>
      <c r="I3355">
        <v>123</v>
      </c>
    </row>
    <row r="3356" spans="1:12" x14ac:dyDescent="0.2">
      <c r="A3356">
        <v>5</v>
      </c>
      <c r="B3356" t="s">
        <v>1325</v>
      </c>
      <c r="C3356">
        <v>2023</v>
      </c>
      <c r="D3356" t="s">
        <v>1665</v>
      </c>
      <c r="E3356" t="str">
        <f>IFERROR(VLOOKUP([1]!Tabla_SERIEA_05_13[[#This Row],[IdEstablecimiento]],'[2]Establecimiento 2023'!$A$1:$E$183,5,FALSE),0)</f>
        <v>105100-Hospital La Serena</v>
      </c>
      <c r="F3356" t="s">
        <v>1332</v>
      </c>
      <c r="G3356" s="437">
        <v>45096.485127314816</v>
      </c>
      <c r="H3356">
        <v>563</v>
      </c>
      <c r="I3356">
        <v>563</v>
      </c>
      <c r="L3356">
        <v>563</v>
      </c>
    </row>
    <row r="3357" spans="1:12" x14ac:dyDescent="0.2">
      <c r="A3357">
        <v>5</v>
      </c>
      <c r="B3357" t="s">
        <v>1325</v>
      </c>
      <c r="C3357">
        <v>2023</v>
      </c>
      <c r="D3357" t="s">
        <v>1665</v>
      </c>
      <c r="E3357" t="str">
        <f>IFERROR(VLOOKUP([1]!Tabla_SERIEA_05_13[[#This Row],[IdEstablecimiento]],'[2]Establecimiento 2023'!$A$1:$E$183,5,FALSE),0)</f>
        <v>105100-Hospital La Serena</v>
      </c>
      <c r="F3357" t="s">
        <v>1648</v>
      </c>
      <c r="G3357" s="437">
        <v>45096.485127314816</v>
      </c>
      <c r="H3357">
        <v>43</v>
      </c>
      <c r="I3357">
        <v>43</v>
      </c>
      <c r="L3357">
        <v>43</v>
      </c>
    </row>
    <row r="3358" spans="1:12" x14ac:dyDescent="0.2">
      <c r="A3358">
        <v>5</v>
      </c>
      <c r="B3358" t="s">
        <v>1325</v>
      </c>
      <c r="C3358">
        <v>2023</v>
      </c>
      <c r="D3358" t="s">
        <v>1665</v>
      </c>
      <c r="E3358" t="str">
        <f>IFERROR(VLOOKUP([1]!Tabla_SERIEA_05_13[[#This Row],[IdEstablecimiento]],'[2]Establecimiento 2023'!$A$1:$E$183,5,FALSE),0)</f>
        <v>105100-Hospital La Serena</v>
      </c>
      <c r="F3358" t="s">
        <v>1649</v>
      </c>
      <c r="G3358" s="437">
        <v>45096.485127314816</v>
      </c>
      <c r="H3358">
        <v>197</v>
      </c>
      <c r="I3358">
        <v>197</v>
      </c>
      <c r="L3358">
        <v>197</v>
      </c>
    </row>
    <row r="3359" spans="1:12" x14ac:dyDescent="0.2">
      <c r="A3359">
        <v>5</v>
      </c>
      <c r="B3359" t="s">
        <v>1325</v>
      </c>
      <c r="C3359">
        <v>2023</v>
      </c>
      <c r="D3359" t="s">
        <v>1665</v>
      </c>
      <c r="E3359" t="str">
        <f>IFERROR(VLOOKUP([1]!Tabla_SERIEA_05_13[[#This Row],[IdEstablecimiento]],'[2]Establecimiento 2023'!$A$1:$E$183,5,FALSE),0)</f>
        <v>105100-Hospital La Serena</v>
      </c>
      <c r="F3359" t="s">
        <v>1479</v>
      </c>
      <c r="G3359" s="437">
        <v>45096.485127314816</v>
      </c>
      <c r="H3359">
        <v>1108</v>
      </c>
      <c r="I3359">
        <v>1108</v>
      </c>
      <c r="J3359">
        <v>0</v>
      </c>
    </row>
    <row r="3360" spans="1:12" x14ac:dyDescent="0.2">
      <c r="A3360">
        <v>5</v>
      </c>
      <c r="B3360" t="s">
        <v>1325</v>
      </c>
      <c r="C3360">
        <v>2023</v>
      </c>
      <c r="D3360" t="s">
        <v>1665</v>
      </c>
      <c r="E3360" t="str">
        <f>IFERROR(VLOOKUP([1]!Tabla_SERIEA_05_13[[#This Row],[IdEstablecimiento]],'[2]Establecimiento 2023'!$A$1:$E$183,5,FALSE),0)</f>
        <v>105100-Hospital La Serena</v>
      </c>
      <c r="F3360" t="s">
        <v>1241</v>
      </c>
      <c r="G3360" s="437">
        <v>45096.485127314816</v>
      </c>
      <c r="H3360">
        <v>2</v>
      </c>
      <c r="I3360">
        <v>2</v>
      </c>
      <c r="J3360">
        <v>0</v>
      </c>
    </row>
    <row r="3361" spans="1:12" x14ac:dyDescent="0.2">
      <c r="A3361">
        <v>5</v>
      </c>
      <c r="B3361" t="s">
        <v>1325</v>
      </c>
      <c r="C3361">
        <v>2023</v>
      </c>
      <c r="D3361" t="s">
        <v>1665</v>
      </c>
      <c r="E3361" t="str">
        <f>IFERROR(VLOOKUP([1]!Tabla_SERIEA_05_13[[#This Row],[IdEstablecimiento]],'[2]Establecimiento 2023'!$A$1:$E$183,5,FALSE),0)</f>
        <v>105100-Hospital La Serena</v>
      </c>
      <c r="F3361" t="s">
        <v>1242</v>
      </c>
      <c r="G3361" s="437">
        <v>45096.485127314816</v>
      </c>
      <c r="H3361">
        <v>276</v>
      </c>
      <c r="I3361">
        <v>276</v>
      </c>
      <c r="J3361">
        <v>0</v>
      </c>
    </row>
    <row r="3362" spans="1:12" x14ac:dyDescent="0.2">
      <c r="A3362">
        <v>5</v>
      </c>
      <c r="B3362" t="s">
        <v>1325</v>
      </c>
      <c r="C3362">
        <v>2023</v>
      </c>
      <c r="D3362" t="s">
        <v>1665</v>
      </c>
      <c r="E3362" t="str">
        <f>IFERROR(VLOOKUP([1]!Tabla_SERIEA_05_13[[#This Row],[IdEstablecimiento]],'[2]Establecimiento 2023'!$A$1:$E$183,5,FALSE),0)</f>
        <v>105100-Hospital La Serena</v>
      </c>
      <c r="F3362" t="s">
        <v>1244</v>
      </c>
      <c r="G3362" s="437">
        <v>45096.485127314816</v>
      </c>
      <c r="H3362">
        <v>497</v>
      </c>
      <c r="I3362">
        <v>497</v>
      </c>
      <c r="J3362">
        <v>0</v>
      </c>
    </row>
    <row r="3363" spans="1:12" x14ac:dyDescent="0.2">
      <c r="A3363">
        <v>5</v>
      </c>
      <c r="B3363" t="s">
        <v>1325</v>
      </c>
      <c r="C3363">
        <v>2023</v>
      </c>
      <c r="D3363" t="s">
        <v>1665</v>
      </c>
      <c r="E3363" t="str">
        <f>IFERROR(VLOOKUP([1]!Tabla_SERIEA_05_13[[#This Row],[IdEstablecimiento]],'[2]Establecimiento 2023'!$A$1:$E$183,5,FALSE),0)</f>
        <v>105100-Hospital La Serena</v>
      </c>
      <c r="F3363" t="s">
        <v>1246</v>
      </c>
      <c r="G3363" s="437">
        <v>45096.485127314816</v>
      </c>
      <c r="H3363">
        <v>12</v>
      </c>
      <c r="I3363">
        <v>12</v>
      </c>
      <c r="J3363">
        <v>0</v>
      </c>
    </row>
    <row r="3364" spans="1:12" x14ac:dyDescent="0.2">
      <c r="A3364">
        <v>5</v>
      </c>
      <c r="B3364" t="s">
        <v>1325</v>
      </c>
      <c r="C3364">
        <v>2023</v>
      </c>
      <c r="D3364" t="s">
        <v>1665</v>
      </c>
      <c r="E3364" t="str">
        <f>IFERROR(VLOOKUP([1]!Tabla_SERIEA_05_13[[#This Row],[IdEstablecimiento]],'[2]Establecimiento 2023'!$A$1:$E$183,5,FALSE),0)</f>
        <v>105100-Hospital La Serena</v>
      </c>
      <c r="F3364" t="s">
        <v>1247</v>
      </c>
      <c r="G3364" s="437">
        <v>45096.485127314816</v>
      </c>
      <c r="H3364">
        <v>64</v>
      </c>
      <c r="I3364">
        <v>64</v>
      </c>
      <c r="J3364">
        <v>0</v>
      </c>
    </row>
    <row r="3365" spans="1:12" x14ac:dyDescent="0.2">
      <c r="A3365">
        <v>5</v>
      </c>
      <c r="B3365" t="s">
        <v>1325</v>
      </c>
      <c r="C3365">
        <v>2023</v>
      </c>
      <c r="D3365" t="s">
        <v>1665</v>
      </c>
      <c r="E3365" t="str">
        <f>IFERROR(VLOOKUP([1]!Tabla_SERIEA_05_13[[#This Row],[IdEstablecimiento]],'[2]Establecimiento 2023'!$A$1:$E$183,5,FALSE),0)</f>
        <v>105100-Hospital La Serena</v>
      </c>
      <c r="F3365" t="s">
        <v>1249</v>
      </c>
      <c r="G3365" s="437">
        <v>45096.485127314816</v>
      </c>
      <c r="H3365">
        <v>51</v>
      </c>
      <c r="I3365">
        <v>51</v>
      </c>
      <c r="J3365">
        <v>0</v>
      </c>
    </row>
    <row r="3366" spans="1:12" x14ac:dyDescent="0.2">
      <c r="A3366">
        <v>5</v>
      </c>
      <c r="B3366" t="s">
        <v>1325</v>
      </c>
      <c r="C3366">
        <v>2023</v>
      </c>
      <c r="D3366" t="s">
        <v>1665</v>
      </c>
      <c r="E3366" t="str">
        <f>IFERROR(VLOOKUP([1]!Tabla_SERIEA_05_13[[#This Row],[IdEstablecimiento]],'[2]Establecimiento 2023'!$A$1:$E$183,5,FALSE),0)</f>
        <v>105100-Hospital La Serena</v>
      </c>
      <c r="F3366" t="s">
        <v>1250</v>
      </c>
      <c r="G3366" s="437">
        <v>45096.485127314816</v>
      </c>
      <c r="H3366">
        <v>51</v>
      </c>
      <c r="I3366">
        <v>3</v>
      </c>
      <c r="J3366">
        <v>48</v>
      </c>
    </row>
    <row r="3367" spans="1:12" x14ac:dyDescent="0.2">
      <c r="A3367">
        <v>5</v>
      </c>
      <c r="B3367" t="s">
        <v>1325</v>
      </c>
      <c r="C3367">
        <v>2023</v>
      </c>
      <c r="D3367" t="s">
        <v>1665</v>
      </c>
      <c r="E3367" t="str">
        <f>IFERROR(VLOOKUP([1]!Tabla_SERIEA_05_13[[#This Row],[IdEstablecimiento]],'[2]Establecimiento 2023'!$A$1:$E$183,5,FALSE),0)</f>
        <v>105100-Hospital La Serena</v>
      </c>
      <c r="F3367" t="s">
        <v>1253</v>
      </c>
      <c r="G3367" s="437">
        <v>45096.485127314816</v>
      </c>
      <c r="H3367">
        <v>75</v>
      </c>
      <c r="I3367">
        <v>75</v>
      </c>
      <c r="J3367">
        <v>0</v>
      </c>
    </row>
    <row r="3368" spans="1:12" x14ac:dyDescent="0.2">
      <c r="A3368">
        <v>5</v>
      </c>
      <c r="B3368" t="s">
        <v>1325</v>
      </c>
      <c r="C3368">
        <v>2023</v>
      </c>
      <c r="D3368" t="s">
        <v>1665</v>
      </c>
      <c r="E3368" t="str">
        <f>IFERROR(VLOOKUP([1]!Tabla_SERIEA_05_13[[#This Row],[IdEstablecimiento]],'[2]Establecimiento 2023'!$A$1:$E$183,5,FALSE),0)</f>
        <v>105100-Hospital La Serena</v>
      </c>
      <c r="F3368" t="s">
        <v>1390</v>
      </c>
      <c r="G3368" s="437">
        <v>45096.485127314816</v>
      </c>
      <c r="H3368">
        <v>5</v>
      </c>
      <c r="I3368">
        <v>5</v>
      </c>
      <c r="J3368">
        <v>0</v>
      </c>
    </row>
    <row r="3369" spans="1:12" x14ac:dyDescent="0.2">
      <c r="A3369">
        <v>5</v>
      </c>
      <c r="B3369" t="s">
        <v>1325</v>
      </c>
      <c r="C3369">
        <v>2023</v>
      </c>
      <c r="D3369" t="s">
        <v>1665</v>
      </c>
      <c r="E3369" t="str">
        <f>IFERROR(VLOOKUP([1]!Tabla_SERIEA_05_13[[#This Row],[IdEstablecimiento]],'[2]Establecimiento 2023'!$A$1:$E$183,5,FALSE),0)</f>
        <v>105100-Hospital La Serena</v>
      </c>
      <c r="F3369" t="s">
        <v>1256</v>
      </c>
      <c r="G3369" s="437">
        <v>45096.485127314816</v>
      </c>
      <c r="H3369">
        <v>25644</v>
      </c>
    </row>
    <row r="3370" spans="1:12" x14ac:dyDescent="0.2">
      <c r="A3370">
        <v>5</v>
      </c>
      <c r="B3370" t="s">
        <v>1325</v>
      </c>
      <c r="C3370">
        <v>2023</v>
      </c>
      <c r="D3370" t="s">
        <v>1665</v>
      </c>
      <c r="E3370" t="str">
        <f>IFERROR(VLOOKUP([1]!Tabla_SERIEA_05_13[[#This Row],[IdEstablecimiento]],'[2]Establecimiento 2023'!$A$1:$E$183,5,FALSE),0)</f>
        <v>105100-Hospital La Serena</v>
      </c>
      <c r="F3370" t="s">
        <v>1336</v>
      </c>
      <c r="G3370" s="437">
        <v>45096.485127314816</v>
      </c>
      <c r="H3370">
        <v>142</v>
      </c>
      <c r="I3370">
        <v>98</v>
      </c>
      <c r="J3370">
        <v>25</v>
      </c>
      <c r="K3370">
        <v>19</v>
      </c>
    </row>
    <row r="3371" spans="1:12" x14ac:dyDescent="0.2">
      <c r="A3371">
        <v>5</v>
      </c>
      <c r="B3371" t="s">
        <v>1325</v>
      </c>
      <c r="C3371">
        <v>2023</v>
      </c>
      <c r="D3371" t="s">
        <v>1677</v>
      </c>
      <c r="E3371" t="str">
        <f>IFERROR(VLOOKUP([1]!Tabla_SERIEA_05_13[[#This Row],[IdEstablecimiento]],'[2]Establecimiento 2023'!$A$1:$E$183,5,FALSE),0)</f>
        <v>105100-Hospital La Serena</v>
      </c>
      <c r="F3371" t="s">
        <v>1327</v>
      </c>
      <c r="G3371" s="437">
        <v>45096.485196759262</v>
      </c>
      <c r="H3371">
        <v>25</v>
      </c>
      <c r="I3371">
        <v>25</v>
      </c>
      <c r="L3371">
        <v>25</v>
      </c>
    </row>
    <row r="3372" spans="1:12" x14ac:dyDescent="0.2">
      <c r="A3372">
        <v>5</v>
      </c>
      <c r="B3372" t="s">
        <v>1325</v>
      </c>
      <c r="C3372">
        <v>2023</v>
      </c>
      <c r="D3372" t="s">
        <v>1677</v>
      </c>
      <c r="E3372" t="str">
        <f>IFERROR(VLOOKUP([1]!Tabla_SERIEA_05_13[[#This Row],[IdEstablecimiento]],'[2]Establecimiento 2023'!$A$1:$E$183,5,FALSE),0)</f>
        <v>105100-Hospital La Serena</v>
      </c>
      <c r="F3372" t="s">
        <v>1383</v>
      </c>
      <c r="G3372" s="437">
        <v>45096.485196759262</v>
      </c>
      <c r="H3372">
        <v>5</v>
      </c>
      <c r="I3372">
        <v>5</v>
      </c>
      <c r="L3372">
        <v>5</v>
      </c>
    </row>
    <row r="3373" spans="1:12" x14ac:dyDescent="0.2">
      <c r="A3373">
        <v>5</v>
      </c>
      <c r="B3373" t="s">
        <v>1325</v>
      </c>
      <c r="C3373">
        <v>2023</v>
      </c>
      <c r="D3373" t="s">
        <v>1677</v>
      </c>
      <c r="E3373" t="str">
        <f>IFERROR(VLOOKUP([1]!Tabla_SERIEA_05_13[[#This Row],[IdEstablecimiento]],'[2]Establecimiento 2023'!$A$1:$E$183,5,FALSE),0)</f>
        <v>105100-Hospital La Serena</v>
      </c>
      <c r="F3373" t="s">
        <v>1506</v>
      </c>
      <c r="G3373" s="437">
        <v>45096.485196759262</v>
      </c>
      <c r="H3373">
        <v>1</v>
      </c>
      <c r="I3373">
        <v>1</v>
      </c>
      <c r="K3373">
        <v>1</v>
      </c>
    </row>
    <row r="3374" spans="1:12" x14ac:dyDescent="0.2">
      <c r="A3374">
        <v>5</v>
      </c>
      <c r="B3374" t="s">
        <v>1325</v>
      </c>
      <c r="C3374">
        <v>2023</v>
      </c>
      <c r="D3374" t="s">
        <v>1677</v>
      </c>
      <c r="E3374" t="str">
        <f>IFERROR(VLOOKUP([1]!Tabla_SERIEA_05_13[[#This Row],[IdEstablecimiento]],'[2]Establecimiento 2023'!$A$1:$E$183,5,FALSE),0)</f>
        <v>105100-Hospital La Serena</v>
      </c>
      <c r="F3374" t="s">
        <v>1435</v>
      </c>
      <c r="G3374" s="437">
        <v>45096.485196759262</v>
      </c>
      <c r="H3374">
        <v>2</v>
      </c>
      <c r="I3374">
        <v>2</v>
      </c>
      <c r="L3374">
        <v>2</v>
      </c>
    </row>
    <row r="3375" spans="1:12" x14ac:dyDescent="0.2">
      <c r="A3375">
        <v>5</v>
      </c>
      <c r="B3375" t="s">
        <v>1325</v>
      </c>
      <c r="C3375">
        <v>2023</v>
      </c>
      <c r="D3375" t="s">
        <v>1677</v>
      </c>
      <c r="E3375" t="str">
        <f>IFERROR(VLOOKUP([1]!Tabla_SERIEA_05_13[[#This Row],[IdEstablecimiento]],'[2]Establecimiento 2023'!$A$1:$E$183,5,FALSE),0)</f>
        <v>105100-Hospital La Serena</v>
      </c>
      <c r="F3375" t="s">
        <v>1384</v>
      </c>
      <c r="G3375" s="437">
        <v>45096.485196759262</v>
      </c>
      <c r="H3375">
        <v>550</v>
      </c>
      <c r="I3375">
        <v>550</v>
      </c>
      <c r="L3375">
        <v>550</v>
      </c>
    </row>
    <row r="3376" spans="1:12" x14ac:dyDescent="0.2">
      <c r="A3376">
        <v>5</v>
      </c>
      <c r="B3376" t="s">
        <v>1325</v>
      </c>
      <c r="C3376">
        <v>2023</v>
      </c>
      <c r="D3376" t="s">
        <v>1677</v>
      </c>
      <c r="E3376" t="str">
        <f>IFERROR(VLOOKUP([1]!Tabla_SERIEA_05_13[[#This Row],[IdEstablecimiento]],'[2]Establecimiento 2023'!$A$1:$E$183,5,FALSE),0)</f>
        <v>105100-Hospital La Serena</v>
      </c>
      <c r="F3376" t="s">
        <v>1338</v>
      </c>
      <c r="G3376" s="437">
        <v>45096.485196759262</v>
      </c>
      <c r="H3376">
        <v>71</v>
      </c>
      <c r="I3376">
        <v>71</v>
      </c>
      <c r="L3376">
        <v>71</v>
      </c>
    </row>
    <row r="3377" spans="1:12" x14ac:dyDescent="0.2">
      <c r="A3377">
        <v>5</v>
      </c>
      <c r="B3377" t="s">
        <v>1325</v>
      </c>
      <c r="C3377">
        <v>2023</v>
      </c>
      <c r="D3377" t="s">
        <v>1677</v>
      </c>
      <c r="E3377" t="str">
        <f>IFERROR(VLOOKUP([1]!Tabla_SERIEA_05_13[[#This Row],[IdEstablecimiento]],'[2]Establecimiento 2023'!$A$1:$E$183,5,FALSE),0)</f>
        <v>105100-Hospital La Serena</v>
      </c>
      <c r="F3377" t="s">
        <v>1436</v>
      </c>
      <c r="G3377" s="437">
        <v>45096.485196759262</v>
      </c>
      <c r="H3377">
        <v>3</v>
      </c>
      <c r="I3377">
        <v>3</v>
      </c>
      <c r="L3377">
        <v>3</v>
      </c>
    </row>
    <row r="3378" spans="1:12" x14ac:dyDescent="0.2">
      <c r="A3378">
        <v>5</v>
      </c>
      <c r="B3378" t="s">
        <v>1325</v>
      </c>
      <c r="C3378">
        <v>2023</v>
      </c>
      <c r="D3378" t="s">
        <v>1677</v>
      </c>
      <c r="E3378" t="str">
        <f>IFERROR(VLOOKUP([1]!Tabla_SERIEA_05_13[[#This Row],[IdEstablecimiento]],'[2]Establecimiento 2023'!$A$1:$E$183,5,FALSE),0)</f>
        <v>105100-Hospital La Serena</v>
      </c>
      <c r="F3378" t="s">
        <v>1330</v>
      </c>
      <c r="G3378" s="437">
        <v>45096.485196759262</v>
      </c>
      <c r="H3378">
        <v>1</v>
      </c>
      <c r="I3378">
        <v>1</v>
      </c>
      <c r="L3378">
        <v>1</v>
      </c>
    </row>
    <row r="3379" spans="1:12" x14ac:dyDescent="0.2">
      <c r="A3379">
        <v>5</v>
      </c>
      <c r="B3379" t="s">
        <v>1325</v>
      </c>
      <c r="C3379">
        <v>2023</v>
      </c>
      <c r="D3379" t="s">
        <v>1677</v>
      </c>
      <c r="E3379" t="str">
        <f>IFERROR(VLOOKUP([1]!Tabla_SERIEA_05_13[[#This Row],[IdEstablecimiento]],'[2]Establecimiento 2023'!$A$1:$E$183,5,FALSE),0)</f>
        <v>105100-Hospital La Serena</v>
      </c>
      <c r="F3379" t="s">
        <v>1332</v>
      </c>
      <c r="G3379" s="437">
        <v>45096.485196759262</v>
      </c>
      <c r="H3379">
        <v>867</v>
      </c>
      <c r="I3379">
        <v>867</v>
      </c>
      <c r="L3379">
        <v>867</v>
      </c>
    </row>
    <row r="3380" spans="1:12" x14ac:dyDescent="0.2">
      <c r="A3380">
        <v>5</v>
      </c>
      <c r="B3380" t="s">
        <v>1325</v>
      </c>
      <c r="C3380">
        <v>2023</v>
      </c>
      <c r="D3380" t="s">
        <v>1677</v>
      </c>
      <c r="E3380" t="str">
        <f>IFERROR(VLOOKUP([1]!Tabla_SERIEA_05_13[[#This Row],[IdEstablecimiento]],'[2]Establecimiento 2023'!$A$1:$E$183,5,FALSE),0)</f>
        <v>105100-Hospital La Serena</v>
      </c>
      <c r="F3380" t="s">
        <v>1253</v>
      </c>
      <c r="G3380" s="437">
        <v>45096.485196759262</v>
      </c>
      <c r="H3380">
        <v>25</v>
      </c>
      <c r="I3380">
        <v>25</v>
      </c>
      <c r="J3380">
        <v>0</v>
      </c>
    </row>
    <row r="3381" spans="1:12" x14ac:dyDescent="0.2">
      <c r="A3381">
        <v>5</v>
      </c>
      <c r="B3381" t="s">
        <v>1325</v>
      </c>
      <c r="C3381">
        <v>2023</v>
      </c>
      <c r="D3381" t="s">
        <v>1677</v>
      </c>
      <c r="E3381" t="str">
        <f>IFERROR(VLOOKUP([1]!Tabla_SERIEA_05_13[[#This Row],[IdEstablecimiento]],'[2]Establecimiento 2023'!$A$1:$E$183,5,FALSE),0)</f>
        <v>105100-Hospital La Serena</v>
      </c>
      <c r="F3381" t="s">
        <v>1390</v>
      </c>
      <c r="G3381" s="437">
        <v>45096.485196759262</v>
      </c>
      <c r="H3381">
        <v>5</v>
      </c>
      <c r="I3381">
        <v>5</v>
      </c>
      <c r="J3381">
        <v>0</v>
      </c>
    </row>
    <row r="3382" spans="1:12" x14ac:dyDescent="0.2">
      <c r="A3382">
        <v>5</v>
      </c>
      <c r="B3382" t="s">
        <v>1325</v>
      </c>
      <c r="C3382">
        <v>2023</v>
      </c>
      <c r="D3382" t="s">
        <v>1677</v>
      </c>
      <c r="E3382" t="str">
        <f>IFERROR(VLOOKUP([1]!Tabla_SERIEA_05_13[[#This Row],[IdEstablecimiento]],'[2]Establecimiento 2023'!$A$1:$E$183,5,FALSE),0)</f>
        <v>105100-Hospital La Serena</v>
      </c>
      <c r="F3382" t="s">
        <v>1256</v>
      </c>
      <c r="G3382" s="437">
        <v>45096.485196759262</v>
      </c>
      <c r="H3382">
        <v>17957</v>
      </c>
    </row>
    <row r="3383" spans="1:12" x14ac:dyDescent="0.2">
      <c r="A3383">
        <v>5</v>
      </c>
      <c r="B3383" t="s">
        <v>1325</v>
      </c>
      <c r="C3383">
        <v>2023</v>
      </c>
      <c r="D3383" t="s">
        <v>1678</v>
      </c>
      <c r="E3383" t="str">
        <f>IFERROR(VLOOKUP([1]!Tabla_SERIEA_05_13[[#This Row],[IdEstablecimiento]],'[2]Establecimiento 2023'!$A$1:$E$183,5,FALSE),0)</f>
        <v>105100-Hospital La Serena</v>
      </c>
      <c r="F3383" t="s">
        <v>1335</v>
      </c>
      <c r="G3383" s="437">
        <v>45096.486562500002</v>
      </c>
      <c r="H3383">
        <v>34</v>
      </c>
      <c r="J3383">
        <v>34</v>
      </c>
    </row>
    <row r="3384" spans="1:12" x14ac:dyDescent="0.2">
      <c r="A3384">
        <v>5</v>
      </c>
      <c r="B3384" t="s">
        <v>1325</v>
      </c>
      <c r="C3384">
        <v>2023</v>
      </c>
      <c r="D3384" t="s">
        <v>1678</v>
      </c>
      <c r="E3384" t="str">
        <f>IFERROR(VLOOKUP([1]!Tabla_SERIEA_05_13[[#This Row],[IdEstablecimiento]],'[2]Establecimiento 2023'!$A$1:$E$183,5,FALSE),0)</f>
        <v>105100-Hospital La Serena</v>
      </c>
      <c r="F3384" t="s">
        <v>1477</v>
      </c>
      <c r="G3384" s="437">
        <v>45096.486562500002</v>
      </c>
      <c r="H3384">
        <v>15</v>
      </c>
      <c r="J3384">
        <v>15</v>
      </c>
    </row>
    <row r="3385" spans="1:12" x14ac:dyDescent="0.2">
      <c r="A3385">
        <v>5</v>
      </c>
      <c r="B3385" t="s">
        <v>1325</v>
      </c>
      <c r="C3385">
        <v>2023</v>
      </c>
      <c r="D3385" t="s">
        <v>1678</v>
      </c>
      <c r="E3385" t="str">
        <f>IFERROR(VLOOKUP([1]!Tabla_SERIEA_05_13[[#This Row],[IdEstablecimiento]],'[2]Establecimiento 2023'!$A$1:$E$183,5,FALSE),0)</f>
        <v>105100-Hospital La Serena</v>
      </c>
      <c r="F3385" t="s">
        <v>1327</v>
      </c>
      <c r="G3385" s="437">
        <v>45096.486562500002</v>
      </c>
      <c r="H3385">
        <v>45</v>
      </c>
      <c r="J3385">
        <v>45</v>
      </c>
    </row>
    <row r="3386" spans="1:12" x14ac:dyDescent="0.2">
      <c r="A3386">
        <v>5</v>
      </c>
      <c r="B3386" t="s">
        <v>1325</v>
      </c>
      <c r="C3386">
        <v>2023</v>
      </c>
      <c r="D3386" t="s">
        <v>1678</v>
      </c>
      <c r="E3386" t="str">
        <f>IFERROR(VLOOKUP([1]!Tabla_SERIEA_05_13[[#This Row],[IdEstablecimiento]],'[2]Establecimiento 2023'!$A$1:$E$183,5,FALSE),0)</f>
        <v>105100-Hospital La Serena</v>
      </c>
      <c r="F3386" t="s">
        <v>1414</v>
      </c>
      <c r="G3386" s="437">
        <v>45096.486562500002</v>
      </c>
      <c r="H3386">
        <v>7</v>
      </c>
      <c r="J3386">
        <v>7</v>
      </c>
    </row>
    <row r="3387" spans="1:12" x14ac:dyDescent="0.2">
      <c r="A3387">
        <v>5</v>
      </c>
      <c r="B3387" t="s">
        <v>1325</v>
      </c>
      <c r="C3387">
        <v>2023</v>
      </c>
      <c r="D3387" t="s">
        <v>1678</v>
      </c>
      <c r="E3387" t="str">
        <f>IFERROR(VLOOKUP([1]!Tabla_SERIEA_05_13[[#This Row],[IdEstablecimiento]],'[2]Establecimiento 2023'!$A$1:$E$183,5,FALSE),0)</f>
        <v>105100-Hospital La Serena</v>
      </c>
      <c r="F3387" t="s">
        <v>1383</v>
      </c>
      <c r="G3387" s="437">
        <v>45096.486562500002</v>
      </c>
      <c r="H3387">
        <v>21</v>
      </c>
      <c r="J3387">
        <v>21</v>
      </c>
    </row>
    <row r="3388" spans="1:12" x14ac:dyDescent="0.2">
      <c r="A3388">
        <v>5</v>
      </c>
      <c r="B3388" t="s">
        <v>1325</v>
      </c>
      <c r="C3388">
        <v>2023</v>
      </c>
      <c r="D3388" t="s">
        <v>1678</v>
      </c>
      <c r="E3388" t="str">
        <f>IFERROR(VLOOKUP([1]!Tabla_SERIEA_05_13[[#This Row],[IdEstablecimiento]],'[2]Establecimiento 2023'!$A$1:$E$183,5,FALSE),0)</f>
        <v>105100-Hospital La Serena</v>
      </c>
      <c r="F3388" t="s">
        <v>1384</v>
      </c>
      <c r="G3388" s="437">
        <v>45096.486562500002</v>
      </c>
      <c r="H3388">
        <v>74</v>
      </c>
      <c r="J3388">
        <v>74</v>
      </c>
    </row>
    <row r="3389" spans="1:12" x14ac:dyDescent="0.2">
      <c r="A3389">
        <v>5</v>
      </c>
      <c r="B3389" t="s">
        <v>1325</v>
      </c>
      <c r="C3389">
        <v>2023</v>
      </c>
      <c r="D3389" t="s">
        <v>1678</v>
      </c>
      <c r="E3389" t="str">
        <f>IFERROR(VLOOKUP([1]!Tabla_SERIEA_05_13[[#This Row],[IdEstablecimiento]],'[2]Establecimiento 2023'!$A$1:$E$183,5,FALSE),0)</f>
        <v>105100-Hospital La Serena</v>
      </c>
      <c r="F3389" t="s">
        <v>1331</v>
      </c>
      <c r="G3389" s="437">
        <v>45096.486562500002</v>
      </c>
      <c r="H3389">
        <v>12</v>
      </c>
      <c r="J3389">
        <v>12</v>
      </c>
    </row>
    <row r="3390" spans="1:12" x14ac:dyDescent="0.2">
      <c r="A3390">
        <v>5</v>
      </c>
      <c r="B3390" t="s">
        <v>1325</v>
      </c>
      <c r="C3390">
        <v>2023</v>
      </c>
      <c r="D3390" t="s">
        <v>1678</v>
      </c>
      <c r="E3390" t="str">
        <f>IFERROR(VLOOKUP([1]!Tabla_SERIEA_05_13[[#This Row],[IdEstablecimiento]],'[2]Establecimiento 2023'!$A$1:$E$183,5,FALSE),0)</f>
        <v>105100-Hospital La Serena</v>
      </c>
      <c r="F3390" t="s">
        <v>1385</v>
      </c>
      <c r="G3390" s="437">
        <v>45096.486562500002</v>
      </c>
      <c r="H3390">
        <v>169</v>
      </c>
      <c r="J3390">
        <v>169</v>
      </c>
    </row>
    <row r="3391" spans="1:12" x14ac:dyDescent="0.2">
      <c r="A3391">
        <v>5</v>
      </c>
      <c r="B3391" t="s">
        <v>1325</v>
      </c>
      <c r="C3391">
        <v>2023</v>
      </c>
      <c r="D3391" t="s">
        <v>1678</v>
      </c>
      <c r="E3391" t="str">
        <f>IFERROR(VLOOKUP([1]!Tabla_SERIEA_05_13[[#This Row],[IdEstablecimiento]],'[2]Establecimiento 2023'!$A$1:$E$183,5,FALSE),0)</f>
        <v>105100-Hospital La Serena</v>
      </c>
      <c r="F3391" t="s">
        <v>1386</v>
      </c>
      <c r="G3391" s="437">
        <v>45096.486562500002</v>
      </c>
      <c r="H3391">
        <v>12</v>
      </c>
      <c r="J3391">
        <v>12</v>
      </c>
    </row>
    <row r="3392" spans="1:12" x14ac:dyDescent="0.2">
      <c r="A3392">
        <v>5</v>
      </c>
      <c r="B3392" t="s">
        <v>1325</v>
      </c>
      <c r="C3392">
        <v>2023</v>
      </c>
      <c r="D3392" t="s">
        <v>1678</v>
      </c>
      <c r="E3392" t="str">
        <f>IFERROR(VLOOKUP([1]!Tabla_SERIEA_05_13[[#This Row],[IdEstablecimiento]],'[2]Establecimiento 2023'!$A$1:$E$183,5,FALSE),0)</f>
        <v>105100-Hospital La Serena</v>
      </c>
      <c r="F3392" t="s">
        <v>1532</v>
      </c>
      <c r="G3392" s="437">
        <v>45096.486562500002</v>
      </c>
      <c r="H3392">
        <v>10</v>
      </c>
      <c r="J3392">
        <v>10</v>
      </c>
    </row>
    <row r="3393" spans="1:11" x14ac:dyDescent="0.2">
      <c r="A3393">
        <v>5</v>
      </c>
      <c r="B3393" t="s">
        <v>1325</v>
      </c>
      <c r="C3393">
        <v>2023</v>
      </c>
      <c r="D3393" t="s">
        <v>1678</v>
      </c>
      <c r="E3393" t="str">
        <f>IFERROR(VLOOKUP([1]!Tabla_SERIEA_05_13[[#This Row],[IdEstablecimiento]],'[2]Establecimiento 2023'!$A$1:$E$183,5,FALSE),0)</f>
        <v>105100-Hospital La Serena</v>
      </c>
      <c r="F3393" t="s">
        <v>1244</v>
      </c>
      <c r="G3393" s="437">
        <v>45096.486562500002</v>
      </c>
      <c r="H3393">
        <v>49</v>
      </c>
      <c r="I3393">
        <v>0</v>
      </c>
      <c r="J3393">
        <v>49</v>
      </c>
    </row>
    <row r="3394" spans="1:11" x14ac:dyDescent="0.2">
      <c r="A3394">
        <v>5</v>
      </c>
      <c r="B3394" t="s">
        <v>1325</v>
      </c>
      <c r="C3394">
        <v>2023</v>
      </c>
      <c r="D3394" t="s">
        <v>1678</v>
      </c>
      <c r="E3394" t="str">
        <f>IFERROR(VLOOKUP([1]!Tabla_SERIEA_05_13[[#This Row],[IdEstablecimiento]],'[2]Establecimiento 2023'!$A$1:$E$183,5,FALSE),0)</f>
        <v>105100-Hospital La Serena</v>
      </c>
      <c r="F3394" t="s">
        <v>1252</v>
      </c>
      <c r="G3394" s="437">
        <v>45096.486562500002</v>
      </c>
      <c r="H3394">
        <v>12</v>
      </c>
      <c r="I3394">
        <v>0</v>
      </c>
      <c r="J3394">
        <v>12</v>
      </c>
    </row>
    <row r="3395" spans="1:11" x14ac:dyDescent="0.2">
      <c r="A3395">
        <v>5</v>
      </c>
      <c r="B3395" t="s">
        <v>1325</v>
      </c>
      <c r="C3395">
        <v>2023</v>
      </c>
      <c r="D3395" t="s">
        <v>1678</v>
      </c>
      <c r="E3395" t="str">
        <f>IFERROR(VLOOKUP([1]!Tabla_SERIEA_05_13[[#This Row],[IdEstablecimiento]],'[2]Establecimiento 2023'!$A$1:$E$183,5,FALSE),0)</f>
        <v>105100-Hospital La Serena</v>
      </c>
      <c r="F3395" t="s">
        <v>1253</v>
      </c>
      <c r="G3395" s="437">
        <v>45096.486562500002</v>
      </c>
      <c r="H3395">
        <v>45</v>
      </c>
      <c r="I3395">
        <v>0</v>
      </c>
      <c r="J3395">
        <v>45</v>
      </c>
    </row>
    <row r="3396" spans="1:11" x14ac:dyDescent="0.2">
      <c r="A3396">
        <v>5</v>
      </c>
      <c r="B3396" t="s">
        <v>1325</v>
      </c>
      <c r="C3396">
        <v>2023</v>
      </c>
      <c r="D3396" t="s">
        <v>1678</v>
      </c>
      <c r="E3396" t="str">
        <f>IFERROR(VLOOKUP([1]!Tabla_SERIEA_05_13[[#This Row],[IdEstablecimiento]],'[2]Establecimiento 2023'!$A$1:$E$183,5,FALSE),0)</f>
        <v>105100-Hospital La Serena</v>
      </c>
      <c r="F3396" t="s">
        <v>1419</v>
      </c>
      <c r="G3396" s="437">
        <v>45096.486562500002</v>
      </c>
      <c r="H3396">
        <v>7</v>
      </c>
      <c r="I3396">
        <v>0</v>
      </c>
      <c r="J3396">
        <v>7</v>
      </c>
    </row>
    <row r="3397" spans="1:11" x14ac:dyDescent="0.2">
      <c r="A3397">
        <v>5</v>
      </c>
      <c r="B3397" t="s">
        <v>1325</v>
      </c>
      <c r="C3397">
        <v>2023</v>
      </c>
      <c r="D3397" t="s">
        <v>1678</v>
      </c>
      <c r="E3397" t="str">
        <f>IFERROR(VLOOKUP([1]!Tabla_SERIEA_05_13[[#This Row],[IdEstablecimiento]],'[2]Establecimiento 2023'!$A$1:$E$183,5,FALSE),0)</f>
        <v>105100-Hospital La Serena</v>
      </c>
      <c r="F3397" t="s">
        <v>1390</v>
      </c>
      <c r="G3397" s="437">
        <v>45096.486562500002</v>
      </c>
      <c r="H3397">
        <v>21</v>
      </c>
      <c r="I3397">
        <v>0</v>
      </c>
      <c r="J3397">
        <v>21</v>
      </c>
    </row>
    <row r="3398" spans="1:11" x14ac:dyDescent="0.2">
      <c r="A3398">
        <v>5</v>
      </c>
      <c r="B3398" t="s">
        <v>1325</v>
      </c>
      <c r="C3398">
        <v>2023</v>
      </c>
      <c r="D3398" t="s">
        <v>1679</v>
      </c>
      <c r="E3398" t="str">
        <f>IFERROR(VLOOKUP([1]!Tabla_SERIEA_05_13[[#This Row],[IdEstablecimiento]],'[2]Establecimiento 2023'!$A$1:$E$183,5,FALSE),0)</f>
        <v>105100-Hospital La Serena</v>
      </c>
      <c r="F3398" t="s">
        <v>1340</v>
      </c>
      <c r="G3398" s="437">
        <v>45096.486585648148</v>
      </c>
      <c r="H3398">
        <v>0</v>
      </c>
      <c r="K3398">
        <v>2</v>
      </c>
    </row>
    <row r="3399" spans="1:11" x14ac:dyDescent="0.2">
      <c r="A3399">
        <v>5</v>
      </c>
      <c r="B3399" t="s">
        <v>1325</v>
      </c>
      <c r="C3399">
        <v>2023</v>
      </c>
      <c r="D3399" t="s">
        <v>1679</v>
      </c>
      <c r="E3399" t="str">
        <f>IFERROR(VLOOKUP([1]!Tabla_SERIEA_05_13[[#This Row],[IdEstablecimiento]],'[2]Establecimiento 2023'!$A$1:$E$183,5,FALSE),0)</f>
        <v>105100-Hospital La Serena</v>
      </c>
      <c r="F3399" t="s">
        <v>1341</v>
      </c>
      <c r="G3399" s="437">
        <v>45096.486585648148</v>
      </c>
      <c r="H3399">
        <v>0</v>
      </c>
      <c r="K3399">
        <v>6</v>
      </c>
    </row>
    <row r="3400" spans="1:11" x14ac:dyDescent="0.2">
      <c r="A3400">
        <v>5</v>
      </c>
      <c r="B3400" t="s">
        <v>1325</v>
      </c>
      <c r="C3400">
        <v>2023</v>
      </c>
      <c r="D3400" t="s">
        <v>1679</v>
      </c>
      <c r="E3400" t="str">
        <f>IFERROR(VLOOKUP([1]!Tabla_SERIEA_05_13[[#This Row],[IdEstablecimiento]],'[2]Establecimiento 2023'!$A$1:$E$183,5,FALSE),0)</f>
        <v>105100-Hospital La Serena</v>
      </c>
      <c r="F3400" t="s">
        <v>1342</v>
      </c>
      <c r="G3400" s="437">
        <v>45096.486585648148</v>
      </c>
      <c r="H3400">
        <v>0</v>
      </c>
      <c r="K3400">
        <v>8</v>
      </c>
    </row>
    <row r="3401" spans="1:11" x14ac:dyDescent="0.2">
      <c r="A3401">
        <v>5</v>
      </c>
      <c r="B3401" t="s">
        <v>1325</v>
      </c>
      <c r="C3401">
        <v>2023</v>
      </c>
      <c r="D3401" t="s">
        <v>1679</v>
      </c>
      <c r="E3401" t="str">
        <f>IFERROR(VLOOKUP([1]!Tabla_SERIEA_05_13[[#This Row],[IdEstablecimiento]],'[2]Establecimiento 2023'!$A$1:$E$183,5,FALSE),0)</f>
        <v>105100-Hospital La Serena</v>
      </c>
      <c r="F3401" t="s">
        <v>1343</v>
      </c>
      <c r="G3401" s="437">
        <v>45096.486585648148</v>
      </c>
      <c r="H3401">
        <v>0</v>
      </c>
      <c r="K3401">
        <v>24</v>
      </c>
    </row>
    <row r="3402" spans="1:11" x14ac:dyDescent="0.2">
      <c r="A3402">
        <v>5</v>
      </c>
      <c r="B3402" t="s">
        <v>1325</v>
      </c>
      <c r="C3402">
        <v>2023</v>
      </c>
      <c r="D3402" t="s">
        <v>1679</v>
      </c>
      <c r="E3402" t="str">
        <f>IFERROR(VLOOKUP([1]!Tabla_SERIEA_05_13[[#This Row],[IdEstablecimiento]],'[2]Establecimiento 2023'!$A$1:$E$183,5,FALSE),0)</f>
        <v>105100-Hospital La Serena</v>
      </c>
      <c r="F3402" t="s">
        <v>1344</v>
      </c>
      <c r="G3402" s="437">
        <v>45096.486585648148</v>
      </c>
      <c r="H3402">
        <v>0</v>
      </c>
      <c r="K3402">
        <v>71</v>
      </c>
    </row>
    <row r="3403" spans="1:11" x14ac:dyDescent="0.2">
      <c r="A3403">
        <v>5</v>
      </c>
      <c r="B3403" t="s">
        <v>1325</v>
      </c>
      <c r="C3403">
        <v>2023</v>
      </c>
      <c r="D3403" t="s">
        <v>1679</v>
      </c>
      <c r="E3403" t="str">
        <f>IFERROR(VLOOKUP([1]!Tabla_SERIEA_05_13[[#This Row],[IdEstablecimiento]],'[2]Establecimiento 2023'!$A$1:$E$183,5,FALSE),0)</f>
        <v>105100-Hospital La Serena</v>
      </c>
      <c r="F3403" t="s">
        <v>1392</v>
      </c>
      <c r="G3403" s="437">
        <v>45096.486585648148</v>
      </c>
      <c r="H3403">
        <v>0</v>
      </c>
      <c r="K3403">
        <v>5</v>
      </c>
    </row>
    <row r="3404" spans="1:11" x14ac:dyDescent="0.2">
      <c r="A3404">
        <v>5</v>
      </c>
      <c r="B3404" t="s">
        <v>1325</v>
      </c>
      <c r="C3404">
        <v>2023</v>
      </c>
      <c r="D3404" t="s">
        <v>1679</v>
      </c>
      <c r="E3404" t="str">
        <f>IFERROR(VLOOKUP([1]!Tabla_SERIEA_05_13[[#This Row],[IdEstablecimiento]],'[2]Establecimiento 2023'!$A$1:$E$183,5,FALSE),0)</f>
        <v>105100-Hospital La Serena</v>
      </c>
      <c r="F3404" t="s">
        <v>1346</v>
      </c>
      <c r="G3404" s="437">
        <v>45096.486585648148</v>
      </c>
      <c r="H3404">
        <v>0</v>
      </c>
      <c r="K3404">
        <v>40</v>
      </c>
    </row>
    <row r="3405" spans="1:11" x14ac:dyDescent="0.2">
      <c r="A3405">
        <v>5</v>
      </c>
      <c r="B3405" t="s">
        <v>1325</v>
      </c>
      <c r="C3405">
        <v>2023</v>
      </c>
      <c r="D3405" t="s">
        <v>1679</v>
      </c>
      <c r="E3405" t="str">
        <f>IFERROR(VLOOKUP([1]!Tabla_SERIEA_05_13[[#This Row],[IdEstablecimiento]],'[2]Establecimiento 2023'!$A$1:$E$183,5,FALSE),0)</f>
        <v>105100-Hospital La Serena</v>
      </c>
      <c r="F3405" t="s">
        <v>1347</v>
      </c>
      <c r="G3405" s="437">
        <v>45096.486585648148</v>
      </c>
      <c r="H3405">
        <v>0</v>
      </c>
      <c r="K3405">
        <v>79</v>
      </c>
    </row>
    <row r="3406" spans="1:11" x14ac:dyDescent="0.2">
      <c r="A3406">
        <v>5</v>
      </c>
      <c r="B3406" t="s">
        <v>1325</v>
      </c>
      <c r="C3406">
        <v>2023</v>
      </c>
      <c r="D3406" t="s">
        <v>1679</v>
      </c>
      <c r="E3406" t="str">
        <f>IFERROR(VLOOKUP([1]!Tabla_SERIEA_05_13[[#This Row],[IdEstablecimiento]],'[2]Establecimiento 2023'!$A$1:$E$183,5,FALSE),0)</f>
        <v>105100-Hospital La Serena</v>
      </c>
      <c r="F3406" t="s">
        <v>1439</v>
      </c>
      <c r="G3406" s="437">
        <v>45096.486585648148</v>
      </c>
      <c r="H3406">
        <v>0</v>
      </c>
      <c r="K3406">
        <v>1</v>
      </c>
    </row>
    <row r="3407" spans="1:11" x14ac:dyDescent="0.2">
      <c r="A3407">
        <v>5</v>
      </c>
      <c r="B3407" t="s">
        <v>1325</v>
      </c>
      <c r="C3407">
        <v>2023</v>
      </c>
      <c r="D3407" t="s">
        <v>1679</v>
      </c>
      <c r="E3407" t="str">
        <f>IFERROR(VLOOKUP([1]!Tabla_SERIEA_05_13[[#This Row],[IdEstablecimiento]],'[2]Establecimiento 2023'!$A$1:$E$183,5,FALSE),0)</f>
        <v>105100-Hospital La Serena</v>
      </c>
      <c r="F3407" t="s">
        <v>1422</v>
      </c>
      <c r="G3407" s="437">
        <v>45096.486585648148</v>
      </c>
      <c r="H3407">
        <v>0</v>
      </c>
      <c r="K3407">
        <v>6</v>
      </c>
    </row>
    <row r="3408" spans="1:11" x14ac:dyDescent="0.2">
      <c r="A3408">
        <v>5</v>
      </c>
      <c r="B3408" t="s">
        <v>1325</v>
      </c>
      <c r="C3408">
        <v>2023</v>
      </c>
      <c r="D3408" t="s">
        <v>1679</v>
      </c>
      <c r="E3408" t="str">
        <f>IFERROR(VLOOKUP([1]!Tabla_SERIEA_05_13[[#This Row],[IdEstablecimiento]],'[2]Establecimiento 2023'!$A$1:$E$183,5,FALSE),0)</f>
        <v>105100-Hospital La Serena</v>
      </c>
      <c r="F3408" t="s">
        <v>1440</v>
      </c>
      <c r="G3408" s="437">
        <v>45096.486585648148</v>
      </c>
      <c r="H3408">
        <v>0</v>
      </c>
      <c r="K3408">
        <v>3</v>
      </c>
    </row>
    <row r="3409" spans="1:11" x14ac:dyDescent="0.2">
      <c r="A3409">
        <v>5</v>
      </c>
      <c r="B3409" t="s">
        <v>1325</v>
      </c>
      <c r="C3409">
        <v>2023</v>
      </c>
      <c r="D3409" t="s">
        <v>1679</v>
      </c>
      <c r="E3409" t="str">
        <f>IFERROR(VLOOKUP([1]!Tabla_SERIEA_05_13[[#This Row],[IdEstablecimiento]],'[2]Establecimiento 2023'!$A$1:$E$183,5,FALSE),0)</f>
        <v>105100-Hospital La Serena</v>
      </c>
      <c r="F3409" t="s">
        <v>1348</v>
      </c>
      <c r="G3409" s="437">
        <v>45096.486585648148</v>
      </c>
      <c r="H3409">
        <v>0</v>
      </c>
      <c r="K3409">
        <v>4</v>
      </c>
    </row>
    <row r="3410" spans="1:11" x14ac:dyDescent="0.2">
      <c r="A3410">
        <v>5</v>
      </c>
      <c r="B3410" t="s">
        <v>1325</v>
      </c>
      <c r="C3410">
        <v>2023</v>
      </c>
      <c r="D3410" t="s">
        <v>1679</v>
      </c>
      <c r="E3410" t="str">
        <f>IFERROR(VLOOKUP([1]!Tabla_SERIEA_05_13[[#This Row],[IdEstablecimiento]],'[2]Establecimiento 2023'!$A$1:$E$183,5,FALSE),0)</f>
        <v>105100-Hospital La Serena</v>
      </c>
      <c r="F3410" t="s">
        <v>1349</v>
      </c>
      <c r="G3410" s="437">
        <v>45096.486585648148</v>
      </c>
      <c r="H3410">
        <v>0</v>
      </c>
      <c r="K3410">
        <v>38</v>
      </c>
    </row>
    <row r="3411" spans="1:11" x14ac:dyDescent="0.2">
      <c r="A3411">
        <v>5</v>
      </c>
      <c r="B3411" t="s">
        <v>1325</v>
      </c>
      <c r="C3411">
        <v>2023</v>
      </c>
      <c r="D3411" t="s">
        <v>1679</v>
      </c>
      <c r="E3411" t="str">
        <f>IFERROR(VLOOKUP([1]!Tabla_SERIEA_05_13[[#This Row],[IdEstablecimiento]],'[2]Establecimiento 2023'!$A$1:$E$183,5,FALSE),0)</f>
        <v>105100-Hospital La Serena</v>
      </c>
      <c r="F3411" t="s">
        <v>1350</v>
      </c>
      <c r="G3411" s="437">
        <v>45096.486585648148</v>
      </c>
      <c r="H3411">
        <v>0</v>
      </c>
      <c r="K3411">
        <v>11</v>
      </c>
    </row>
    <row r="3412" spans="1:11" x14ac:dyDescent="0.2">
      <c r="A3412">
        <v>5</v>
      </c>
      <c r="B3412" t="s">
        <v>1325</v>
      </c>
      <c r="C3412">
        <v>2023</v>
      </c>
      <c r="D3412" t="s">
        <v>1679</v>
      </c>
      <c r="E3412" t="str">
        <f>IFERROR(VLOOKUP([1]!Tabla_SERIEA_05_13[[#This Row],[IdEstablecimiento]],'[2]Establecimiento 2023'!$A$1:$E$183,5,FALSE),0)</f>
        <v>105100-Hospital La Serena</v>
      </c>
      <c r="F3412" t="s">
        <v>1351</v>
      </c>
      <c r="G3412" s="437">
        <v>45096.486585648148</v>
      </c>
      <c r="H3412">
        <v>0</v>
      </c>
      <c r="K3412">
        <v>84</v>
      </c>
    </row>
    <row r="3413" spans="1:11" x14ac:dyDescent="0.2">
      <c r="A3413">
        <v>5</v>
      </c>
      <c r="B3413" t="s">
        <v>1325</v>
      </c>
      <c r="C3413">
        <v>2023</v>
      </c>
      <c r="D3413" t="s">
        <v>1679</v>
      </c>
      <c r="E3413" t="str">
        <f>IFERROR(VLOOKUP([1]!Tabla_SERIEA_05_13[[#This Row],[IdEstablecimiento]],'[2]Establecimiento 2023'!$A$1:$E$183,5,FALSE),0)</f>
        <v>04102-Coquimbo</v>
      </c>
      <c r="F3413" t="s">
        <v>1352</v>
      </c>
      <c r="G3413" s="437">
        <v>45096.486585648148</v>
      </c>
      <c r="H3413">
        <v>0</v>
      </c>
      <c r="K3413">
        <v>82</v>
      </c>
    </row>
    <row r="3414" spans="1:11" x14ac:dyDescent="0.2">
      <c r="A3414">
        <v>5</v>
      </c>
      <c r="B3414" t="s">
        <v>1325</v>
      </c>
      <c r="C3414">
        <v>2023</v>
      </c>
      <c r="D3414" t="s">
        <v>1679</v>
      </c>
      <c r="E3414" t="str">
        <f>IFERROR(VLOOKUP([1]!Tabla_SERIEA_05_13[[#This Row],[IdEstablecimiento]],'[2]Establecimiento 2023'!$A$1:$E$183,5,FALSE),0)</f>
        <v>04102-Coquimbo</v>
      </c>
      <c r="F3414" t="s">
        <v>1353</v>
      </c>
      <c r="G3414" s="437">
        <v>45096.486585648148</v>
      </c>
      <c r="H3414">
        <v>0</v>
      </c>
      <c r="K3414">
        <v>50</v>
      </c>
    </row>
    <row r="3415" spans="1:11" x14ac:dyDescent="0.2">
      <c r="A3415">
        <v>5</v>
      </c>
      <c r="B3415" t="s">
        <v>1325</v>
      </c>
      <c r="C3415">
        <v>2023</v>
      </c>
      <c r="D3415" t="s">
        <v>1679</v>
      </c>
      <c r="E3415" t="str">
        <f>IFERROR(VLOOKUP([1]!Tabla_SERIEA_05_13[[#This Row],[IdEstablecimiento]],'[2]Establecimiento 2023'!$A$1:$E$183,5,FALSE),0)</f>
        <v>04102-Coquimbo</v>
      </c>
      <c r="F3415" t="s">
        <v>1424</v>
      </c>
      <c r="G3415" s="437">
        <v>45096.486585648148</v>
      </c>
      <c r="H3415">
        <v>0</v>
      </c>
      <c r="K3415">
        <v>2</v>
      </c>
    </row>
    <row r="3416" spans="1:11" x14ac:dyDescent="0.2">
      <c r="A3416">
        <v>5</v>
      </c>
      <c r="B3416" t="s">
        <v>1325</v>
      </c>
      <c r="C3416">
        <v>2023</v>
      </c>
      <c r="D3416" t="s">
        <v>1679</v>
      </c>
      <c r="E3416" t="str">
        <f>IFERROR(VLOOKUP([1]!Tabla_SERIEA_05_13[[#This Row],[IdEstablecimiento]],'[2]Establecimiento 2023'!$A$1:$E$183,5,FALSE),0)</f>
        <v>04102-Coquimbo</v>
      </c>
      <c r="F3416" t="s">
        <v>1441</v>
      </c>
      <c r="G3416" s="437">
        <v>45096.486585648148</v>
      </c>
      <c r="H3416">
        <v>0</v>
      </c>
      <c r="K3416">
        <v>3</v>
      </c>
    </row>
    <row r="3417" spans="1:11" x14ac:dyDescent="0.2">
      <c r="A3417">
        <v>5</v>
      </c>
      <c r="B3417" t="s">
        <v>1325</v>
      </c>
      <c r="C3417">
        <v>2023</v>
      </c>
      <c r="D3417" t="s">
        <v>1679</v>
      </c>
      <c r="E3417" t="str">
        <f>IFERROR(VLOOKUP([1]!Tabla_SERIEA_05_13[[#This Row],[IdEstablecimiento]],'[2]Establecimiento 2023'!$A$1:$E$183,5,FALSE),0)</f>
        <v>04102-Coquimbo</v>
      </c>
      <c r="F3417" t="s">
        <v>1354</v>
      </c>
      <c r="G3417" s="437">
        <v>45096.486585648148</v>
      </c>
      <c r="H3417">
        <v>0</v>
      </c>
      <c r="K3417">
        <v>61</v>
      </c>
    </row>
    <row r="3418" spans="1:11" x14ac:dyDescent="0.2">
      <c r="A3418">
        <v>5</v>
      </c>
      <c r="B3418" t="s">
        <v>1325</v>
      </c>
      <c r="C3418">
        <v>2023</v>
      </c>
      <c r="D3418" t="s">
        <v>1679</v>
      </c>
      <c r="E3418" t="str">
        <f>IFERROR(VLOOKUP([1]!Tabla_SERIEA_05_13[[#This Row],[IdEstablecimiento]],'[2]Establecimiento 2023'!$A$1:$E$183,5,FALSE),0)</f>
        <v>04102-Coquimbo</v>
      </c>
      <c r="F3418" t="s">
        <v>1410</v>
      </c>
      <c r="G3418" s="437">
        <v>45096.486585648148</v>
      </c>
      <c r="H3418">
        <v>0</v>
      </c>
      <c r="K3418">
        <v>7</v>
      </c>
    </row>
    <row r="3419" spans="1:11" x14ac:dyDescent="0.2">
      <c r="A3419">
        <v>5</v>
      </c>
      <c r="B3419" t="s">
        <v>1325</v>
      </c>
      <c r="C3419">
        <v>2023</v>
      </c>
      <c r="D3419" t="s">
        <v>1679</v>
      </c>
      <c r="E3419" t="str">
        <f>IFERROR(VLOOKUP([1]!Tabla_SERIEA_05_13[[#This Row],[IdEstablecimiento]],'[2]Establecimiento 2023'!$A$1:$E$183,5,FALSE),0)</f>
        <v>04102-Coquimbo</v>
      </c>
      <c r="F3419" t="s">
        <v>1355</v>
      </c>
      <c r="G3419" s="437">
        <v>45096.486585648148</v>
      </c>
      <c r="H3419">
        <v>0</v>
      </c>
      <c r="K3419">
        <v>8</v>
      </c>
    </row>
    <row r="3420" spans="1:11" x14ac:dyDescent="0.2">
      <c r="A3420">
        <v>5</v>
      </c>
      <c r="B3420" t="s">
        <v>1325</v>
      </c>
      <c r="C3420">
        <v>2023</v>
      </c>
      <c r="D3420" t="s">
        <v>1679</v>
      </c>
      <c r="E3420" t="str">
        <f>IFERROR(VLOOKUP([1]!Tabla_SERIEA_05_13[[#This Row],[IdEstablecimiento]],'[2]Establecimiento 2023'!$A$1:$E$183,5,FALSE),0)</f>
        <v>04102-Coquimbo</v>
      </c>
      <c r="F3420" t="s">
        <v>1443</v>
      </c>
      <c r="G3420" s="437">
        <v>45096.486585648148</v>
      </c>
      <c r="H3420">
        <v>0</v>
      </c>
      <c r="K3420">
        <v>4</v>
      </c>
    </row>
    <row r="3421" spans="1:11" x14ac:dyDescent="0.2">
      <c r="A3421">
        <v>5</v>
      </c>
      <c r="B3421" t="s">
        <v>1325</v>
      </c>
      <c r="C3421">
        <v>2023</v>
      </c>
      <c r="D3421" t="s">
        <v>1679</v>
      </c>
      <c r="E3421" t="str">
        <f>IFERROR(VLOOKUP([1]!Tabla_SERIEA_05_13[[#This Row],[IdEstablecimiento]],'[2]Establecimiento 2023'!$A$1:$E$183,5,FALSE),0)</f>
        <v>04102-Coquimbo</v>
      </c>
      <c r="F3421" t="s">
        <v>1356</v>
      </c>
      <c r="G3421" s="437">
        <v>45096.486585648148</v>
      </c>
      <c r="H3421">
        <v>0</v>
      </c>
      <c r="K3421">
        <v>96</v>
      </c>
    </row>
    <row r="3422" spans="1:11" x14ac:dyDescent="0.2">
      <c r="A3422">
        <v>5</v>
      </c>
      <c r="B3422" t="s">
        <v>1325</v>
      </c>
      <c r="C3422">
        <v>2023</v>
      </c>
      <c r="D3422" t="s">
        <v>1679</v>
      </c>
      <c r="E3422" t="str">
        <f>IFERROR(VLOOKUP([1]!Tabla_SERIEA_05_13[[#This Row],[IdEstablecimiento]],'[2]Establecimiento 2023'!$A$1:$E$183,5,FALSE),0)</f>
        <v>04102-Coquimbo</v>
      </c>
      <c r="F3422" t="s">
        <v>1357</v>
      </c>
      <c r="G3422" s="437">
        <v>45096.486585648148</v>
      </c>
      <c r="H3422">
        <v>0</v>
      </c>
      <c r="K3422">
        <v>8</v>
      </c>
    </row>
    <row r="3423" spans="1:11" x14ac:dyDescent="0.2">
      <c r="A3423">
        <v>5</v>
      </c>
      <c r="B3423" t="s">
        <v>1325</v>
      </c>
      <c r="C3423">
        <v>2023</v>
      </c>
      <c r="D3423" t="s">
        <v>1679</v>
      </c>
      <c r="E3423" t="str">
        <f>IFERROR(VLOOKUP([1]!Tabla_SERIEA_05_13[[#This Row],[IdEstablecimiento]],'[2]Establecimiento 2023'!$A$1:$E$183,5,FALSE),0)</f>
        <v>04102-Coquimbo</v>
      </c>
      <c r="F3423" t="s">
        <v>1358</v>
      </c>
      <c r="G3423" s="437">
        <v>45096.486585648148</v>
      </c>
      <c r="H3423">
        <v>0</v>
      </c>
      <c r="K3423">
        <v>39</v>
      </c>
    </row>
    <row r="3424" spans="1:11" x14ac:dyDescent="0.2">
      <c r="A3424">
        <v>5</v>
      </c>
      <c r="B3424" t="s">
        <v>1325</v>
      </c>
      <c r="C3424">
        <v>2023</v>
      </c>
      <c r="D3424" t="s">
        <v>1679</v>
      </c>
      <c r="E3424" t="str">
        <f>IFERROR(VLOOKUP([1]!Tabla_SERIEA_05_13[[#This Row],[IdEstablecimiento]],'[2]Establecimiento 2023'!$A$1:$E$183,5,FALSE),0)</f>
        <v>04102-Coquimbo</v>
      </c>
      <c r="F3424" t="s">
        <v>1395</v>
      </c>
      <c r="G3424" s="437">
        <v>45096.486585648148</v>
      </c>
      <c r="H3424">
        <v>0</v>
      </c>
      <c r="K3424">
        <v>2</v>
      </c>
    </row>
    <row r="3425" spans="1:13" x14ac:dyDescent="0.2">
      <c r="A3425">
        <v>5</v>
      </c>
      <c r="B3425" t="s">
        <v>1325</v>
      </c>
      <c r="C3425">
        <v>2023</v>
      </c>
      <c r="D3425" t="s">
        <v>1679</v>
      </c>
      <c r="E3425" t="str">
        <f>IFERROR(VLOOKUP([1]!Tabla_SERIEA_05_13[[#This Row],[IdEstablecimiento]],'[2]Establecimiento 2023'!$A$1:$E$183,5,FALSE),0)</f>
        <v>04102-Coquimbo</v>
      </c>
      <c r="F3425" t="s">
        <v>1444</v>
      </c>
      <c r="G3425" s="437">
        <v>45096.486585648148</v>
      </c>
      <c r="H3425">
        <v>0</v>
      </c>
      <c r="K3425">
        <v>5</v>
      </c>
    </row>
    <row r="3426" spans="1:13" x14ac:dyDescent="0.2">
      <c r="A3426">
        <v>5</v>
      </c>
      <c r="B3426" t="s">
        <v>1325</v>
      </c>
      <c r="C3426">
        <v>2023</v>
      </c>
      <c r="D3426" t="s">
        <v>1679</v>
      </c>
      <c r="E3426" t="str">
        <f>IFERROR(VLOOKUP([1]!Tabla_SERIEA_05_13[[#This Row],[IdEstablecimiento]],'[2]Establecimiento 2023'!$A$1:$E$183,5,FALSE),0)</f>
        <v>04102-Coquimbo</v>
      </c>
      <c r="F3426" t="s">
        <v>1396</v>
      </c>
      <c r="G3426" s="437">
        <v>45096.486585648148</v>
      </c>
      <c r="H3426">
        <v>0</v>
      </c>
      <c r="K3426">
        <v>18</v>
      </c>
    </row>
    <row r="3427" spans="1:13" x14ac:dyDescent="0.2">
      <c r="A3427">
        <v>5</v>
      </c>
      <c r="B3427" t="s">
        <v>1325</v>
      </c>
      <c r="C3427">
        <v>2023</v>
      </c>
      <c r="D3427" t="s">
        <v>1679</v>
      </c>
      <c r="E3427" t="str">
        <f>IFERROR(VLOOKUP([1]!Tabla_SERIEA_05_13[[#This Row],[IdEstablecimiento]],'[2]Establecimiento 2023'!$A$1:$E$183,5,FALSE),0)</f>
        <v>04102-Coquimbo</v>
      </c>
      <c r="F3427" t="s">
        <v>1360</v>
      </c>
      <c r="G3427" s="437">
        <v>45096.486585648148</v>
      </c>
      <c r="H3427">
        <v>0</v>
      </c>
      <c r="K3427">
        <v>84</v>
      </c>
    </row>
    <row r="3428" spans="1:13" x14ac:dyDescent="0.2">
      <c r="A3428">
        <v>5</v>
      </c>
      <c r="B3428" t="s">
        <v>1325</v>
      </c>
      <c r="C3428">
        <v>2023</v>
      </c>
      <c r="D3428" t="s">
        <v>1679</v>
      </c>
      <c r="E3428" t="str">
        <f>IFERROR(VLOOKUP([1]!Tabla_SERIEA_05_13[[#This Row],[IdEstablecimiento]],'[2]Establecimiento 2023'!$A$1:$E$183,5,FALSE),0)</f>
        <v>04102-Coquimbo</v>
      </c>
      <c r="F3428" t="s">
        <v>1361</v>
      </c>
      <c r="G3428" s="437">
        <v>45096.486585648148</v>
      </c>
      <c r="H3428">
        <v>0</v>
      </c>
      <c r="K3428">
        <v>82</v>
      </c>
    </row>
    <row r="3429" spans="1:13" x14ac:dyDescent="0.2">
      <c r="A3429">
        <v>5</v>
      </c>
      <c r="B3429" t="s">
        <v>1325</v>
      </c>
      <c r="C3429">
        <v>2023</v>
      </c>
      <c r="D3429" t="s">
        <v>1679</v>
      </c>
      <c r="E3429" t="str">
        <f>IFERROR(VLOOKUP([1]!Tabla_SERIEA_05_13[[#This Row],[IdEstablecimiento]],'[2]Establecimiento 2023'!$A$1:$E$183,5,FALSE),0)</f>
        <v>04102-Coquimbo</v>
      </c>
      <c r="F3429" t="s">
        <v>1362</v>
      </c>
      <c r="G3429" s="437">
        <v>45096.486585648148</v>
      </c>
      <c r="H3429">
        <v>0</v>
      </c>
      <c r="K3429">
        <v>44</v>
      </c>
    </row>
    <row r="3430" spans="1:13" x14ac:dyDescent="0.2">
      <c r="A3430">
        <v>5</v>
      </c>
      <c r="B3430" t="s">
        <v>1325</v>
      </c>
      <c r="C3430">
        <v>2023</v>
      </c>
      <c r="D3430" t="s">
        <v>1679</v>
      </c>
      <c r="E3430" t="str">
        <f>IFERROR(VLOOKUP([1]!Tabla_SERIEA_05_13[[#This Row],[IdEstablecimiento]],'[2]Establecimiento 2023'!$A$1:$E$183,5,FALSE),0)</f>
        <v>04101-La Serena</v>
      </c>
      <c r="F3430" t="s">
        <v>1426</v>
      </c>
      <c r="G3430" s="437">
        <v>45096.486585648148</v>
      </c>
      <c r="H3430">
        <v>0</v>
      </c>
      <c r="K3430">
        <v>4</v>
      </c>
    </row>
    <row r="3431" spans="1:13" x14ac:dyDescent="0.2">
      <c r="A3431">
        <v>5</v>
      </c>
      <c r="B3431" t="s">
        <v>1325</v>
      </c>
      <c r="C3431">
        <v>2023</v>
      </c>
      <c r="D3431" t="s">
        <v>1679</v>
      </c>
      <c r="E3431" t="str">
        <f>IFERROR(VLOOKUP([1]!Tabla_SERIEA_05_13[[#This Row],[IdEstablecimiento]],'[2]Establecimiento 2023'!$A$1:$E$183,5,FALSE),0)</f>
        <v>04101-La Serena</v>
      </c>
      <c r="F3431" t="s">
        <v>1363</v>
      </c>
      <c r="G3431" s="437">
        <v>45096.486585648148</v>
      </c>
      <c r="H3431">
        <v>0</v>
      </c>
      <c r="K3431">
        <v>1</v>
      </c>
    </row>
    <row r="3432" spans="1:13" x14ac:dyDescent="0.2">
      <c r="A3432">
        <v>5</v>
      </c>
      <c r="B3432" t="s">
        <v>1325</v>
      </c>
      <c r="C3432">
        <v>2023</v>
      </c>
      <c r="D3432" t="s">
        <v>1679</v>
      </c>
      <c r="E3432" t="str">
        <f>IFERROR(VLOOKUP([1]!Tabla_SERIEA_05_13[[#This Row],[IdEstablecimiento]],'[2]Establecimiento 2023'!$A$1:$E$183,5,FALSE),0)</f>
        <v>04101-La Serena</v>
      </c>
      <c r="F3432" t="s">
        <v>1427</v>
      </c>
      <c r="G3432" s="437">
        <v>45096.486585648148</v>
      </c>
      <c r="H3432">
        <v>0</v>
      </c>
      <c r="K3432">
        <v>2</v>
      </c>
    </row>
    <row r="3433" spans="1:13" x14ac:dyDescent="0.2">
      <c r="A3433">
        <v>5</v>
      </c>
      <c r="B3433" t="s">
        <v>1325</v>
      </c>
      <c r="C3433">
        <v>2023</v>
      </c>
      <c r="D3433" t="s">
        <v>1679</v>
      </c>
      <c r="E3433" t="str">
        <f>IFERROR(VLOOKUP([1]!Tabla_SERIEA_05_13[[#This Row],[IdEstablecimiento]],'[2]Establecimiento 2023'!$A$1:$E$183,5,FALSE),0)</f>
        <v>04101-La Serena</v>
      </c>
      <c r="F3433" t="s">
        <v>1367</v>
      </c>
      <c r="G3433" s="437">
        <v>45096.486585648148</v>
      </c>
      <c r="H3433">
        <v>0</v>
      </c>
      <c r="K3433">
        <v>15</v>
      </c>
    </row>
    <row r="3434" spans="1:13" x14ac:dyDescent="0.2">
      <c r="A3434">
        <v>5</v>
      </c>
      <c r="B3434" t="s">
        <v>1325</v>
      </c>
      <c r="C3434">
        <v>2023</v>
      </c>
      <c r="D3434" t="s">
        <v>1679</v>
      </c>
      <c r="E3434" t="str">
        <f>IFERROR(VLOOKUP([1]!Tabla_SERIEA_05_13[[#This Row],[IdEstablecimiento]],'[2]Establecimiento 2023'!$A$1:$E$183,5,FALSE),0)</f>
        <v>04101-La Serena</v>
      </c>
      <c r="F3434" t="s">
        <v>1368</v>
      </c>
      <c r="G3434" s="437">
        <v>45096.486585648148</v>
      </c>
      <c r="H3434">
        <v>0</v>
      </c>
      <c r="K3434">
        <v>9</v>
      </c>
    </row>
    <row r="3435" spans="1:13" x14ac:dyDescent="0.2">
      <c r="A3435">
        <v>5</v>
      </c>
      <c r="B3435" t="s">
        <v>1325</v>
      </c>
      <c r="C3435">
        <v>2023</v>
      </c>
      <c r="D3435" t="s">
        <v>1679</v>
      </c>
      <c r="E3435" t="str">
        <f>IFERROR(VLOOKUP([1]!Tabla_SERIEA_05_13[[#This Row],[IdEstablecimiento]],'[2]Establecimiento 2023'!$A$1:$E$183,5,FALSE),0)</f>
        <v>04101-La Serena</v>
      </c>
      <c r="F3435" t="s">
        <v>1369</v>
      </c>
      <c r="G3435" s="437">
        <v>45096.486585648148</v>
      </c>
      <c r="H3435">
        <v>0</v>
      </c>
      <c r="K3435">
        <v>1</v>
      </c>
    </row>
    <row r="3436" spans="1:13" x14ac:dyDescent="0.2">
      <c r="A3436">
        <v>5</v>
      </c>
      <c r="B3436" t="s">
        <v>1325</v>
      </c>
      <c r="C3436">
        <v>2023</v>
      </c>
      <c r="D3436" t="s">
        <v>1679</v>
      </c>
      <c r="E3436" t="str">
        <f>IFERROR(VLOOKUP([1]!Tabla_SERIEA_05_13[[#This Row],[IdEstablecimiento]],'[2]Establecimiento 2023'!$A$1:$E$183,5,FALSE),0)</f>
        <v>04101-La Serena</v>
      </c>
      <c r="F3436" t="s">
        <v>1371</v>
      </c>
      <c r="G3436" s="437">
        <v>45096.486585648148</v>
      </c>
      <c r="H3436">
        <v>0</v>
      </c>
      <c r="K3436">
        <v>1</v>
      </c>
    </row>
    <row r="3437" spans="1:13" x14ac:dyDescent="0.2">
      <c r="A3437">
        <v>5</v>
      </c>
      <c r="B3437" t="s">
        <v>1325</v>
      </c>
      <c r="C3437">
        <v>2023</v>
      </c>
      <c r="D3437" t="s">
        <v>1679</v>
      </c>
      <c r="E3437" t="str">
        <f>IFERROR(VLOOKUP([1]!Tabla_SERIEA_05_13[[#This Row],[IdEstablecimiento]],'[2]Establecimiento 2023'!$A$1:$E$183,5,FALSE),0)</f>
        <v>04101-La Serena</v>
      </c>
      <c r="F3437" t="s">
        <v>1372</v>
      </c>
      <c r="G3437" s="437">
        <v>45096.486585648148</v>
      </c>
      <c r="H3437">
        <v>0</v>
      </c>
      <c r="K3437">
        <v>2</v>
      </c>
    </row>
    <row r="3438" spans="1:13" x14ac:dyDescent="0.2">
      <c r="A3438">
        <v>5</v>
      </c>
      <c r="B3438" t="s">
        <v>1325</v>
      </c>
      <c r="C3438">
        <v>2023</v>
      </c>
      <c r="D3438" t="s">
        <v>1679</v>
      </c>
      <c r="E3438" t="str">
        <f>IFERROR(VLOOKUP([1]!Tabla_SERIEA_05_13[[#This Row],[IdEstablecimiento]],'[2]Establecimiento 2023'!$A$1:$E$183,5,FALSE),0)</f>
        <v>04101-La Serena</v>
      </c>
      <c r="F3438" t="s">
        <v>1428</v>
      </c>
      <c r="G3438" s="437">
        <v>45096.486585648148</v>
      </c>
      <c r="H3438">
        <v>0</v>
      </c>
      <c r="K3438">
        <v>2</v>
      </c>
    </row>
    <row r="3439" spans="1:13" x14ac:dyDescent="0.2">
      <c r="A3439">
        <v>5</v>
      </c>
      <c r="B3439" t="s">
        <v>1325</v>
      </c>
      <c r="C3439">
        <v>2023</v>
      </c>
      <c r="D3439" t="s">
        <v>1679</v>
      </c>
      <c r="E3439" t="str">
        <f>IFERROR(VLOOKUP([1]!Tabla_SERIEA_05_13[[#This Row],[IdEstablecimiento]],'[2]Establecimiento 2023'!$A$1:$E$183,5,FALSE),0)</f>
        <v>04101-La Serena</v>
      </c>
      <c r="F3439" t="s">
        <v>1335</v>
      </c>
      <c r="G3439" s="437">
        <v>45096.486585648148</v>
      </c>
      <c r="H3439">
        <v>32</v>
      </c>
      <c r="J3439">
        <v>32</v>
      </c>
      <c r="L3439">
        <v>32</v>
      </c>
      <c r="M3439">
        <v>32</v>
      </c>
    </row>
    <row r="3440" spans="1:13" x14ac:dyDescent="0.2">
      <c r="A3440">
        <v>5</v>
      </c>
      <c r="B3440" t="s">
        <v>1325</v>
      </c>
      <c r="C3440">
        <v>2023</v>
      </c>
      <c r="D3440" t="s">
        <v>1679</v>
      </c>
      <c r="E3440" t="str">
        <f>IFERROR(VLOOKUP([1]!Tabla_SERIEA_05_13[[#This Row],[IdEstablecimiento]],'[2]Establecimiento 2023'!$A$1:$E$183,5,FALSE),0)</f>
        <v>04101-La Serena</v>
      </c>
      <c r="F3440" t="s">
        <v>1385</v>
      </c>
      <c r="G3440" s="437">
        <v>45096.486585648148</v>
      </c>
      <c r="H3440">
        <v>126</v>
      </c>
      <c r="J3440">
        <v>126</v>
      </c>
    </row>
    <row r="3441" spans="1:11" x14ac:dyDescent="0.2">
      <c r="A3441">
        <v>5</v>
      </c>
      <c r="B3441" t="s">
        <v>1325</v>
      </c>
      <c r="C3441">
        <v>2023</v>
      </c>
      <c r="D3441" t="s">
        <v>1679</v>
      </c>
      <c r="E3441" t="str">
        <f>IFERROR(VLOOKUP([1]!Tabla_SERIEA_05_13[[#This Row],[IdEstablecimiento]],'[2]Establecimiento 2023'!$A$1:$E$183,5,FALSE),0)</f>
        <v>04101-La Serena</v>
      </c>
      <c r="F3441" t="s">
        <v>1386</v>
      </c>
      <c r="G3441" s="437">
        <v>45096.486585648148</v>
      </c>
      <c r="H3441">
        <v>4</v>
      </c>
      <c r="J3441">
        <v>4</v>
      </c>
    </row>
    <row r="3442" spans="1:11" x14ac:dyDescent="0.2">
      <c r="A3442">
        <v>5</v>
      </c>
      <c r="B3442" t="s">
        <v>1325</v>
      </c>
      <c r="C3442">
        <v>2023</v>
      </c>
      <c r="D3442" t="s">
        <v>1679</v>
      </c>
      <c r="E3442" t="str">
        <f>IFERROR(VLOOKUP([1]!Tabla_SERIEA_05_13[[#This Row],[IdEstablecimiento]],'[2]Establecimiento 2023'!$A$1:$E$183,5,FALSE),0)</f>
        <v>04101-La Serena</v>
      </c>
      <c r="F3442" t="s">
        <v>1244</v>
      </c>
      <c r="G3442" s="437">
        <v>45096.486585648148</v>
      </c>
      <c r="H3442">
        <v>32</v>
      </c>
      <c r="I3442">
        <v>0</v>
      </c>
      <c r="J3442">
        <v>32</v>
      </c>
    </row>
    <row r="3443" spans="1:11" x14ac:dyDescent="0.2">
      <c r="A3443">
        <v>5</v>
      </c>
      <c r="B3443" t="s">
        <v>1325</v>
      </c>
      <c r="C3443">
        <v>2023</v>
      </c>
      <c r="D3443" t="s">
        <v>1680</v>
      </c>
      <c r="E3443" t="str">
        <f>IFERROR(VLOOKUP([1]!Tabla_SERIEA_05_13[[#This Row],[IdEstablecimiento]],'[2]Establecimiento 2023'!$A$1:$E$183,5,FALSE),0)</f>
        <v>04101-La Serena</v>
      </c>
      <c r="F3443" t="s">
        <v>1340</v>
      </c>
      <c r="G3443" s="437">
        <v>45096.487384259257</v>
      </c>
      <c r="H3443">
        <v>0</v>
      </c>
      <c r="K3443">
        <v>7</v>
      </c>
    </row>
    <row r="3444" spans="1:11" x14ac:dyDescent="0.2">
      <c r="A3444">
        <v>5</v>
      </c>
      <c r="B3444" t="s">
        <v>1325</v>
      </c>
      <c r="C3444">
        <v>2023</v>
      </c>
      <c r="D3444" t="s">
        <v>1680</v>
      </c>
      <c r="E3444" t="str">
        <f>IFERROR(VLOOKUP([1]!Tabla_SERIEA_05_13[[#This Row],[IdEstablecimiento]],'[2]Establecimiento 2023'!$A$1:$E$183,5,FALSE),0)</f>
        <v>04101-La Serena</v>
      </c>
      <c r="F3444" t="s">
        <v>1341</v>
      </c>
      <c r="G3444" s="437">
        <v>45096.487384259257</v>
      </c>
      <c r="H3444">
        <v>0</v>
      </c>
      <c r="K3444">
        <v>88</v>
      </c>
    </row>
    <row r="3445" spans="1:11" x14ac:dyDescent="0.2">
      <c r="A3445">
        <v>5</v>
      </c>
      <c r="B3445" t="s">
        <v>1325</v>
      </c>
      <c r="C3445">
        <v>2023</v>
      </c>
      <c r="D3445" t="s">
        <v>1680</v>
      </c>
      <c r="E3445" t="str">
        <f>IFERROR(VLOOKUP([1]!Tabla_SERIEA_05_13[[#This Row],[IdEstablecimiento]],'[2]Establecimiento 2023'!$A$1:$E$183,5,FALSE),0)</f>
        <v>04101-La Serena</v>
      </c>
      <c r="F3445" t="s">
        <v>1343</v>
      </c>
      <c r="G3445" s="437">
        <v>45096.487384259257</v>
      </c>
      <c r="H3445">
        <v>0</v>
      </c>
      <c r="K3445">
        <v>304</v>
      </c>
    </row>
    <row r="3446" spans="1:11" x14ac:dyDescent="0.2">
      <c r="A3446">
        <v>5</v>
      </c>
      <c r="B3446" t="s">
        <v>1325</v>
      </c>
      <c r="C3446">
        <v>2023</v>
      </c>
      <c r="D3446" t="s">
        <v>1680</v>
      </c>
      <c r="E3446" t="str">
        <f>IFERROR(VLOOKUP([1]!Tabla_SERIEA_05_13[[#This Row],[IdEstablecimiento]],'[2]Establecimiento 2023'!$A$1:$E$183,5,FALSE),0)</f>
        <v>04101-La Serena</v>
      </c>
      <c r="F3446" t="s">
        <v>1344</v>
      </c>
      <c r="G3446" s="437">
        <v>45096.487384259257</v>
      </c>
      <c r="H3446">
        <v>0</v>
      </c>
      <c r="K3446">
        <v>415</v>
      </c>
    </row>
    <row r="3447" spans="1:11" x14ac:dyDescent="0.2">
      <c r="A3447">
        <v>5</v>
      </c>
      <c r="B3447" t="s">
        <v>1325</v>
      </c>
      <c r="C3447">
        <v>2023</v>
      </c>
      <c r="D3447" t="s">
        <v>1680</v>
      </c>
      <c r="E3447" t="str">
        <f>IFERROR(VLOOKUP([1]!Tabla_SERIEA_05_13[[#This Row],[IdEstablecimiento]],'[2]Establecimiento 2023'!$A$1:$E$183,5,FALSE),0)</f>
        <v>04101-La Serena</v>
      </c>
      <c r="F3447" t="s">
        <v>1392</v>
      </c>
      <c r="G3447" s="437">
        <v>45096.487384259257</v>
      </c>
      <c r="H3447">
        <v>0</v>
      </c>
      <c r="K3447">
        <v>6</v>
      </c>
    </row>
    <row r="3448" spans="1:11" x14ac:dyDescent="0.2">
      <c r="A3448">
        <v>5</v>
      </c>
      <c r="B3448" t="s">
        <v>1325</v>
      </c>
      <c r="C3448">
        <v>2023</v>
      </c>
      <c r="D3448" t="s">
        <v>1680</v>
      </c>
      <c r="E3448" t="str">
        <f>IFERROR(VLOOKUP([1]!Tabla_SERIEA_05_13[[#This Row],[IdEstablecimiento]],'[2]Establecimiento 2023'!$A$1:$E$183,5,FALSE),0)</f>
        <v>04101-La Serena</v>
      </c>
      <c r="F3448" t="s">
        <v>1345</v>
      </c>
      <c r="G3448" s="437">
        <v>45096.487384259257</v>
      </c>
      <c r="H3448">
        <v>0</v>
      </c>
      <c r="K3448">
        <v>318</v>
      </c>
    </row>
    <row r="3449" spans="1:11" x14ac:dyDescent="0.2">
      <c r="A3449">
        <v>5</v>
      </c>
      <c r="B3449" t="s">
        <v>1325</v>
      </c>
      <c r="C3449">
        <v>2023</v>
      </c>
      <c r="D3449" t="s">
        <v>1680</v>
      </c>
      <c r="E3449" t="str">
        <f>IFERROR(VLOOKUP([1]!Tabla_SERIEA_05_13[[#This Row],[IdEstablecimiento]],'[2]Establecimiento 2023'!$A$1:$E$183,5,FALSE),0)</f>
        <v>04101-La Serena</v>
      </c>
      <c r="F3449" t="s">
        <v>1346</v>
      </c>
      <c r="G3449" s="437">
        <v>45096.487384259257</v>
      </c>
      <c r="H3449">
        <v>0</v>
      </c>
      <c r="K3449">
        <v>2</v>
      </c>
    </row>
    <row r="3450" spans="1:11" x14ac:dyDescent="0.2">
      <c r="A3450">
        <v>5</v>
      </c>
      <c r="B3450" t="s">
        <v>1325</v>
      </c>
      <c r="C3450">
        <v>2023</v>
      </c>
      <c r="D3450" t="s">
        <v>1680</v>
      </c>
      <c r="E3450" t="str">
        <f>IFERROR(VLOOKUP([1]!Tabla_SERIEA_05_13[[#This Row],[IdEstablecimiento]],'[2]Establecimiento 2023'!$A$1:$E$183,5,FALSE),0)</f>
        <v>04101-La Serena</v>
      </c>
      <c r="F3450" t="s">
        <v>1421</v>
      </c>
      <c r="G3450" s="437">
        <v>45096.487384259257</v>
      </c>
      <c r="H3450">
        <v>0</v>
      </c>
      <c r="K3450">
        <v>2</v>
      </c>
    </row>
    <row r="3451" spans="1:11" x14ac:dyDescent="0.2">
      <c r="A3451">
        <v>5</v>
      </c>
      <c r="B3451" t="s">
        <v>1325</v>
      </c>
      <c r="C3451">
        <v>2023</v>
      </c>
      <c r="D3451" t="s">
        <v>1680</v>
      </c>
      <c r="E3451" t="str">
        <f>IFERROR(VLOOKUP([1]!Tabla_SERIEA_05_13[[#This Row],[IdEstablecimiento]],'[2]Establecimiento 2023'!$A$1:$E$183,5,FALSE),0)</f>
        <v>04101-La Serena</v>
      </c>
      <c r="F3451" t="s">
        <v>1347</v>
      </c>
      <c r="G3451" s="437">
        <v>45096.487384259257</v>
      </c>
      <c r="H3451">
        <v>0</v>
      </c>
      <c r="K3451">
        <v>450</v>
      </c>
    </row>
    <row r="3452" spans="1:11" x14ac:dyDescent="0.2">
      <c r="A3452">
        <v>5</v>
      </c>
      <c r="B3452" t="s">
        <v>1325</v>
      </c>
      <c r="C3452">
        <v>2023</v>
      </c>
      <c r="D3452" t="s">
        <v>1680</v>
      </c>
      <c r="E3452" t="str">
        <f>IFERROR(VLOOKUP([1]!Tabla_SERIEA_05_13[[#This Row],[IdEstablecimiento]],'[2]Establecimiento 2023'!$A$1:$E$183,5,FALSE),0)</f>
        <v>04101-La Serena</v>
      </c>
      <c r="F3452" t="s">
        <v>1349</v>
      </c>
      <c r="G3452" s="437">
        <v>45096.487384259257</v>
      </c>
      <c r="H3452">
        <v>0</v>
      </c>
      <c r="K3452">
        <v>58</v>
      </c>
    </row>
    <row r="3453" spans="1:11" x14ac:dyDescent="0.2">
      <c r="A3453">
        <v>5</v>
      </c>
      <c r="B3453" t="s">
        <v>1325</v>
      </c>
      <c r="C3453">
        <v>2023</v>
      </c>
      <c r="D3453" t="s">
        <v>1680</v>
      </c>
      <c r="E3453" t="str">
        <f>IFERROR(VLOOKUP([1]!Tabla_SERIEA_05_13[[#This Row],[IdEstablecimiento]],'[2]Establecimiento 2023'!$A$1:$E$183,5,FALSE),0)</f>
        <v>04101-La Serena</v>
      </c>
      <c r="F3453" t="s">
        <v>1409</v>
      </c>
      <c r="G3453" s="437">
        <v>45096.487384259257</v>
      </c>
      <c r="H3453">
        <v>0</v>
      </c>
      <c r="K3453">
        <v>4</v>
      </c>
    </row>
    <row r="3454" spans="1:11" x14ac:dyDescent="0.2">
      <c r="A3454">
        <v>5</v>
      </c>
      <c r="B3454" t="s">
        <v>1325</v>
      </c>
      <c r="C3454">
        <v>2023</v>
      </c>
      <c r="D3454" t="s">
        <v>1680</v>
      </c>
      <c r="E3454" t="str">
        <f>IFERROR(VLOOKUP([1]!Tabla_SERIEA_05_13[[#This Row],[IdEstablecimiento]],'[2]Establecimiento 2023'!$A$1:$E$183,5,FALSE),0)</f>
        <v>04101-La Serena</v>
      </c>
      <c r="F3454" t="s">
        <v>1353</v>
      </c>
      <c r="G3454" s="437">
        <v>45096.487384259257</v>
      </c>
      <c r="H3454">
        <v>0</v>
      </c>
      <c r="K3454">
        <v>480</v>
      </c>
    </row>
    <row r="3455" spans="1:11" x14ac:dyDescent="0.2">
      <c r="A3455">
        <v>5</v>
      </c>
      <c r="B3455" t="s">
        <v>1325</v>
      </c>
      <c r="C3455">
        <v>2023</v>
      </c>
      <c r="D3455" t="s">
        <v>1680</v>
      </c>
      <c r="E3455" t="str">
        <f>IFERROR(VLOOKUP([1]!Tabla_SERIEA_05_13[[#This Row],[IdEstablecimiento]],'[2]Establecimiento 2023'!$A$1:$E$183,5,FALSE),0)</f>
        <v>04101-La Serena</v>
      </c>
      <c r="F3455" t="s">
        <v>1354</v>
      </c>
      <c r="G3455" s="437">
        <v>45096.487384259257</v>
      </c>
      <c r="H3455">
        <v>0</v>
      </c>
      <c r="K3455">
        <v>356</v>
      </c>
    </row>
    <row r="3456" spans="1:11" x14ac:dyDescent="0.2">
      <c r="A3456">
        <v>5</v>
      </c>
      <c r="B3456" t="s">
        <v>1325</v>
      </c>
      <c r="C3456">
        <v>2023</v>
      </c>
      <c r="D3456" t="s">
        <v>1680</v>
      </c>
      <c r="E3456" t="str">
        <f>IFERROR(VLOOKUP([1]!Tabla_SERIEA_05_13[[#This Row],[IdEstablecimiento]],'[2]Establecimiento 2023'!$A$1:$E$183,5,FALSE),0)</f>
        <v>04101-La Serena</v>
      </c>
      <c r="F3456" t="s">
        <v>1410</v>
      </c>
      <c r="G3456" s="437">
        <v>45096.487384259257</v>
      </c>
      <c r="H3456">
        <v>0</v>
      </c>
      <c r="K3456">
        <v>597</v>
      </c>
    </row>
    <row r="3457" spans="1:11" x14ac:dyDescent="0.2">
      <c r="A3457">
        <v>5</v>
      </c>
      <c r="B3457" t="s">
        <v>1325</v>
      </c>
      <c r="C3457">
        <v>2023</v>
      </c>
      <c r="D3457" t="s">
        <v>1680</v>
      </c>
      <c r="E3457" t="str">
        <f>IFERROR(VLOOKUP([1]!Tabla_SERIEA_05_13[[#This Row],[IdEstablecimiento]],'[2]Establecimiento 2023'!$A$1:$E$183,5,FALSE),0)</f>
        <v>04101-La Serena</v>
      </c>
      <c r="F3457" t="s">
        <v>1355</v>
      </c>
      <c r="G3457" s="437">
        <v>45096.487384259257</v>
      </c>
      <c r="H3457">
        <v>0</v>
      </c>
      <c r="K3457">
        <v>1</v>
      </c>
    </row>
    <row r="3458" spans="1:11" x14ac:dyDescent="0.2">
      <c r="A3458">
        <v>5</v>
      </c>
      <c r="B3458" t="s">
        <v>1325</v>
      </c>
      <c r="C3458">
        <v>2023</v>
      </c>
      <c r="D3458" t="s">
        <v>1680</v>
      </c>
      <c r="E3458" t="str">
        <f>IFERROR(VLOOKUP([1]!Tabla_SERIEA_05_13[[#This Row],[IdEstablecimiento]],'[2]Establecimiento 2023'!$A$1:$E$183,5,FALSE),0)</f>
        <v>04101-La Serena</v>
      </c>
      <c r="F3458" t="s">
        <v>1356</v>
      </c>
      <c r="G3458" s="437">
        <v>45096.487384259257</v>
      </c>
      <c r="H3458">
        <v>0</v>
      </c>
      <c r="K3458">
        <v>571</v>
      </c>
    </row>
    <row r="3459" spans="1:11" x14ac:dyDescent="0.2">
      <c r="A3459">
        <v>5</v>
      </c>
      <c r="B3459" t="s">
        <v>1325</v>
      </c>
      <c r="C3459">
        <v>2023</v>
      </c>
      <c r="D3459" t="s">
        <v>1680</v>
      </c>
      <c r="E3459" t="str">
        <f>IFERROR(VLOOKUP([1]!Tabla_SERIEA_05_13[[#This Row],[IdEstablecimiento]],'[2]Establecimiento 2023'!$A$1:$E$183,5,FALSE),0)</f>
        <v>04101-La Serena</v>
      </c>
      <c r="F3459" t="s">
        <v>1357</v>
      </c>
      <c r="G3459" s="437">
        <v>45096.487384259257</v>
      </c>
      <c r="H3459">
        <v>0</v>
      </c>
      <c r="K3459">
        <v>47</v>
      </c>
    </row>
    <row r="3460" spans="1:11" x14ac:dyDescent="0.2">
      <c r="A3460">
        <v>5</v>
      </c>
      <c r="B3460" t="s">
        <v>1325</v>
      </c>
      <c r="C3460">
        <v>2023</v>
      </c>
      <c r="D3460" t="s">
        <v>1680</v>
      </c>
      <c r="E3460" t="str">
        <f>IFERROR(VLOOKUP([1]!Tabla_SERIEA_05_13[[#This Row],[IdEstablecimiento]],'[2]Establecimiento 2023'!$A$1:$E$183,5,FALSE),0)</f>
        <v>04101-La Serena</v>
      </c>
      <c r="F3460" t="s">
        <v>1358</v>
      </c>
      <c r="G3460" s="437">
        <v>45096.487384259257</v>
      </c>
      <c r="H3460">
        <v>0</v>
      </c>
      <c r="K3460">
        <v>319</v>
      </c>
    </row>
    <row r="3461" spans="1:11" x14ac:dyDescent="0.2">
      <c r="A3461">
        <v>5</v>
      </c>
      <c r="B3461" t="s">
        <v>1325</v>
      </c>
      <c r="C3461">
        <v>2023</v>
      </c>
      <c r="D3461" t="s">
        <v>1680</v>
      </c>
      <c r="E3461" t="str">
        <f>IFERROR(VLOOKUP([1]!Tabla_SERIEA_05_13[[#This Row],[IdEstablecimiento]],'[2]Establecimiento 2023'!$A$1:$E$183,5,FALSE),0)</f>
        <v>04101-La Serena</v>
      </c>
      <c r="F3461" t="s">
        <v>1395</v>
      </c>
      <c r="G3461" s="437">
        <v>45096.487384259257</v>
      </c>
      <c r="H3461">
        <v>0</v>
      </c>
      <c r="K3461">
        <v>23</v>
      </c>
    </row>
    <row r="3462" spans="1:11" x14ac:dyDescent="0.2">
      <c r="A3462">
        <v>5</v>
      </c>
      <c r="B3462" t="s">
        <v>1325</v>
      </c>
      <c r="C3462">
        <v>2023</v>
      </c>
      <c r="D3462" t="s">
        <v>1680</v>
      </c>
      <c r="E3462" t="str">
        <f>IFERROR(VLOOKUP([1]!Tabla_SERIEA_05_13[[#This Row],[IdEstablecimiento]],'[2]Establecimiento 2023'!$A$1:$E$183,5,FALSE),0)</f>
        <v>04101-La Serena</v>
      </c>
      <c r="F3462" t="s">
        <v>1444</v>
      </c>
      <c r="G3462" s="437">
        <v>45096.487384259257</v>
      </c>
      <c r="H3462">
        <v>0</v>
      </c>
      <c r="K3462">
        <v>152</v>
      </c>
    </row>
    <row r="3463" spans="1:11" x14ac:dyDescent="0.2">
      <c r="A3463">
        <v>5</v>
      </c>
      <c r="B3463" t="s">
        <v>1325</v>
      </c>
      <c r="C3463">
        <v>2023</v>
      </c>
      <c r="D3463" t="s">
        <v>1680</v>
      </c>
      <c r="E3463" t="str">
        <f>IFERROR(VLOOKUP([1]!Tabla_SERIEA_05_13[[#This Row],[IdEstablecimiento]],'[2]Establecimiento 2023'!$A$1:$E$183,5,FALSE),0)</f>
        <v>04101-La Serena</v>
      </c>
      <c r="F3463" t="s">
        <v>1361</v>
      </c>
      <c r="G3463" s="437">
        <v>45096.487384259257</v>
      </c>
      <c r="H3463">
        <v>0</v>
      </c>
      <c r="K3463">
        <v>363</v>
      </c>
    </row>
    <row r="3464" spans="1:11" x14ac:dyDescent="0.2">
      <c r="A3464">
        <v>5</v>
      </c>
      <c r="B3464" t="s">
        <v>1325</v>
      </c>
      <c r="C3464">
        <v>2023</v>
      </c>
      <c r="D3464" t="s">
        <v>1680</v>
      </c>
      <c r="E3464" t="str">
        <f>IFERROR(VLOOKUP([1]!Tabla_SERIEA_05_13[[#This Row],[IdEstablecimiento]],'[2]Establecimiento 2023'!$A$1:$E$183,5,FALSE),0)</f>
        <v>04101-La Serena</v>
      </c>
      <c r="F3464" t="s">
        <v>1362</v>
      </c>
      <c r="G3464" s="437">
        <v>45096.487384259257</v>
      </c>
      <c r="H3464">
        <v>0</v>
      </c>
      <c r="K3464">
        <v>128</v>
      </c>
    </row>
    <row r="3465" spans="1:11" x14ac:dyDescent="0.2">
      <c r="A3465">
        <v>5</v>
      </c>
      <c r="B3465" t="s">
        <v>1325</v>
      </c>
      <c r="C3465">
        <v>2023</v>
      </c>
      <c r="D3465" t="s">
        <v>1680</v>
      </c>
      <c r="E3465" t="str">
        <f>IFERROR(VLOOKUP([1]!Tabla_SERIEA_05_13[[#This Row],[IdEstablecimiento]],'[2]Establecimiento 2023'!$A$1:$E$183,5,FALSE),0)</f>
        <v>04101-La Serena</v>
      </c>
      <c r="F3465" t="s">
        <v>1426</v>
      </c>
      <c r="G3465" s="437">
        <v>45096.487384259257</v>
      </c>
      <c r="H3465">
        <v>0</v>
      </c>
      <c r="K3465">
        <v>17</v>
      </c>
    </row>
    <row r="3466" spans="1:11" x14ac:dyDescent="0.2">
      <c r="A3466">
        <v>5</v>
      </c>
      <c r="B3466" t="s">
        <v>1325</v>
      </c>
      <c r="C3466">
        <v>2023</v>
      </c>
      <c r="D3466" t="s">
        <v>1680</v>
      </c>
      <c r="E3466" t="str">
        <f>IFERROR(VLOOKUP([1]!Tabla_SERIEA_05_13[[#This Row],[IdEstablecimiento]],'[2]Establecimiento 2023'!$A$1:$E$183,5,FALSE),0)</f>
        <v>04101-La Serena</v>
      </c>
      <c r="F3466" t="s">
        <v>1363</v>
      </c>
      <c r="G3466" s="437">
        <v>45096.487384259257</v>
      </c>
      <c r="H3466">
        <v>0</v>
      </c>
      <c r="K3466">
        <v>2</v>
      </c>
    </row>
    <row r="3467" spans="1:11" x14ac:dyDescent="0.2">
      <c r="A3467">
        <v>5</v>
      </c>
      <c r="B3467" t="s">
        <v>1325</v>
      </c>
      <c r="C3467">
        <v>2023</v>
      </c>
      <c r="D3467" t="s">
        <v>1680</v>
      </c>
      <c r="E3467" t="str">
        <f>IFERROR(VLOOKUP([1]!Tabla_SERIEA_05_13[[#This Row],[IdEstablecimiento]],'[2]Establecimiento 2023'!$A$1:$E$183,5,FALSE),0)</f>
        <v>04101-La Serena</v>
      </c>
      <c r="F3467" t="s">
        <v>1427</v>
      </c>
      <c r="G3467" s="437">
        <v>45096.487384259257</v>
      </c>
      <c r="H3467">
        <v>0</v>
      </c>
      <c r="K3467">
        <v>10</v>
      </c>
    </row>
    <row r="3468" spans="1:11" x14ac:dyDescent="0.2">
      <c r="A3468">
        <v>5</v>
      </c>
      <c r="B3468" t="s">
        <v>1325</v>
      </c>
      <c r="C3468">
        <v>2023</v>
      </c>
      <c r="D3468" t="s">
        <v>1680</v>
      </c>
      <c r="E3468" t="str">
        <f>IFERROR(VLOOKUP([1]!Tabla_SERIEA_05_13[[#This Row],[IdEstablecimiento]],'[2]Establecimiento 2023'!$A$1:$E$183,5,FALSE),0)</f>
        <v>04101-La Serena</v>
      </c>
      <c r="F3468" t="s">
        <v>1398</v>
      </c>
      <c r="G3468" s="437">
        <v>45096.487384259257</v>
      </c>
      <c r="H3468">
        <v>0</v>
      </c>
      <c r="K3468">
        <v>6</v>
      </c>
    </row>
    <row r="3469" spans="1:11" x14ac:dyDescent="0.2">
      <c r="A3469">
        <v>5</v>
      </c>
      <c r="B3469" t="s">
        <v>1325</v>
      </c>
      <c r="C3469">
        <v>2023</v>
      </c>
      <c r="D3469" t="s">
        <v>1680</v>
      </c>
      <c r="E3469" t="str">
        <f>IFERROR(VLOOKUP([1]!Tabla_SERIEA_05_13[[#This Row],[IdEstablecimiento]],'[2]Establecimiento 2023'!$A$1:$E$183,5,FALSE),0)</f>
        <v>04101-La Serena</v>
      </c>
      <c r="F3469" t="s">
        <v>1460</v>
      </c>
      <c r="G3469" s="437">
        <v>45096.487384259257</v>
      </c>
      <c r="H3469">
        <v>0</v>
      </c>
      <c r="K3469">
        <v>2</v>
      </c>
    </row>
    <row r="3470" spans="1:11" x14ac:dyDescent="0.2">
      <c r="A3470">
        <v>5</v>
      </c>
      <c r="B3470" t="s">
        <v>1325</v>
      </c>
      <c r="C3470">
        <v>2023</v>
      </c>
      <c r="D3470" t="s">
        <v>1680</v>
      </c>
      <c r="E3470" t="str">
        <f>IFERROR(VLOOKUP([1]!Tabla_SERIEA_05_13[[#This Row],[IdEstablecimiento]],'[2]Establecimiento 2023'!$A$1:$E$183,5,FALSE),0)</f>
        <v>04101-La Serena</v>
      </c>
      <c r="F3470" t="s">
        <v>1498</v>
      </c>
      <c r="G3470" s="437">
        <v>45096.487384259257</v>
      </c>
      <c r="H3470">
        <v>0</v>
      </c>
      <c r="K3470">
        <v>5</v>
      </c>
    </row>
    <row r="3471" spans="1:11" x14ac:dyDescent="0.2">
      <c r="A3471">
        <v>5</v>
      </c>
      <c r="B3471" t="s">
        <v>1325</v>
      </c>
      <c r="C3471">
        <v>2023</v>
      </c>
      <c r="D3471" t="s">
        <v>1680</v>
      </c>
      <c r="E3471" t="str">
        <f>IFERROR(VLOOKUP([1]!Tabla_SERIEA_05_13[[#This Row],[IdEstablecimiento]],'[2]Establecimiento 2023'!$A$1:$E$183,5,FALSE),0)</f>
        <v>04101-La Serena</v>
      </c>
      <c r="F3471" t="s">
        <v>1367</v>
      </c>
      <c r="G3471" s="437">
        <v>45096.487384259257</v>
      </c>
      <c r="H3471">
        <v>0</v>
      </c>
      <c r="K3471">
        <v>98</v>
      </c>
    </row>
    <row r="3472" spans="1:11" x14ac:dyDescent="0.2">
      <c r="A3472">
        <v>5</v>
      </c>
      <c r="B3472" t="s">
        <v>1325</v>
      </c>
      <c r="C3472">
        <v>2023</v>
      </c>
      <c r="D3472" t="s">
        <v>1680</v>
      </c>
      <c r="E3472" t="str">
        <f>IFERROR(VLOOKUP([1]!Tabla_SERIEA_05_13[[#This Row],[IdEstablecimiento]],'[2]Establecimiento 2023'!$A$1:$E$183,5,FALSE),0)</f>
        <v>04101-La Serena</v>
      </c>
      <c r="F3472" t="s">
        <v>1485</v>
      </c>
      <c r="G3472" s="437">
        <v>45096.487384259257</v>
      </c>
      <c r="H3472">
        <v>0</v>
      </c>
      <c r="K3472">
        <v>6</v>
      </c>
    </row>
    <row r="3473" spans="1:12" x14ac:dyDescent="0.2">
      <c r="A3473">
        <v>5</v>
      </c>
      <c r="B3473" t="s">
        <v>1325</v>
      </c>
      <c r="C3473">
        <v>2023</v>
      </c>
      <c r="D3473" t="s">
        <v>1680</v>
      </c>
      <c r="E3473" t="str">
        <f>IFERROR(VLOOKUP([1]!Tabla_SERIEA_05_13[[#This Row],[IdEstablecimiento]],'[2]Establecimiento 2023'!$A$1:$E$183,5,FALSE),0)</f>
        <v>04101-La Serena</v>
      </c>
      <c r="F3473" t="s">
        <v>1368</v>
      </c>
      <c r="G3473" s="437">
        <v>45096.487384259257</v>
      </c>
      <c r="H3473">
        <v>0</v>
      </c>
      <c r="K3473">
        <v>44</v>
      </c>
    </row>
    <row r="3474" spans="1:12" x14ac:dyDescent="0.2">
      <c r="A3474">
        <v>5</v>
      </c>
      <c r="B3474" t="s">
        <v>1325</v>
      </c>
      <c r="C3474">
        <v>2023</v>
      </c>
      <c r="D3474" t="s">
        <v>1680</v>
      </c>
      <c r="E3474" t="str">
        <f>IFERROR(VLOOKUP([1]!Tabla_SERIEA_05_13[[#This Row],[IdEstablecimiento]],'[2]Establecimiento 2023'!$A$1:$E$183,5,FALSE),0)</f>
        <v>04101-La Serena</v>
      </c>
      <c r="F3474" t="s">
        <v>1369</v>
      </c>
      <c r="G3474" s="437">
        <v>45096.487384259257</v>
      </c>
      <c r="H3474">
        <v>0</v>
      </c>
      <c r="K3474">
        <v>6</v>
      </c>
    </row>
    <row r="3475" spans="1:12" x14ac:dyDescent="0.2">
      <c r="A3475">
        <v>5</v>
      </c>
      <c r="B3475" t="s">
        <v>1325</v>
      </c>
      <c r="C3475">
        <v>2023</v>
      </c>
      <c r="D3475" t="s">
        <v>1680</v>
      </c>
      <c r="E3475" t="str">
        <f>IFERROR(VLOOKUP([1]!Tabla_SERIEA_05_13[[#This Row],[IdEstablecimiento]],'[2]Establecimiento 2023'!$A$1:$E$183,5,FALSE),0)</f>
        <v>04101-La Serena</v>
      </c>
      <c r="F3475" t="s">
        <v>1371</v>
      </c>
      <c r="G3475" s="437">
        <v>45096.487384259257</v>
      </c>
      <c r="H3475">
        <v>0</v>
      </c>
      <c r="K3475">
        <v>19</v>
      </c>
    </row>
    <row r="3476" spans="1:12" x14ac:dyDescent="0.2">
      <c r="A3476">
        <v>5</v>
      </c>
      <c r="B3476" t="s">
        <v>1325</v>
      </c>
      <c r="C3476">
        <v>2023</v>
      </c>
      <c r="D3476" t="s">
        <v>1680</v>
      </c>
      <c r="E3476" t="str">
        <f>IFERROR(VLOOKUP([1]!Tabla_SERIEA_05_13[[#This Row],[IdEstablecimiento]],'[2]Establecimiento 2023'!$A$1:$E$183,5,FALSE),0)</f>
        <v>04101-La Serena</v>
      </c>
      <c r="F3476" t="s">
        <v>1372</v>
      </c>
      <c r="G3476" s="437">
        <v>45096.487384259257</v>
      </c>
      <c r="H3476">
        <v>0</v>
      </c>
      <c r="K3476">
        <v>11</v>
      </c>
    </row>
    <row r="3477" spans="1:12" x14ac:dyDescent="0.2">
      <c r="A3477">
        <v>5</v>
      </c>
      <c r="B3477" t="s">
        <v>1325</v>
      </c>
      <c r="C3477">
        <v>2023</v>
      </c>
      <c r="D3477" t="s">
        <v>1680</v>
      </c>
      <c r="E3477" t="str">
        <f>IFERROR(VLOOKUP([1]!Tabla_SERIEA_05_13[[#This Row],[IdEstablecimiento]],'[2]Establecimiento 2023'!$A$1:$E$183,5,FALSE),0)</f>
        <v>04101-La Serena</v>
      </c>
      <c r="F3477" t="s">
        <v>1399</v>
      </c>
      <c r="G3477" s="437">
        <v>45096.487384259257</v>
      </c>
      <c r="H3477">
        <v>0</v>
      </c>
      <c r="K3477">
        <v>8</v>
      </c>
    </row>
    <row r="3478" spans="1:12" x14ac:dyDescent="0.2">
      <c r="A3478">
        <v>5</v>
      </c>
      <c r="B3478" t="s">
        <v>1325</v>
      </c>
      <c r="C3478">
        <v>2023</v>
      </c>
      <c r="D3478" t="s">
        <v>1680</v>
      </c>
      <c r="E3478" t="str">
        <f>IFERROR(VLOOKUP([1]!Tabla_SERIEA_05_13[[#This Row],[IdEstablecimiento]],'[2]Establecimiento 2023'!$A$1:$E$183,5,FALSE),0)</f>
        <v>04101-La Serena</v>
      </c>
      <c r="F3478" t="s">
        <v>1374</v>
      </c>
      <c r="G3478" s="437">
        <v>45096.487384259257</v>
      </c>
      <c r="H3478">
        <v>0</v>
      </c>
      <c r="K3478">
        <v>1</v>
      </c>
    </row>
    <row r="3479" spans="1:12" x14ac:dyDescent="0.2">
      <c r="A3479">
        <v>5</v>
      </c>
      <c r="B3479" t="s">
        <v>1325</v>
      </c>
      <c r="C3479">
        <v>2023</v>
      </c>
      <c r="D3479" t="s">
        <v>1680</v>
      </c>
      <c r="E3479" t="str">
        <f>IFERROR(VLOOKUP([1]!Tabla_SERIEA_05_13[[#This Row],[IdEstablecimiento]],'[2]Establecimiento 2023'!$A$1:$E$183,5,FALSE),0)</f>
        <v>04101-La Serena</v>
      </c>
      <c r="F3479" t="s">
        <v>1448</v>
      </c>
      <c r="G3479" s="437">
        <v>45096.487384259257</v>
      </c>
      <c r="H3479">
        <v>0</v>
      </c>
      <c r="K3479">
        <v>1</v>
      </c>
    </row>
    <row r="3480" spans="1:12" x14ac:dyDescent="0.2">
      <c r="A3480">
        <v>5</v>
      </c>
      <c r="B3480" t="s">
        <v>1325</v>
      </c>
      <c r="C3480">
        <v>2023</v>
      </c>
      <c r="D3480" t="s">
        <v>1680</v>
      </c>
      <c r="E3480" t="str">
        <f>IFERROR(VLOOKUP([1]!Tabla_SERIEA_05_13[[#This Row],[IdEstablecimiento]],'[2]Establecimiento 2023'!$A$1:$E$183,5,FALSE),0)</f>
        <v>04101-La Serena</v>
      </c>
      <c r="F3480" t="s">
        <v>1449</v>
      </c>
      <c r="G3480" s="437">
        <v>45096.487384259257</v>
      </c>
      <c r="H3480">
        <v>0</v>
      </c>
      <c r="K3480">
        <v>20</v>
      </c>
    </row>
    <row r="3481" spans="1:12" x14ac:dyDescent="0.2">
      <c r="A3481">
        <v>5</v>
      </c>
      <c r="B3481" t="s">
        <v>1325</v>
      </c>
      <c r="C3481">
        <v>2023</v>
      </c>
      <c r="D3481" t="s">
        <v>1680</v>
      </c>
      <c r="E3481" t="str">
        <f>IFERROR(VLOOKUP([1]!Tabla_SERIEA_05_13[[#This Row],[IdEstablecimiento]],'[2]Establecimiento 2023'!$A$1:$E$183,5,FALSE),0)</f>
        <v>04101-La Serena</v>
      </c>
      <c r="F3481" t="s">
        <v>1502</v>
      </c>
      <c r="G3481" s="437">
        <v>45096.487384259257</v>
      </c>
      <c r="H3481">
        <v>0</v>
      </c>
      <c r="K3481">
        <v>39</v>
      </c>
    </row>
    <row r="3482" spans="1:12" x14ac:dyDescent="0.2">
      <c r="A3482">
        <v>5</v>
      </c>
      <c r="B3482" t="s">
        <v>1325</v>
      </c>
      <c r="C3482">
        <v>2023</v>
      </c>
      <c r="D3482" t="s">
        <v>1680</v>
      </c>
      <c r="E3482" t="str">
        <f>IFERROR(VLOOKUP([1]!Tabla_SERIEA_05_13[[#This Row],[IdEstablecimiento]],'[2]Establecimiento 2023'!$A$1:$E$183,5,FALSE),0)</f>
        <v>04101-La Serena</v>
      </c>
      <c r="F3482" t="s">
        <v>1572</v>
      </c>
      <c r="G3482" s="437">
        <v>45096.487384259257</v>
      </c>
      <c r="H3482">
        <v>0</v>
      </c>
      <c r="K3482">
        <v>39</v>
      </c>
    </row>
    <row r="3483" spans="1:12" x14ac:dyDescent="0.2">
      <c r="A3483">
        <v>5</v>
      </c>
      <c r="B3483" t="s">
        <v>1325</v>
      </c>
      <c r="C3483">
        <v>2023</v>
      </c>
      <c r="D3483" t="s">
        <v>1680</v>
      </c>
      <c r="E3483" t="str">
        <f>IFERROR(VLOOKUP([1]!Tabla_SERIEA_05_13[[#This Row],[IdEstablecimiento]],'[2]Establecimiento 2023'!$A$1:$E$183,5,FALSE),0)</f>
        <v>04101-La Serena</v>
      </c>
      <c r="F3483" t="s">
        <v>1504</v>
      </c>
      <c r="G3483" s="437">
        <v>45096.487384259257</v>
      </c>
      <c r="H3483">
        <v>0</v>
      </c>
      <c r="K3483">
        <v>6</v>
      </c>
    </row>
    <row r="3484" spans="1:12" x14ac:dyDescent="0.2">
      <c r="A3484">
        <v>5</v>
      </c>
      <c r="B3484" t="s">
        <v>1325</v>
      </c>
      <c r="C3484">
        <v>2023</v>
      </c>
      <c r="D3484" t="s">
        <v>1680</v>
      </c>
      <c r="E3484" t="str">
        <f>IFERROR(VLOOKUP([1]!Tabla_SERIEA_05_13[[#This Row],[IdEstablecimiento]],'[2]Establecimiento 2023'!$A$1:$E$183,5,FALSE),0)</f>
        <v>04101-La Serena</v>
      </c>
      <c r="F3484" t="s">
        <v>1335</v>
      </c>
      <c r="G3484" s="437">
        <v>45096.487384259257</v>
      </c>
      <c r="H3484">
        <v>212</v>
      </c>
      <c r="J3484">
        <v>212</v>
      </c>
      <c r="L3484">
        <v>212</v>
      </c>
    </row>
    <row r="3485" spans="1:12" x14ac:dyDescent="0.2">
      <c r="A3485">
        <v>5</v>
      </c>
      <c r="B3485" t="s">
        <v>1325</v>
      </c>
      <c r="C3485">
        <v>2023</v>
      </c>
      <c r="D3485" t="s">
        <v>1680</v>
      </c>
      <c r="E3485" t="str">
        <f>IFERROR(VLOOKUP([1]!Tabla_SERIEA_05_13[[#This Row],[IdEstablecimiento]],'[2]Establecimiento 2023'!$A$1:$E$183,5,FALSE),0)</f>
        <v>04101-La Serena</v>
      </c>
      <c r="F3485" t="s">
        <v>1477</v>
      </c>
      <c r="G3485" s="437">
        <v>45096.487384259257</v>
      </c>
      <c r="H3485">
        <v>189</v>
      </c>
      <c r="J3485">
        <v>189</v>
      </c>
      <c r="L3485">
        <v>189</v>
      </c>
    </row>
    <row r="3486" spans="1:12" x14ac:dyDescent="0.2">
      <c r="A3486">
        <v>5</v>
      </c>
      <c r="B3486" t="s">
        <v>1325</v>
      </c>
      <c r="C3486">
        <v>2023</v>
      </c>
      <c r="D3486" t="s">
        <v>1680</v>
      </c>
      <c r="E3486" t="str">
        <f>IFERROR(VLOOKUP([1]!Tabla_SERIEA_05_13[[#This Row],[IdEstablecimiento]],'[2]Establecimiento 2023'!$A$1:$E$183,5,FALSE),0)</f>
        <v>04101-La Serena</v>
      </c>
      <c r="F3486" t="s">
        <v>1478</v>
      </c>
      <c r="G3486" s="437">
        <v>45096.487384259257</v>
      </c>
      <c r="H3486">
        <v>1</v>
      </c>
      <c r="J3486">
        <v>1</v>
      </c>
      <c r="L3486">
        <v>1</v>
      </c>
    </row>
    <row r="3487" spans="1:12" x14ac:dyDescent="0.2">
      <c r="A3487">
        <v>5</v>
      </c>
      <c r="B3487" t="s">
        <v>1325</v>
      </c>
      <c r="C3487">
        <v>2023</v>
      </c>
      <c r="D3487" t="s">
        <v>1680</v>
      </c>
      <c r="E3487" t="str">
        <f>IFERROR(VLOOKUP([1]!Tabla_SERIEA_05_13[[#This Row],[IdEstablecimiento]],'[2]Establecimiento 2023'!$A$1:$E$183,5,FALSE),0)</f>
        <v>04101-La Serena</v>
      </c>
      <c r="F3487" t="s">
        <v>1430</v>
      </c>
      <c r="G3487" s="437">
        <v>45096.487384259257</v>
      </c>
      <c r="H3487">
        <v>1</v>
      </c>
      <c r="J3487">
        <v>1</v>
      </c>
      <c r="L3487">
        <v>1</v>
      </c>
    </row>
    <row r="3488" spans="1:12" x14ac:dyDescent="0.2">
      <c r="A3488">
        <v>5</v>
      </c>
      <c r="B3488" t="s">
        <v>1325</v>
      </c>
      <c r="C3488">
        <v>2023</v>
      </c>
      <c r="D3488" t="s">
        <v>1680</v>
      </c>
      <c r="E3488" t="str">
        <f>IFERROR(VLOOKUP([1]!Tabla_SERIEA_05_13[[#This Row],[IdEstablecimiento]],'[2]Establecimiento 2023'!$A$1:$E$183,5,FALSE),0)</f>
        <v>04101-La Serena</v>
      </c>
      <c r="F3488" t="s">
        <v>1327</v>
      </c>
      <c r="G3488" s="437">
        <v>45096.487384259257</v>
      </c>
      <c r="H3488">
        <v>107</v>
      </c>
      <c r="J3488">
        <v>107</v>
      </c>
      <c r="L3488">
        <v>107</v>
      </c>
    </row>
    <row r="3489" spans="1:12" x14ac:dyDescent="0.2">
      <c r="A3489">
        <v>5</v>
      </c>
      <c r="B3489" t="s">
        <v>1325</v>
      </c>
      <c r="C3489">
        <v>2023</v>
      </c>
      <c r="D3489" t="s">
        <v>1680</v>
      </c>
      <c r="E3489" t="str">
        <f>IFERROR(VLOOKUP([1]!Tabla_SERIEA_05_13[[#This Row],[IdEstablecimiento]],'[2]Establecimiento 2023'!$A$1:$E$183,5,FALSE),0)</f>
        <v>04101-La Serena</v>
      </c>
      <c r="F3489" t="s">
        <v>1383</v>
      </c>
      <c r="G3489" s="437">
        <v>45096.487384259257</v>
      </c>
      <c r="H3489">
        <v>69</v>
      </c>
      <c r="J3489">
        <v>69</v>
      </c>
      <c r="L3489">
        <v>69</v>
      </c>
    </row>
    <row r="3490" spans="1:12" x14ac:dyDescent="0.2">
      <c r="A3490">
        <v>5</v>
      </c>
      <c r="B3490" t="s">
        <v>1325</v>
      </c>
      <c r="C3490">
        <v>2023</v>
      </c>
      <c r="D3490" t="s">
        <v>1680</v>
      </c>
      <c r="E3490" t="str">
        <f>IFERROR(VLOOKUP([1]!Tabla_SERIEA_05_13[[#This Row],[IdEstablecimiento]],'[2]Establecimiento 2023'!$A$1:$E$183,5,FALSE),0)</f>
        <v>04101-La Serena</v>
      </c>
      <c r="F3490" t="s">
        <v>1384</v>
      </c>
      <c r="G3490" s="437">
        <v>45096.487384259257</v>
      </c>
      <c r="H3490">
        <v>301</v>
      </c>
      <c r="J3490">
        <v>301</v>
      </c>
      <c r="L3490">
        <v>301</v>
      </c>
    </row>
    <row r="3491" spans="1:12" x14ac:dyDescent="0.2">
      <c r="A3491">
        <v>5</v>
      </c>
      <c r="B3491" t="s">
        <v>1325</v>
      </c>
      <c r="C3491">
        <v>2023</v>
      </c>
      <c r="D3491" t="s">
        <v>1680</v>
      </c>
      <c r="E3491" t="str">
        <f>IFERROR(VLOOKUP([1]!Tabla_SERIEA_05_13[[#This Row],[IdEstablecimiento]],'[2]Establecimiento 2023'!$A$1:$E$183,5,FALSE),0)</f>
        <v>04101-La Serena</v>
      </c>
      <c r="F3491" t="s">
        <v>1338</v>
      </c>
      <c r="G3491" s="437">
        <v>45096.487384259257</v>
      </c>
      <c r="H3491">
        <v>5</v>
      </c>
      <c r="J3491">
        <v>5</v>
      </c>
      <c r="L3491">
        <v>5</v>
      </c>
    </row>
    <row r="3492" spans="1:12" x14ac:dyDescent="0.2">
      <c r="A3492">
        <v>5</v>
      </c>
      <c r="B3492" t="s">
        <v>1325</v>
      </c>
      <c r="C3492">
        <v>2023</v>
      </c>
      <c r="D3492" t="s">
        <v>1680</v>
      </c>
      <c r="E3492" t="str">
        <f>IFERROR(VLOOKUP([1]!Tabla_SERIEA_05_13[[#This Row],[IdEstablecimiento]],'[2]Establecimiento 2023'!$A$1:$E$183,5,FALSE),0)</f>
        <v>04101-La Serena</v>
      </c>
      <c r="F3492" t="s">
        <v>1436</v>
      </c>
      <c r="G3492" s="437">
        <v>45096.487384259257</v>
      </c>
      <c r="H3492">
        <v>2</v>
      </c>
      <c r="J3492">
        <v>2</v>
      </c>
      <c r="L3492">
        <v>2</v>
      </c>
    </row>
    <row r="3493" spans="1:12" x14ac:dyDescent="0.2">
      <c r="A3493">
        <v>5</v>
      </c>
      <c r="B3493" t="s">
        <v>1325</v>
      </c>
      <c r="C3493">
        <v>2023</v>
      </c>
      <c r="D3493" t="s">
        <v>1680</v>
      </c>
      <c r="E3493" t="str">
        <f>IFERROR(VLOOKUP([1]!Tabla_SERIEA_05_13[[#This Row],[IdEstablecimiento]],'[2]Establecimiento 2023'!$A$1:$E$183,5,FALSE),0)</f>
        <v>04101-La Serena</v>
      </c>
      <c r="F3493" t="s">
        <v>1330</v>
      </c>
      <c r="G3493" s="437">
        <v>45096.487384259257</v>
      </c>
      <c r="H3493">
        <v>1</v>
      </c>
      <c r="J3493">
        <v>1</v>
      </c>
      <c r="L3493">
        <v>1</v>
      </c>
    </row>
    <row r="3494" spans="1:12" x14ac:dyDescent="0.2">
      <c r="A3494">
        <v>5</v>
      </c>
      <c r="B3494" t="s">
        <v>1325</v>
      </c>
      <c r="C3494">
        <v>2023</v>
      </c>
      <c r="D3494" t="s">
        <v>1680</v>
      </c>
      <c r="E3494" t="str">
        <f>IFERROR(VLOOKUP([1]!Tabla_SERIEA_05_13[[#This Row],[IdEstablecimiento]],'[2]Establecimiento 2023'!$A$1:$E$183,5,FALSE),0)</f>
        <v>04101-La Serena</v>
      </c>
      <c r="F3494" t="s">
        <v>1385</v>
      </c>
      <c r="G3494" s="437">
        <v>45096.487384259257</v>
      </c>
      <c r="H3494">
        <v>0</v>
      </c>
      <c r="K3494">
        <v>915</v>
      </c>
    </row>
    <row r="3495" spans="1:12" x14ac:dyDescent="0.2">
      <c r="A3495">
        <v>5</v>
      </c>
      <c r="B3495" t="s">
        <v>1325</v>
      </c>
      <c r="C3495">
        <v>2023</v>
      </c>
      <c r="D3495" t="s">
        <v>1680</v>
      </c>
      <c r="E3495" t="str">
        <f>IFERROR(VLOOKUP([1]!Tabla_SERIEA_05_13[[#This Row],[IdEstablecimiento]],'[2]Establecimiento 2023'!$A$1:$E$183,5,FALSE),0)</f>
        <v>04101-La Serena</v>
      </c>
      <c r="F3495" t="s">
        <v>1386</v>
      </c>
      <c r="G3495" s="437">
        <v>45096.487384259257</v>
      </c>
      <c r="H3495">
        <v>0</v>
      </c>
      <c r="K3495">
        <v>63</v>
      </c>
    </row>
    <row r="3496" spans="1:12" x14ac:dyDescent="0.2">
      <c r="A3496">
        <v>5</v>
      </c>
      <c r="B3496" t="s">
        <v>1325</v>
      </c>
      <c r="C3496">
        <v>2023</v>
      </c>
      <c r="D3496" t="s">
        <v>1680</v>
      </c>
      <c r="E3496" t="str">
        <f>IFERROR(VLOOKUP([1]!Tabla_SERIEA_05_13[[#This Row],[IdEstablecimiento]],'[2]Establecimiento 2023'!$A$1:$E$183,5,FALSE),0)</f>
        <v>04101-La Serena</v>
      </c>
      <c r="F3496" t="s">
        <v>1332</v>
      </c>
      <c r="G3496" s="437">
        <v>45096.487384259257</v>
      </c>
      <c r="H3496">
        <v>12</v>
      </c>
      <c r="J3496">
        <v>12</v>
      </c>
      <c r="L3496">
        <v>12</v>
      </c>
    </row>
    <row r="3497" spans="1:12" x14ac:dyDescent="0.2">
      <c r="A3497">
        <v>5</v>
      </c>
      <c r="B3497" t="s">
        <v>1325</v>
      </c>
      <c r="C3497">
        <v>2023</v>
      </c>
      <c r="D3497" t="s">
        <v>1680</v>
      </c>
      <c r="E3497" t="str">
        <f>IFERROR(VLOOKUP([1]!Tabla_SERIEA_05_13[[#This Row],[IdEstablecimiento]],'[2]Establecimiento 2023'!$A$1:$E$183,5,FALSE),0)</f>
        <v>04101-La Serena</v>
      </c>
      <c r="F3497" t="s">
        <v>1244</v>
      </c>
      <c r="G3497" s="437">
        <v>45096.487384259257</v>
      </c>
      <c r="H3497">
        <v>401</v>
      </c>
      <c r="I3497">
        <v>0</v>
      </c>
      <c r="J3497">
        <v>401</v>
      </c>
    </row>
    <row r="3498" spans="1:12" x14ac:dyDescent="0.2">
      <c r="A3498">
        <v>5</v>
      </c>
      <c r="B3498" t="s">
        <v>1325</v>
      </c>
      <c r="C3498">
        <v>2023</v>
      </c>
      <c r="D3498" t="s">
        <v>1680</v>
      </c>
      <c r="E3498" t="str">
        <f>IFERROR(VLOOKUP([1]!Tabla_SERIEA_05_13[[#This Row],[IdEstablecimiento]],'[2]Establecimiento 2023'!$A$1:$E$183,5,FALSE),0)</f>
        <v>04101-La Serena</v>
      </c>
      <c r="F3498" t="s">
        <v>1246</v>
      </c>
      <c r="G3498" s="437">
        <v>45096.487384259257</v>
      </c>
      <c r="H3498">
        <v>2</v>
      </c>
      <c r="I3498">
        <v>0</v>
      </c>
      <c r="J3498">
        <v>2</v>
      </c>
    </row>
    <row r="3499" spans="1:12" x14ac:dyDescent="0.2">
      <c r="A3499">
        <v>5</v>
      </c>
      <c r="B3499" t="s">
        <v>1325</v>
      </c>
      <c r="C3499">
        <v>2023</v>
      </c>
      <c r="D3499" t="s">
        <v>1680</v>
      </c>
      <c r="E3499" t="str">
        <f>IFERROR(VLOOKUP([1]!Tabla_SERIEA_05_13[[#This Row],[IdEstablecimiento]],'[2]Establecimiento 2023'!$A$1:$E$183,5,FALSE),0)</f>
        <v>04101-La Serena</v>
      </c>
      <c r="F3499" t="s">
        <v>1253</v>
      </c>
      <c r="G3499" s="437">
        <v>45096.487384259257</v>
      </c>
      <c r="H3499">
        <v>107</v>
      </c>
      <c r="I3499">
        <v>0</v>
      </c>
      <c r="J3499">
        <v>107</v>
      </c>
    </row>
    <row r="3500" spans="1:12" x14ac:dyDescent="0.2">
      <c r="A3500">
        <v>5</v>
      </c>
      <c r="B3500" t="s">
        <v>1325</v>
      </c>
      <c r="C3500">
        <v>2023</v>
      </c>
      <c r="D3500" t="s">
        <v>1680</v>
      </c>
      <c r="E3500" t="str">
        <f>IFERROR(VLOOKUP([1]!Tabla_SERIEA_05_13[[#This Row],[IdEstablecimiento]],'[2]Establecimiento 2023'!$A$1:$E$183,5,FALSE),0)</f>
        <v>04101-La Serena</v>
      </c>
      <c r="F3500" t="s">
        <v>1390</v>
      </c>
      <c r="G3500" s="437">
        <v>45096.487384259257</v>
      </c>
      <c r="H3500">
        <v>69</v>
      </c>
      <c r="I3500">
        <v>0</v>
      </c>
      <c r="J3500">
        <v>69</v>
      </c>
    </row>
    <row r="3501" spans="1:12" x14ac:dyDescent="0.2">
      <c r="A3501">
        <v>5</v>
      </c>
      <c r="B3501" t="s">
        <v>1325</v>
      </c>
      <c r="C3501">
        <v>2023</v>
      </c>
      <c r="D3501" t="s">
        <v>1680</v>
      </c>
      <c r="E3501" t="str">
        <f>IFERROR(VLOOKUP([1]!Tabla_SERIEA_05_13[[#This Row],[IdEstablecimiento]],'[2]Establecimiento 2023'!$A$1:$E$183,5,FALSE),0)</f>
        <v>04101-La Serena</v>
      </c>
      <c r="F3501" t="s">
        <v>1336</v>
      </c>
      <c r="G3501" s="437">
        <v>45096.487384259257</v>
      </c>
      <c r="H3501">
        <v>3</v>
      </c>
      <c r="I3501">
        <v>1</v>
      </c>
      <c r="J3501">
        <v>2</v>
      </c>
    </row>
    <row r="3502" spans="1:12" x14ac:dyDescent="0.2">
      <c r="A3502">
        <v>5</v>
      </c>
      <c r="B3502" t="s">
        <v>1325</v>
      </c>
      <c r="C3502">
        <v>2023</v>
      </c>
      <c r="D3502" t="s">
        <v>1681</v>
      </c>
      <c r="E3502" t="str">
        <f>IFERROR(VLOOKUP([1]!Tabla_SERIEA_05_13[[#This Row],[IdEstablecimiento]],'[2]Establecimiento 2023'!$A$1:$E$183,5,FALSE),0)</f>
        <v>04101-La Serena</v>
      </c>
      <c r="F3502" t="s">
        <v>1335</v>
      </c>
      <c r="G3502" s="437">
        <v>45096.487442129626</v>
      </c>
      <c r="H3502">
        <v>36</v>
      </c>
      <c r="J3502">
        <v>36</v>
      </c>
    </row>
    <row r="3503" spans="1:12" x14ac:dyDescent="0.2">
      <c r="A3503">
        <v>5</v>
      </c>
      <c r="B3503" t="s">
        <v>1325</v>
      </c>
      <c r="C3503">
        <v>2023</v>
      </c>
      <c r="D3503" t="s">
        <v>1681</v>
      </c>
      <c r="E3503" t="str">
        <f>IFERROR(VLOOKUP([1]!Tabla_SERIEA_05_13[[#This Row],[IdEstablecimiento]],'[2]Establecimiento 2023'!$A$1:$E$183,5,FALSE),0)</f>
        <v>04101-La Serena</v>
      </c>
      <c r="F3503" t="s">
        <v>1400</v>
      </c>
      <c r="G3503" s="437">
        <v>45096.487442129626</v>
      </c>
      <c r="H3503">
        <v>25</v>
      </c>
      <c r="J3503">
        <v>25</v>
      </c>
    </row>
    <row r="3504" spans="1:12" x14ac:dyDescent="0.2">
      <c r="A3504">
        <v>5</v>
      </c>
      <c r="B3504" t="s">
        <v>1325</v>
      </c>
      <c r="C3504">
        <v>2023</v>
      </c>
      <c r="D3504" t="s">
        <v>1681</v>
      </c>
      <c r="E3504" t="str">
        <f>IFERROR(VLOOKUP([1]!Tabla_SERIEA_05_13[[#This Row],[IdEstablecimiento]],'[2]Establecimiento 2023'!$A$1:$E$183,5,FALSE),0)</f>
        <v>04101-La Serena</v>
      </c>
      <c r="F3504" t="s">
        <v>1327</v>
      </c>
      <c r="G3504" s="437">
        <v>45096.487442129626</v>
      </c>
      <c r="H3504">
        <v>27</v>
      </c>
      <c r="J3504">
        <v>27</v>
      </c>
    </row>
    <row r="3505" spans="1:11" x14ac:dyDescent="0.2">
      <c r="A3505">
        <v>5</v>
      </c>
      <c r="B3505" t="s">
        <v>1325</v>
      </c>
      <c r="C3505">
        <v>2023</v>
      </c>
      <c r="D3505" t="s">
        <v>1681</v>
      </c>
      <c r="E3505" t="str">
        <f>IFERROR(VLOOKUP([1]!Tabla_SERIEA_05_13[[#This Row],[IdEstablecimiento]],'[2]Establecimiento 2023'!$A$1:$E$183,5,FALSE),0)</f>
        <v>04101-La Serena</v>
      </c>
      <c r="F3505" t="s">
        <v>1383</v>
      </c>
      <c r="G3505" s="437">
        <v>45096.487442129626</v>
      </c>
      <c r="H3505">
        <v>11</v>
      </c>
      <c r="J3505">
        <v>11</v>
      </c>
    </row>
    <row r="3506" spans="1:11" x14ac:dyDescent="0.2">
      <c r="A3506">
        <v>5</v>
      </c>
      <c r="B3506" t="s">
        <v>1325</v>
      </c>
      <c r="C3506">
        <v>2023</v>
      </c>
      <c r="D3506" t="s">
        <v>1681</v>
      </c>
      <c r="E3506" t="str">
        <f>IFERROR(VLOOKUP([1]!Tabla_SERIEA_05_13[[#This Row],[IdEstablecimiento]],'[2]Establecimiento 2023'!$A$1:$E$183,5,FALSE),0)</f>
        <v>04101-La Serena</v>
      </c>
      <c r="F3506" t="s">
        <v>1384</v>
      </c>
      <c r="G3506" s="437">
        <v>45096.487442129626</v>
      </c>
      <c r="H3506">
        <v>158</v>
      </c>
      <c r="J3506">
        <v>158</v>
      </c>
    </row>
    <row r="3507" spans="1:11" x14ac:dyDescent="0.2">
      <c r="A3507">
        <v>5</v>
      </c>
      <c r="B3507" t="s">
        <v>1325</v>
      </c>
      <c r="C3507">
        <v>2023</v>
      </c>
      <c r="D3507" t="s">
        <v>1681</v>
      </c>
      <c r="E3507" t="str">
        <f>IFERROR(VLOOKUP([1]!Tabla_SERIEA_05_13[[#This Row],[IdEstablecimiento]],'[2]Establecimiento 2023'!$A$1:$E$183,5,FALSE),0)</f>
        <v>04101-La Serena</v>
      </c>
      <c r="F3507" t="s">
        <v>1331</v>
      </c>
      <c r="G3507" s="437">
        <v>45096.487442129626</v>
      </c>
      <c r="H3507">
        <v>29</v>
      </c>
      <c r="J3507">
        <v>29</v>
      </c>
    </row>
    <row r="3508" spans="1:11" x14ac:dyDescent="0.2">
      <c r="A3508">
        <v>5</v>
      </c>
      <c r="B3508" t="s">
        <v>1325</v>
      </c>
      <c r="C3508">
        <v>2023</v>
      </c>
      <c r="D3508" t="s">
        <v>1681</v>
      </c>
      <c r="E3508" t="str">
        <f>IFERROR(VLOOKUP([1]!Tabla_SERIEA_05_13[[#This Row],[IdEstablecimiento]],'[2]Establecimiento 2023'!$A$1:$E$183,5,FALSE),0)</f>
        <v>04101-La Serena</v>
      </c>
      <c r="F3508" t="s">
        <v>1385</v>
      </c>
      <c r="G3508" s="437">
        <v>45096.487442129626</v>
      </c>
      <c r="H3508">
        <v>229</v>
      </c>
      <c r="J3508">
        <v>229</v>
      </c>
    </row>
    <row r="3509" spans="1:11" x14ac:dyDescent="0.2">
      <c r="A3509">
        <v>5</v>
      </c>
      <c r="B3509" t="s">
        <v>1325</v>
      </c>
      <c r="C3509">
        <v>2023</v>
      </c>
      <c r="D3509" t="s">
        <v>1681</v>
      </c>
      <c r="E3509" t="str">
        <f>IFERROR(VLOOKUP([1]!Tabla_SERIEA_05_13[[#This Row],[IdEstablecimiento]],'[2]Establecimiento 2023'!$A$1:$E$183,5,FALSE),0)</f>
        <v>04101-La Serena</v>
      </c>
      <c r="F3509" t="s">
        <v>1386</v>
      </c>
      <c r="G3509" s="437">
        <v>45096.487442129626</v>
      </c>
      <c r="H3509">
        <v>14</v>
      </c>
      <c r="J3509">
        <v>14</v>
      </c>
    </row>
    <row r="3510" spans="1:11" x14ac:dyDescent="0.2">
      <c r="A3510">
        <v>5</v>
      </c>
      <c r="B3510" t="s">
        <v>1325</v>
      </c>
      <c r="C3510">
        <v>2023</v>
      </c>
      <c r="D3510" t="s">
        <v>1681</v>
      </c>
      <c r="E3510" t="str">
        <f>IFERROR(VLOOKUP([1]!Tabla_SERIEA_05_13[[#This Row],[IdEstablecimiento]],'[2]Establecimiento 2023'!$A$1:$E$183,5,FALSE),0)</f>
        <v>04101-La Serena</v>
      </c>
      <c r="F3510" t="s">
        <v>1244</v>
      </c>
      <c r="G3510" s="437">
        <v>45096.487442129626</v>
      </c>
      <c r="H3510">
        <v>61</v>
      </c>
      <c r="I3510">
        <v>0</v>
      </c>
      <c r="J3510">
        <v>61</v>
      </c>
    </row>
    <row r="3511" spans="1:11" x14ac:dyDescent="0.2">
      <c r="A3511">
        <v>5</v>
      </c>
      <c r="B3511" t="s">
        <v>1325</v>
      </c>
      <c r="C3511">
        <v>2023</v>
      </c>
      <c r="D3511" t="s">
        <v>1681</v>
      </c>
      <c r="E3511" t="str">
        <f>IFERROR(VLOOKUP([1]!Tabla_SERIEA_05_13[[#This Row],[IdEstablecimiento]],'[2]Establecimiento 2023'!$A$1:$E$183,5,FALSE),0)</f>
        <v>04101-La Serena</v>
      </c>
      <c r="F3511" t="s">
        <v>1252</v>
      </c>
      <c r="G3511" s="437">
        <v>45096.487442129626</v>
      </c>
      <c r="H3511">
        <v>29</v>
      </c>
      <c r="I3511">
        <v>0</v>
      </c>
      <c r="J3511">
        <v>29</v>
      </c>
    </row>
    <row r="3512" spans="1:11" x14ac:dyDescent="0.2">
      <c r="A3512">
        <v>5</v>
      </c>
      <c r="B3512" t="s">
        <v>1325</v>
      </c>
      <c r="C3512">
        <v>2023</v>
      </c>
      <c r="D3512" t="s">
        <v>1681</v>
      </c>
      <c r="E3512" t="str">
        <f>IFERROR(VLOOKUP([1]!Tabla_SERIEA_05_13[[#This Row],[IdEstablecimiento]],'[2]Establecimiento 2023'!$A$1:$E$183,5,FALSE),0)</f>
        <v>04101-La Serena</v>
      </c>
      <c r="F3512" t="s">
        <v>1253</v>
      </c>
      <c r="G3512" s="437">
        <v>45096.487442129626</v>
      </c>
      <c r="H3512">
        <v>27</v>
      </c>
      <c r="I3512">
        <v>0</v>
      </c>
      <c r="J3512">
        <v>27</v>
      </c>
    </row>
    <row r="3513" spans="1:11" x14ac:dyDescent="0.2">
      <c r="A3513">
        <v>5</v>
      </c>
      <c r="B3513" t="s">
        <v>1325</v>
      </c>
      <c r="C3513">
        <v>2023</v>
      </c>
      <c r="D3513" t="s">
        <v>1681</v>
      </c>
      <c r="E3513" t="str">
        <f>IFERROR(VLOOKUP([1]!Tabla_SERIEA_05_13[[#This Row],[IdEstablecimiento]],'[2]Establecimiento 2023'!$A$1:$E$183,5,FALSE),0)</f>
        <v>04101-La Serena</v>
      </c>
      <c r="F3513" t="s">
        <v>1390</v>
      </c>
      <c r="G3513" s="437">
        <v>45096.487442129626</v>
      </c>
      <c r="H3513">
        <v>11</v>
      </c>
      <c r="I3513">
        <v>0</v>
      </c>
      <c r="J3513">
        <v>11</v>
      </c>
    </row>
    <row r="3514" spans="1:11" x14ac:dyDescent="0.2">
      <c r="A3514">
        <v>5</v>
      </c>
      <c r="B3514" t="s">
        <v>1325</v>
      </c>
      <c r="C3514">
        <v>2023</v>
      </c>
      <c r="D3514" t="s">
        <v>1682</v>
      </c>
      <c r="E3514" t="str">
        <f>IFERROR(VLOOKUP([1]!Tabla_SERIEA_05_13[[#This Row],[IdEstablecimiento]],'[2]Establecimiento 2023'!$A$1:$E$183,5,FALSE),0)</f>
        <v>04101-La Serena</v>
      </c>
      <c r="F3514" t="s">
        <v>1340</v>
      </c>
      <c r="G3514" s="437">
        <v>45096.488923611112</v>
      </c>
      <c r="H3514">
        <v>0</v>
      </c>
      <c r="K3514">
        <v>3</v>
      </c>
    </row>
    <row r="3515" spans="1:11" x14ac:dyDescent="0.2">
      <c r="A3515">
        <v>5</v>
      </c>
      <c r="B3515" t="s">
        <v>1325</v>
      </c>
      <c r="C3515">
        <v>2023</v>
      </c>
      <c r="D3515" t="s">
        <v>1682</v>
      </c>
      <c r="E3515" t="str">
        <f>IFERROR(VLOOKUP([1]!Tabla_SERIEA_05_13[[#This Row],[IdEstablecimiento]],'[2]Establecimiento 2023'!$A$1:$E$183,5,FALSE),0)</f>
        <v>04101-La Serena</v>
      </c>
      <c r="F3515" t="s">
        <v>1341</v>
      </c>
      <c r="G3515" s="437">
        <v>45096.488923611112</v>
      </c>
      <c r="H3515">
        <v>0</v>
      </c>
      <c r="K3515">
        <v>53</v>
      </c>
    </row>
    <row r="3516" spans="1:11" x14ac:dyDescent="0.2">
      <c r="A3516">
        <v>5</v>
      </c>
      <c r="B3516" t="s">
        <v>1325</v>
      </c>
      <c r="C3516">
        <v>2023</v>
      </c>
      <c r="D3516" t="s">
        <v>1682</v>
      </c>
      <c r="E3516" t="str">
        <f>IFERROR(VLOOKUP([1]!Tabla_SERIEA_05_13[[#This Row],[IdEstablecimiento]],'[2]Establecimiento 2023'!$A$1:$E$183,5,FALSE),0)</f>
        <v>04101-La Serena</v>
      </c>
      <c r="F3516" t="s">
        <v>1342</v>
      </c>
      <c r="G3516" s="437">
        <v>45096.488923611112</v>
      </c>
      <c r="H3516">
        <v>0</v>
      </c>
      <c r="K3516">
        <v>50</v>
      </c>
    </row>
    <row r="3517" spans="1:11" x14ac:dyDescent="0.2">
      <c r="A3517">
        <v>5</v>
      </c>
      <c r="B3517" t="s">
        <v>1325</v>
      </c>
      <c r="C3517">
        <v>2023</v>
      </c>
      <c r="D3517" t="s">
        <v>1682</v>
      </c>
      <c r="E3517" t="str">
        <f>IFERROR(VLOOKUP([1]!Tabla_SERIEA_05_13[[#This Row],[IdEstablecimiento]],'[2]Establecimiento 2023'!$A$1:$E$183,5,FALSE),0)</f>
        <v>04101-La Serena</v>
      </c>
      <c r="F3517" t="s">
        <v>1343</v>
      </c>
      <c r="G3517" s="437">
        <v>45096.488923611112</v>
      </c>
      <c r="H3517">
        <v>0</v>
      </c>
      <c r="K3517">
        <v>25</v>
      </c>
    </row>
    <row r="3518" spans="1:11" x14ac:dyDescent="0.2">
      <c r="A3518">
        <v>5</v>
      </c>
      <c r="B3518" t="s">
        <v>1325</v>
      </c>
      <c r="C3518">
        <v>2023</v>
      </c>
      <c r="D3518" t="s">
        <v>1682</v>
      </c>
      <c r="E3518" t="str">
        <f>IFERROR(VLOOKUP([1]!Tabla_SERIEA_05_13[[#This Row],[IdEstablecimiento]],'[2]Establecimiento 2023'!$A$1:$E$183,5,FALSE),0)</f>
        <v>04101-La Serena</v>
      </c>
      <c r="F3518" t="s">
        <v>1344</v>
      </c>
      <c r="G3518" s="437">
        <v>45096.488923611112</v>
      </c>
      <c r="H3518">
        <v>0</v>
      </c>
      <c r="K3518">
        <v>8</v>
      </c>
    </row>
    <row r="3519" spans="1:11" x14ac:dyDescent="0.2">
      <c r="A3519">
        <v>5</v>
      </c>
      <c r="B3519" t="s">
        <v>1325</v>
      </c>
      <c r="C3519">
        <v>2023</v>
      </c>
      <c r="D3519" t="s">
        <v>1682</v>
      </c>
      <c r="E3519" t="str">
        <f>IFERROR(VLOOKUP([1]!Tabla_SERIEA_05_13[[#This Row],[IdEstablecimiento]],'[2]Establecimiento 2023'!$A$1:$E$183,5,FALSE),0)</f>
        <v>04101-La Serena</v>
      </c>
      <c r="F3519" t="s">
        <v>1345</v>
      </c>
      <c r="G3519" s="437">
        <v>45096.488923611112</v>
      </c>
      <c r="H3519">
        <v>0</v>
      </c>
      <c r="K3519">
        <v>38</v>
      </c>
    </row>
    <row r="3520" spans="1:11" x14ac:dyDescent="0.2">
      <c r="A3520">
        <v>5</v>
      </c>
      <c r="B3520" t="s">
        <v>1325</v>
      </c>
      <c r="C3520">
        <v>2023</v>
      </c>
      <c r="D3520" t="s">
        <v>1682</v>
      </c>
      <c r="E3520" t="str">
        <f>IFERROR(VLOOKUP([1]!Tabla_SERIEA_05_13[[#This Row],[IdEstablecimiento]],'[2]Establecimiento 2023'!$A$1:$E$183,5,FALSE),0)</f>
        <v>04101-La Serena</v>
      </c>
      <c r="F3520" t="s">
        <v>1347</v>
      </c>
      <c r="G3520" s="437">
        <v>45096.488923611112</v>
      </c>
      <c r="H3520">
        <v>0</v>
      </c>
      <c r="K3520">
        <v>43</v>
      </c>
    </row>
    <row r="3521" spans="1:11" x14ac:dyDescent="0.2">
      <c r="A3521">
        <v>5</v>
      </c>
      <c r="B3521" t="s">
        <v>1325</v>
      </c>
      <c r="C3521">
        <v>2023</v>
      </c>
      <c r="D3521" t="s">
        <v>1682</v>
      </c>
      <c r="E3521" t="str">
        <f>IFERROR(VLOOKUP([1]!Tabla_SERIEA_05_13[[#This Row],[IdEstablecimiento]],'[2]Establecimiento 2023'!$A$1:$E$183,5,FALSE),0)</f>
        <v>04101-La Serena</v>
      </c>
      <c r="F3521" t="s">
        <v>1394</v>
      </c>
      <c r="G3521" s="437">
        <v>45096.488923611112</v>
      </c>
      <c r="H3521">
        <v>0</v>
      </c>
      <c r="K3521">
        <v>38</v>
      </c>
    </row>
    <row r="3522" spans="1:11" x14ac:dyDescent="0.2">
      <c r="A3522">
        <v>5</v>
      </c>
      <c r="B3522" t="s">
        <v>1325</v>
      </c>
      <c r="C3522">
        <v>2023</v>
      </c>
      <c r="D3522" t="s">
        <v>1682</v>
      </c>
      <c r="E3522" t="str">
        <f>IFERROR(VLOOKUP([1]!Tabla_SERIEA_05_13[[#This Row],[IdEstablecimiento]],'[2]Establecimiento 2023'!$A$1:$E$183,5,FALSE),0)</f>
        <v>04101-La Serena</v>
      </c>
      <c r="F3522" t="s">
        <v>1350</v>
      </c>
      <c r="G3522" s="437">
        <v>45096.488923611112</v>
      </c>
      <c r="H3522">
        <v>0</v>
      </c>
      <c r="K3522">
        <v>3</v>
      </c>
    </row>
    <row r="3523" spans="1:11" x14ac:dyDescent="0.2">
      <c r="A3523">
        <v>5</v>
      </c>
      <c r="B3523" t="s">
        <v>1325</v>
      </c>
      <c r="C3523">
        <v>2023</v>
      </c>
      <c r="D3523" t="s">
        <v>1682</v>
      </c>
      <c r="E3523" t="str">
        <f>IFERROR(VLOOKUP([1]!Tabla_SERIEA_05_13[[#This Row],[IdEstablecimiento]],'[2]Establecimiento 2023'!$A$1:$E$183,5,FALSE),0)</f>
        <v>04101-La Serena</v>
      </c>
      <c r="F3523" t="s">
        <v>1351</v>
      </c>
      <c r="G3523" s="437">
        <v>45096.488923611112</v>
      </c>
      <c r="H3523">
        <v>0</v>
      </c>
      <c r="K3523">
        <v>71</v>
      </c>
    </row>
    <row r="3524" spans="1:11" x14ac:dyDescent="0.2">
      <c r="A3524">
        <v>5</v>
      </c>
      <c r="B3524" t="s">
        <v>1325</v>
      </c>
      <c r="C3524">
        <v>2023</v>
      </c>
      <c r="D3524" t="s">
        <v>1682</v>
      </c>
      <c r="E3524" t="str">
        <f>IFERROR(VLOOKUP([1]!Tabla_SERIEA_05_13[[#This Row],[IdEstablecimiento]],'[2]Establecimiento 2023'!$A$1:$E$183,5,FALSE),0)</f>
        <v>04101-La Serena</v>
      </c>
      <c r="F3524" t="s">
        <v>1352</v>
      </c>
      <c r="G3524" s="437">
        <v>45096.488923611112</v>
      </c>
      <c r="H3524">
        <v>0</v>
      </c>
      <c r="K3524">
        <v>55</v>
      </c>
    </row>
    <row r="3525" spans="1:11" x14ac:dyDescent="0.2">
      <c r="A3525">
        <v>5</v>
      </c>
      <c r="B3525" t="s">
        <v>1325</v>
      </c>
      <c r="C3525">
        <v>2023</v>
      </c>
      <c r="D3525" t="s">
        <v>1682</v>
      </c>
      <c r="E3525" t="str">
        <f>IFERROR(VLOOKUP([1]!Tabla_SERIEA_05_13[[#This Row],[IdEstablecimiento]],'[2]Establecimiento 2023'!$A$1:$E$183,5,FALSE),0)</f>
        <v>04101-La Serena</v>
      </c>
      <c r="F3525" t="s">
        <v>1353</v>
      </c>
      <c r="G3525" s="437">
        <v>45096.488923611112</v>
      </c>
      <c r="H3525">
        <v>0</v>
      </c>
      <c r="K3525">
        <v>59</v>
      </c>
    </row>
    <row r="3526" spans="1:11" x14ac:dyDescent="0.2">
      <c r="A3526">
        <v>5</v>
      </c>
      <c r="B3526" t="s">
        <v>1325</v>
      </c>
      <c r="C3526">
        <v>2023</v>
      </c>
      <c r="D3526" t="s">
        <v>1682</v>
      </c>
      <c r="E3526" t="str">
        <f>IFERROR(VLOOKUP([1]!Tabla_SERIEA_05_13[[#This Row],[IdEstablecimiento]],'[2]Establecimiento 2023'!$A$1:$E$183,5,FALSE),0)</f>
        <v>04101-La Serena</v>
      </c>
      <c r="F3526" t="s">
        <v>1354</v>
      </c>
      <c r="G3526" s="437">
        <v>45096.488923611112</v>
      </c>
      <c r="H3526">
        <v>0</v>
      </c>
      <c r="K3526">
        <v>41</v>
      </c>
    </row>
    <row r="3527" spans="1:11" x14ac:dyDescent="0.2">
      <c r="A3527">
        <v>5</v>
      </c>
      <c r="B3527" t="s">
        <v>1325</v>
      </c>
      <c r="C3527">
        <v>2023</v>
      </c>
      <c r="D3527" t="s">
        <v>1682</v>
      </c>
      <c r="E3527" t="str">
        <f>IFERROR(VLOOKUP([1]!Tabla_SERIEA_05_13[[#This Row],[IdEstablecimiento]],'[2]Establecimiento 2023'!$A$1:$E$183,5,FALSE),0)</f>
        <v>04101-La Serena</v>
      </c>
      <c r="F3527" t="s">
        <v>1355</v>
      </c>
      <c r="G3527" s="437">
        <v>45096.488923611112</v>
      </c>
      <c r="H3527">
        <v>0</v>
      </c>
      <c r="K3527">
        <v>3</v>
      </c>
    </row>
    <row r="3528" spans="1:11" x14ac:dyDescent="0.2">
      <c r="A3528">
        <v>5</v>
      </c>
      <c r="B3528" t="s">
        <v>1325</v>
      </c>
      <c r="C3528">
        <v>2023</v>
      </c>
      <c r="D3528" t="s">
        <v>1682</v>
      </c>
      <c r="E3528" t="str">
        <f>IFERROR(VLOOKUP([1]!Tabla_SERIEA_05_13[[#This Row],[IdEstablecimiento]],'[2]Establecimiento 2023'!$A$1:$E$183,5,FALSE),0)</f>
        <v>04101-La Serena</v>
      </c>
      <c r="F3528" t="s">
        <v>1356</v>
      </c>
      <c r="G3528" s="437">
        <v>45096.488923611112</v>
      </c>
      <c r="H3528">
        <v>0</v>
      </c>
      <c r="K3528">
        <v>77</v>
      </c>
    </row>
    <row r="3529" spans="1:11" x14ac:dyDescent="0.2">
      <c r="A3529">
        <v>5</v>
      </c>
      <c r="B3529" t="s">
        <v>1325</v>
      </c>
      <c r="C3529">
        <v>2023</v>
      </c>
      <c r="D3529" t="s">
        <v>1682</v>
      </c>
      <c r="E3529" t="str">
        <f>IFERROR(VLOOKUP([1]!Tabla_SERIEA_05_13[[#This Row],[IdEstablecimiento]],'[2]Establecimiento 2023'!$A$1:$E$183,5,FALSE),0)</f>
        <v>04101-La Serena</v>
      </c>
      <c r="F3529" t="s">
        <v>1358</v>
      </c>
      <c r="G3529" s="437">
        <v>45096.488923611112</v>
      </c>
      <c r="H3529">
        <v>0</v>
      </c>
      <c r="K3529">
        <v>1</v>
      </c>
    </row>
    <row r="3530" spans="1:11" x14ac:dyDescent="0.2">
      <c r="A3530">
        <v>5</v>
      </c>
      <c r="B3530" t="s">
        <v>1325</v>
      </c>
      <c r="C3530">
        <v>2023</v>
      </c>
      <c r="D3530" t="s">
        <v>1682</v>
      </c>
      <c r="E3530" t="str">
        <f>IFERROR(VLOOKUP([1]!Tabla_SERIEA_05_13[[#This Row],[IdEstablecimiento]],'[2]Establecimiento 2023'!$A$1:$E$183,5,FALSE),0)</f>
        <v>04101-La Serena</v>
      </c>
      <c r="F3530" t="s">
        <v>1359</v>
      </c>
      <c r="G3530" s="437">
        <v>45096.488923611112</v>
      </c>
      <c r="H3530">
        <v>0</v>
      </c>
      <c r="K3530">
        <v>2</v>
      </c>
    </row>
    <row r="3531" spans="1:11" x14ac:dyDescent="0.2">
      <c r="A3531">
        <v>5</v>
      </c>
      <c r="B3531" t="s">
        <v>1325</v>
      </c>
      <c r="C3531">
        <v>2023</v>
      </c>
      <c r="D3531" t="s">
        <v>1682</v>
      </c>
      <c r="E3531" t="str">
        <f>IFERROR(VLOOKUP([1]!Tabla_SERIEA_05_13[[#This Row],[IdEstablecimiento]],'[2]Establecimiento 2023'!$A$1:$E$183,5,FALSE),0)</f>
        <v>04101-La Serena</v>
      </c>
      <c r="F3531" t="s">
        <v>1395</v>
      </c>
      <c r="G3531" s="437">
        <v>45096.488923611112</v>
      </c>
      <c r="H3531">
        <v>0</v>
      </c>
      <c r="K3531">
        <v>1</v>
      </c>
    </row>
    <row r="3532" spans="1:11" x14ac:dyDescent="0.2">
      <c r="A3532">
        <v>5</v>
      </c>
      <c r="B3532" t="s">
        <v>1325</v>
      </c>
      <c r="C3532">
        <v>2023</v>
      </c>
      <c r="D3532" t="s">
        <v>1682</v>
      </c>
      <c r="E3532" t="str">
        <f>IFERROR(VLOOKUP([1]!Tabla_SERIEA_05_13[[#This Row],[IdEstablecimiento]],'[2]Establecimiento 2023'!$A$1:$E$183,5,FALSE),0)</f>
        <v>04101-La Serena</v>
      </c>
      <c r="F3532" t="s">
        <v>1396</v>
      </c>
      <c r="G3532" s="437">
        <v>45096.488923611112</v>
      </c>
      <c r="H3532">
        <v>0</v>
      </c>
      <c r="K3532">
        <v>3</v>
      </c>
    </row>
    <row r="3533" spans="1:11" x14ac:dyDescent="0.2">
      <c r="A3533">
        <v>5</v>
      </c>
      <c r="B3533" t="s">
        <v>1325</v>
      </c>
      <c r="C3533">
        <v>2023</v>
      </c>
      <c r="D3533" t="s">
        <v>1682</v>
      </c>
      <c r="E3533" t="str">
        <f>IFERROR(VLOOKUP([1]!Tabla_SERIEA_05_13[[#This Row],[IdEstablecimiento]],'[2]Establecimiento 2023'!$A$1:$E$183,5,FALSE),0)</f>
        <v>04101-La Serena</v>
      </c>
      <c r="F3533" t="s">
        <v>1360</v>
      </c>
      <c r="G3533" s="437">
        <v>45096.488923611112</v>
      </c>
      <c r="H3533">
        <v>0</v>
      </c>
      <c r="K3533">
        <v>59</v>
      </c>
    </row>
    <row r="3534" spans="1:11" x14ac:dyDescent="0.2">
      <c r="A3534">
        <v>5</v>
      </c>
      <c r="B3534" t="s">
        <v>1325</v>
      </c>
      <c r="C3534">
        <v>2023</v>
      </c>
      <c r="D3534" t="s">
        <v>1682</v>
      </c>
      <c r="E3534" t="str">
        <f>IFERROR(VLOOKUP([1]!Tabla_SERIEA_05_13[[#This Row],[IdEstablecimiento]],'[2]Establecimiento 2023'!$A$1:$E$183,5,FALSE),0)</f>
        <v>04101-La Serena</v>
      </c>
      <c r="F3534" t="s">
        <v>1361</v>
      </c>
      <c r="G3534" s="437">
        <v>45096.488923611112</v>
      </c>
      <c r="H3534">
        <v>0</v>
      </c>
      <c r="K3534">
        <v>28</v>
      </c>
    </row>
    <row r="3535" spans="1:11" x14ac:dyDescent="0.2">
      <c r="A3535">
        <v>5</v>
      </c>
      <c r="B3535" t="s">
        <v>1325</v>
      </c>
      <c r="C3535">
        <v>2023</v>
      </c>
      <c r="D3535" t="s">
        <v>1682</v>
      </c>
      <c r="E3535" t="str">
        <f>IFERROR(VLOOKUP([1]!Tabla_SERIEA_05_13[[#This Row],[IdEstablecimiento]],'[2]Establecimiento 2023'!$A$1:$E$183,5,FALSE),0)</f>
        <v>04101-La Serena</v>
      </c>
      <c r="F3535" t="s">
        <v>1362</v>
      </c>
      <c r="G3535" s="437">
        <v>45096.488923611112</v>
      </c>
      <c r="H3535">
        <v>0</v>
      </c>
      <c r="K3535">
        <v>2</v>
      </c>
    </row>
    <row r="3536" spans="1:11" x14ac:dyDescent="0.2">
      <c r="A3536">
        <v>5</v>
      </c>
      <c r="B3536" t="s">
        <v>1325</v>
      </c>
      <c r="C3536">
        <v>2023</v>
      </c>
      <c r="D3536" t="s">
        <v>1682</v>
      </c>
      <c r="E3536" t="str">
        <f>IFERROR(VLOOKUP([1]!Tabla_SERIEA_05_13[[#This Row],[IdEstablecimiento]],'[2]Establecimiento 2023'!$A$1:$E$183,5,FALSE),0)</f>
        <v>04101-La Serena</v>
      </c>
      <c r="F3536" t="s">
        <v>1397</v>
      </c>
      <c r="G3536" s="437">
        <v>45096.488923611112</v>
      </c>
      <c r="H3536">
        <v>0</v>
      </c>
      <c r="K3536">
        <v>1</v>
      </c>
    </row>
    <row r="3537" spans="1:12" x14ac:dyDescent="0.2">
      <c r="A3537">
        <v>5</v>
      </c>
      <c r="B3537" t="s">
        <v>1325</v>
      </c>
      <c r="C3537">
        <v>2023</v>
      </c>
      <c r="D3537" t="s">
        <v>1682</v>
      </c>
      <c r="E3537" t="str">
        <f>IFERROR(VLOOKUP([1]!Tabla_SERIEA_05_13[[#This Row],[IdEstablecimiento]],'[2]Establecimiento 2023'!$A$1:$E$183,5,FALSE),0)</f>
        <v>04101-La Serena</v>
      </c>
      <c r="F3537" t="s">
        <v>1367</v>
      </c>
      <c r="G3537" s="437">
        <v>45096.488923611112</v>
      </c>
      <c r="H3537">
        <v>0</v>
      </c>
      <c r="K3537">
        <v>8</v>
      </c>
    </row>
    <row r="3538" spans="1:12" x14ac:dyDescent="0.2">
      <c r="A3538">
        <v>5</v>
      </c>
      <c r="B3538" t="s">
        <v>1325</v>
      </c>
      <c r="C3538">
        <v>2023</v>
      </c>
      <c r="D3538" t="s">
        <v>1682</v>
      </c>
      <c r="E3538" t="str">
        <f>IFERROR(VLOOKUP([1]!Tabla_SERIEA_05_13[[#This Row],[IdEstablecimiento]],'[2]Establecimiento 2023'!$A$1:$E$183,5,FALSE),0)</f>
        <v>04101-La Serena</v>
      </c>
      <c r="F3538" t="s">
        <v>1368</v>
      </c>
      <c r="G3538" s="437">
        <v>45096.488923611112</v>
      </c>
      <c r="H3538">
        <v>0</v>
      </c>
      <c r="K3538">
        <v>11</v>
      </c>
    </row>
    <row r="3539" spans="1:12" x14ac:dyDescent="0.2">
      <c r="A3539">
        <v>5</v>
      </c>
      <c r="B3539" t="s">
        <v>1325</v>
      </c>
      <c r="C3539">
        <v>2023</v>
      </c>
      <c r="D3539" t="s">
        <v>1682</v>
      </c>
      <c r="E3539" t="str">
        <f>IFERROR(VLOOKUP([1]!Tabla_SERIEA_05_13[[#This Row],[IdEstablecimiento]],'[2]Establecimiento 2023'!$A$1:$E$183,5,FALSE),0)</f>
        <v>04101-La Serena</v>
      </c>
      <c r="F3539" t="s">
        <v>1369</v>
      </c>
      <c r="G3539" s="437">
        <v>45096.488923611112</v>
      </c>
      <c r="H3539">
        <v>0</v>
      </c>
      <c r="K3539">
        <v>1</v>
      </c>
    </row>
    <row r="3540" spans="1:12" x14ac:dyDescent="0.2">
      <c r="A3540">
        <v>5</v>
      </c>
      <c r="B3540" t="s">
        <v>1325</v>
      </c>
      <c r="C3540">
        <v>2023</v>
      </c>
      <c r="D3540" t="s">
        <v>1682</v>
      </c>
      <c r="E3540" t="str">
        <f>IFERROR(VLOOKUP([1]!Tabla_SERIEA_05_13[[#This Row],[IdEstablecimiento]],'[2]Establecimiento 2023'!$A$1:$E$183,5,FALSE),0)</f>
        <v>04101-La Serena</v>
      </c>
      <c r="F3540" t="s">
        <v>1371</v>
      </c>
      <c r="G3540" s="437">
        <v>45096.488923611112</v>
      </c>
      <c r="H3540">
        <v>0</v>
      </c>
      <c r="K3540">
        <v>3</v>
      </c>
    </row>
    <row r="3541" spans="1:12" x14ac:dyDescent="0.2">
      <c r="A3541">
        <v>5</v>
      </c>
      <c r="B3541" t="s">
        <v>1325</v>
      </c>
      <c r="C3541">
        <v>2023</v>
      </c>
      <c r="D3541" t="s">
        <v>1682</v>
      </c>
      <c r="E3541" t="str">
        <f>IFERROR(VLOOKUP([1]!Tabla_SERIEA_05_13[[#This Row],[IdEstablecimiento]],'[2]Establecimiento 2023'!$A$1:$E$183,5,FALSE),0)</f>
        <v>04101-La Serena</v>
      </c>
      <c r="F3541" t="s">
        <v>1399</v>
      </c>
      <c r="G3541" s="437">
        <v>45096.488923611112</v>
      </c>
      <c r="H3541">
        <v>0</v>
      </c>
      <c r="K3541">
        <v>6</v>
      </c>
    </row>
    <row r="3542" spans="1:12" x14ac:dyDescent="0.2">
      <c r="A3542">
        <v>5</v>
      </c>
      <c r="B3542" t="s">
        <v>1325</v>
      </c>
      <c r="C3542">
        <v>2023</v>
      </c>
      <c r="D3542" t="s">
        <v>1682</v>
      </c>
      <c r="E3542" t="str">
        <f>IFERROR(VLOOKUP([1]!Tabla_SERIEA_05_13[[#This Row],[IdEstablecimiento]],'[2]Establecimiento 2023'!$A$1:$E$183,5,FALSE),0)</f>
        <v>04101-La Serena</v>
      </c>
      <c r="F3542" t="s">
        <v>1477</v>
      </c>
      <c r="G3542" s="437">
        <v>45096.488923611112</v>
      </c>
      <c r="H3542">
        <v>14</v>
      </c>
      <c r="J3542">
        <v>14</v>
      </c>
      <c r="L3542">
        <v>14</v>
      </c>
    </row>
    <row r="3543" spans="1:12" x14ac:dyDescent="0.2">
      <c r="A3543">
        <v>5</v>
      </c>
      <c r="B3543" t="s">
        <v>1325</v>
      </c>
      <c r="C3543">
        <v>2023</v>
      </c>
      <c r="D3543" t="s">
        <v>1682</v>
      </c>
      <c r="E3543" t="str">
        <f>IFERROR(VLOOKUP([1]!Tabla_SERIEA_05_13[[#This Row],[IdEstablecimiento]],'[2]Establecimiento 2023'!$A$1:$E$183,5,FALSE),0)</f>
        <v>04101-La Serena</v>
      </c>
      <c r="F3543" t="s">
        <v>1380</v>
      </c>
      <c r="G3543" s="437">
        <v>45096.488923611112</v>
      </c>
      <c r="H3543">
        <v>1</v>
      </c>
      <c r="J3543">
        <v>1</v>
      </c>
      <c r="L3543">
        <v>1</v>
      </c>
    </row>
    <row r="3544" spans="1:12" x14ac:dyDescent="0.2">
      <c r="A3544">
        <v>5</v>
      </c>
      <c r="B3544" t="s">
        <v>1325</v>
      </c>
      <c r="C3544">
        <v>2023</v>
      </c>
      <c r="D3544" t="s">
        <v>1682</v>
      </c>
      <c r="E3544" t="str">
        <f>IFERROR(VLOOKUP([1]!Tabla_SERIEA_05_13[[#This Row],[IdEstablecimiento]],'[2]Establecimiento 2023'!$A$1:$E$183,5,FALSE),0)</f>
        <v>04101-La Serena</v>
      </c>
      <c r="F3544" t="s">
        <v>1327</v>
      </c>
      <c r="G3544" s="437">
        <v>45096.488923611112</v>
      </c>
      <c r="H3544">
        <v>19</v>
      </c>
      <c r="J3544">
        <v>19</v>
      </c>
      <c r="L3544">
        <v>19</v>
      </c>
    </row>
    <row r="3545" spans="1:12" x14ac:dyDescent="0.2">
      <c r="A3545">
        <v>5</v>
      </c>
      <c r="B3545" t="s">
        <v>1325</v>
      </c>
      <c r="C3545">
        <v>2023</v>
      </c>
      <c r="D3545" t="s">
        <v>1682</v>
      </c>
      <c r="E3545" t="str">
        <f>IFERROR(VLOOKUP([1]!Tabla_SERIEA_05_13[[#This Row],[IdEstablecimiento]],'[2]Establecimiento 2023'!$A$1:$E$183,5,FALSE),0)</f>
        <v>04101-La Serena</v>
      </c>
      <c r="F3545" t="s">
        <v>1413</v>
      </c>
      <c r="G3545" s="437">
        <v>45096.488923611112</v>
      </c>
      <c r="H3545">
        <v>4</v>
      </c>
      <c r="J3545">
        <v>4</v>
      </c>
    </row>
    <row r="3546" spans="1:12" x14ac:dyDescent="0.2">
      <c r="A3546">
        <v>5</v>
      </c>
      <c r="B3546" t="s">
        <v>1325</v>
      </c>
      <c r="C3546">
        <v>2023</v>
      </c>
      <c r="D3546" t="s">
        <v>1682</v>
      </c>
      <c r="E3546" t="str">
        <f>IFERROR(VLOOKUP([1]!Tabla_SERIEA_05_13[[#This Row],[IdEstablecimiento]],'[2]Establecimiento 2023'!$A$1:$E$183,5,FALSE),0)</f>
        <v>04101-La Serena</v>
      </c>
      <c r="F3546" t="s">
        <v>1383</v>
      </c>
      <c r="G3546" s="437">
        <v>45096.488923611112</v>
      </c>
      <c r="H3546">
        <v>7</v>
      </c>
      <c r="J3546">
        <v>7</v>
      </c>
      <c r="L3546">
        <v>7</v>
      </c>
    </row>
    <row r="3547" spans="1:12" x14ac:dyDescent="0.2">
      <c r="A3547">
        <v>5</v>
      </c>
      <c r="B3547" t="s">
        <v>1325</v>
      </c>
      <c r="C3547">
        <v>2023</v>
      </c>
      <c r="D3547" t="s">
        <v>1682</v>
      </c>
      <c r="E3547" t="str">
        <f>IFERROR(VLOOKUP([1]!Tabla_SERIEA_05_13[[#This Row],[IdEstablecimiento]],'[2]Establecimiento 2023'!$A$1:$E$183,5,FALSE),0)</f>
        <v>04101-La Serena</v>
      </c>
      <c r="F3547" t="s">
        <v>1328</v>
      </c>
      <c r="G3547" s="437">
        <v>45096.488923611112</v>
      </c>
      <c r="H3547">
        <v>4</v>
      </c>
      <c r="J3547">
        <v>4</v>
      </c>
      <c r="L3547">
        <v>4</v>
      </c>
    </row>
    <row r="3548" spans="1:12" x14ac:dyDescent="0.2">
      <c r="A3548">
        <v>5</v>
      </c>
      <c r="B3548" t="s">
        <v>1325</v>
      </c>
      <c r="C3548">
        <v>2023</v>
      </c>
      <c r="D3548" t="s">
        <v>1682</v>
      </c>
      <c r="E3548" t="str">
        <f>IFERROR(VLOOKUP([1]!Tabla_SERIEA_05_13[[#This Row],[IdEstablecimiento]],'[2]Establecimiento 2023'!$A$1:$E$183,5,FALSE),0)</f>
        <v>04101-La Serena</v>
      </c>
      <c r="F3548" t="s">
        <v>1384</v>
      </c>
      <c r="G3548" s="437">
        <v>45096.488923611112</v>
      </c>
      <c r="H3548">
        <v>66</v>
      </c>
      <c r="J3548">
        <v>66</v>
      </c>
      <c r="L3548">
        <v>66</v>
      </c>
    </row>
    <row r="3549" spans="1:12" x14ac:dyDescent="0.2">
      <c r="A3549">
        <v>5</v>
      </c>
      <c r="B3549" t="s">
        <v>1325</v>
      </c>
      <c r="C3549">
        <v>2023</v>
      </c>
      <c r="D3549" t="s">
        <v>1682</v>
      </c>
      <c r="E3549" t="str">
        <f>IFERROR(VLOOKUP([1]!Tabla_SERIEA_05_13[[#This Row],[IdEstablecimiento]],'[2]Establecimiento 2023'!$A$1:$E$183,5,FALSE),0)</f>
        <v>04101-La Serena</v>
      </c>
      <c r="F3549" t="s">
        <v>1385</v>
      </c>
      <c r="G3549" s="437">
        <v>45096.488923611112</v>
      </c>
      <c r="H3549">
        <v>101</v>
      </c>
      <c r="J3549">
        <v>101</v>
      </c>
    </row>
    <row r="3550" spans="1:12" x14ac:dyDescent="0.2">
      <c r="A3550">
        <v>5</v>
      </c>
      <c r="B3550" t="s">
        <v>1325</v>
      </c>
      <c r="C3550">
        <v>2023</v>
      </c>
      <c r="D3550" t="s">
        <v>1682</v>
      </c>
      <c r="E3550" t="str">
        <f>IFERROR(VLOOKUP([1]!Tabla_SERIEA_05_13[[#This Row],[IdEstablecimiento]],'[2]Establecimiento 2023'!$A$1:$E$183,5,FALSE),0)</f>
        <v>04101-La Serena</v>
      </c>
      <c r="F3550" t="s">
        <v>1386</v>
      </c>
      <c r="G3550" s="437">
        <v>45096.488923611112</v>
      </c>
      <c r="H3550">
        <v>6</v>
      </c>
      <c r="J3550">
        <v>6</v>
      </c>
    </row>
    <row r="3551" spans="1:12" x14ac:dyDescent="0.2">
      <c r="A3551">
        <v>5</v>
      </c>
      <c r="B3551" t="s">
        <v>1325</v>
      </c>
      <c r="C3551">
        <v>2023</v>
      </c>
      <c r="D3551" t="s">
        <v>1682</v>
      </c>
      <c r="E3551" t="str">
        <f>IFERROR(VLOOKUP([1]!Tabla_SERIEA_05_13[[#This Row],[IdEstablecimiento]],'[2]Establecimiento 2023'!$A$1:$E$183,5,FALSE),0)</f>
        <v>04101-La Serena</v>
      </c>
      <c r="F3551" t="s">
        <v>1403</v>
      </c>
      <c r="G3551" s="437">
        <v>45096.488923611112</v>
      </c>
      <c r="H3551">
        <v>3</v>
      </c>
      <c r="J3551">
        <v>3</v>
      </c>
      <c r="L3551">
        <v>3</v>
      </c>
    </row>
    <row r="3552" spans="1:12" x14ac:dyDescent="0.2">
      <c r="A3552">
        <v>5</v>
      </c>
      <c r="B3552" t="s">
        <v>1325</v>
      </c>
      <c r="C3552">
        <v>2023</v>
      </c>
      <c r="D3552" t="s">
        <v>1682</v>
      </c>
      <c r="E3552" t="str">
        <f>IFERROR(VLOOKUP([1]!Tabla_SERIEA_05_13[[#This Row],[IdEstablecimiento]],'[2]Establecimiento 2023'!$A$1:$E$183,5,FALSE),0)</f>
        <v>04101-La Serena</v>
      </c>
      <c r="F3552" t="s">
        <v>1404</v>
      </c>
      <c r="G3552" s="437">
        <v>45096.488923611112</v>
      </c>
      <c r="H3552">
        <v>1</v>
      </c>
      <c r="J3552">
        <v>1</v>
      </c>
      <c r="L3552">
        <v>1</v>
      </c>
    </row>
    <row r="3553" spans="1:13" x14ac:dyDescent="0.2">
      <c r="A3553">
        <v>5</v>
      </c>
      <c r="B3553" t="s">
        <v>1325</v>
      </c>
      <c r="C3553">
        <v>2023</v>
      </c>
      <c r="D3553" t="s">
        <v>1682</v>
      </c>
      <c r="E3553" t="str">
        <f>IFERROR(VLOOKUP([1]!Tabla_SERIEA_05_13[[#This Row],[IdEstablecimiento]],'[2]Establecimiento 2023'!$A$1:$E$183,5,FALSE),0)</f>
        <v>04101-La Serena</v>
      </c>
      <c r="F3553" t="s">
        <v>1332</v>
      </c>
      <c r="G3553" s="437">
        <v>45096.488923611112</v>
      </c>
      <c r="H3553">
        <v>2</v>
      </c>
      <c r="J3553">
        <v>2</v>
      </c>
      <c r="L3553">
        <v>2</v>
      </c>
    </row>
    <row r="3554" spans="1:13" x14ac:dyDescent="0.2">
      <c r="A3554">
        <v>5</v>
      </c>
      <c r="B3554" t="s">
        <v>1325</v>
      </c>
      <c r="C3554">
        <v>2023</v>
      </c>
      <c r="D3554" t="s">
        <v>1682</v>
      </c>
      <c r="E3554" t="str">
        <f>IFERROR(VLOOKUP([1]!Tabla_SERIEA_05_13[[#This Row],[IdEstablecimiento]],'[2]Establecimiento 2023'!$A$1:$E$183,5,FALSE),0)</f>
        <v>04101-La Serena</v>
      </c>
      <c r="F3554" t="s">
        <v>1465</v>
      </c>
      <c r="G3554" s="437">
        <v>45096.488923611112</v>
      </c>
      <c r="H3554">
        <v>0</v>
      </c>
      <c r="M3554">
        <v>3</v>
      </c>
    </row>
    <row r="3555" spans="1:13" x14ac:dyDescent="0.2">
      <c r="A3555">
        <v>5</v>
      </c>
      <c r="B3555" t="s">
        <v>1325</v>
      </c>
      <c r="C3555">
        <v>2023</v>
      </c>
      <c r="D3555" t="s">
        <v>1682</v>
      </c>
      <c r="E3555" t="str">
        <f>IFERROR(VLOOKUP([1]!Tabla_SERIEA_05_13[[#This Row],[IdEstablecimiento]],'[2]Establecimiento 2023'!$A$1:$E$183,5,FALSE),0)</f>
        <v>04101-La Serena</v>
      </c>
      <c r="F3555" t="s">
        <v>1244</v>
      </c>
      <c r="G3555" s="437">
        <v>45096.488923611112</v>
      </c>
      <c r="H3555">
        <v>14</v>
      </c>
      <c r="I3555">
        <v>0</v>
      </c>
      <c r="J3555">
        <v>14</v>
      </c>
    </row>
    <row r="3556" spans="1:13" x14ac:dyDescent="0.2">
      <c r="A3556">
        <v>5</v>
      </c>
      <c r="B3556" t="s">
        <v>1325</v>
      </c>
      <c r="C3556">
        <v>2023</v>
      </c>
      <c r="D3556" t="s">
        <v>1682</v>
      </c>
      <c r="E3556" t="str">
        <f>IFERROR(VLOOKUP([1]!Tabla_SERIEA_05_13[[#This Row],[IdEstablecimiento]],'[2]Establecimiento 2023'!$A$1:$E$183,5,FALSE),0)</f>
        <v>04101-La Serena</v>
      </c>
      <c r="F3556" t="s">
        <v>1248</v>
      </c>
      <c r="G3556" s="437">
        <v>45096.488923611112</v>
      </c>
      <c r="H3556">
        <v>1</v>
      </c>
      <c r="I3556">
        <v>0</v>
      </c>
      <c r="J3556">
        <v>1</v>
      </c>
    </row>
    <row r="3557" spans="1:13" x14ac:dyDescent="0.2">
      <c r="A3557">
        <v>5</v>
      </c>
      <c r="B3557" t="s">
        <v>1325</v>
      </c>
      <c r="C3557">
        <v>2023</v>
      </c>
      <c r="D3557" t="s">
        <v>1682</v>
      </c>
      <c r="E3557" t="str">
        <f>IFERROR(VLOOKUP([1]!Tabla_SERIEA_05_13[[#This Row],[IdEstablecimiento]],'[2]Establecimiento 2023'!$A$1:$E$183,5,FALSE),0)</f>
        <v>04101-La Serena</v>
      </c>
      <c r="F3557" t="s">
        <v>1253</v>
      </c>
      <c r="G3557" s="437">
        <v>45096.488923611112</v>
      </c>
      <c r="H3557">
        <v>19</v>
      </c>
      <c r="I3557">
        <v>0</v>
      </c>
      <c r="J3557">
        <v>19</v>
      </c>
    </row>
    <row r="3558" spans="1:13" x14ac:dyDescent="0.2">
      <c r="A3558">
        <v>5</v>
      </c>
      <c r="B3558" t="s">
        <v>1325</v>
      </c>
      <c r="C3558">
        <v>2023</v>
      </c>
      <c r="D3558" t="s">
        <v>1682</v>
      </c>
      <c r="E3558" t="str">
        <f>IFERROR(VLOOKUP([1]!Tabla_SERIEA_05_13[[#This Row],[IdEstablecimiento]],'[2]Establecimiento 2023'!$A$1:$E$183,5,FALSE),0)</f>
        <v>04101-La Serena</v>
      </c>
      <c r="F3558" t="s">
        <v>1390</v>
      </c>
      <c r="G3558" s="437">
        <v>45096.488923611112</v>
      </c>
      <c r="H3558">
        <v>7</v>
      </c>
      <c r="I3558">
        <v>0</v>
      </c>
      <c r="J3558">
        <v>7</v>
      </c>
    </row>
    <row r="3559" spans="1:13" x14ac:dyDescent="0.2">
      <c r="A3559">
        <v>5</v>
      </c>
      <c r="B3559" t="s">
        <v>1325</v>
      </c>
      <c r="C3559">
        <v>2023</v>
      </c>
      <c r="D3559" t="s">
        <v>1682</v>
      </c>
      <c r="E3559" t="str">
        <f>IFERROR(VLOOKUP([1]!Tabla_SERIEA_05_13[[#This Row],[IdEstablecimiento]],'[2]Establecimiento 2023'!$A$1:$E$183,5,FALSE),0)</f>
        <v>04101-La Serena</v>
      </c>
      <c r="F3559" t="s">
        <v>1254</v>
      </c>
      <c r="G3559" s="437">
        <v>45096.488923611112</v>
      </c>
      <c r="H3559">
        <v>4</v>
      </c>
      <c r="I3559">
        <v>0</v>
      </c>
      <c r="J3559">
        <v>4</v>
      </c>
    </row>
    <row r="3560" spans="1:13" x14ac:dyDescent="0.2">
      <c r="A3560">
        <v>5</v>
      </c>
      <c r="B3560" t="s">
        <v>1325</v>
      </c>
      <c r="C3560">
        <v>2023</v>
      </c>
      <c r="D3560" t="s">
        <v>1682</v>
      </c>
      <c r="E3560" t="str">
        <f>IFERROR(VLOOKUP([1]!Tabla_SERIEA_05_13[[#This Row],[IdEstablecimiento]],'[2]Establecimiento 2023'!$A$1:$E$183,5,FALSE),0)</f>
        <v>04101-La Serena</v>
      </c>
      <c r="F3560" t="s">
        <v>1259</v>
      </c>
      <c r="G3560" s="437">
        <v>45096.488923611112</v>
      </c>
      <c r="H3560">
        <v>3</v>
      </c>
      <c r="J3560">
        <v>3</v>
      </c>
    </row>
    <row r="3561" spans="1:13" x14ac:dyDescent="0.2">
      <c r="A3561">
        <v>5</v>
      </c>
      <c r="B3561" t="s">
        <v>1325</v>
      </c>
      <c r="C3561">
        <v>2023</v>
      </c>
      <c r="D3561" t="s">
        <v>1683</v>
      </c>
      <c r="E3561" t="str">
        <f>IFERROR(VLOOKUP([1]!Tabla_SERIEA_05_13[[#This Row],[IdEstablecimiento]],'[2]Establecimiento 2023'!$A$1:$E$183,5,FALSE),0)</f>
        <v>04101-La Serena</v>
      </c>
      <c r="F3561" t="s">
        <v>1340</v>
      </c>
      <c r="G3561" s="437">
        <v>45096.488981481481</v>
      </c>
      <c r="H3561">
        <v>0</v>
      </c>
      <c r="K3561">
        <v>20</v>
      </c>
    </row>
    <row r="3562" spans="1:13" x14ac:dyDescent="0.2">
      <c r="A3562">
        <v>5</v>
      </c>
      <c r="B3562" t="s">
        <v>1325</v>
      </c>
      <c r="C3562">
        <v>2023</v>
      </c>
      <c r="D3562" t="s">
        <v>1683</v>
      </c>
      <c r="E3562" t="str">
        <f>IFERROR(VLOOKUP([1]!Tabla_SERIEA_05_13[[#This Row],[IdEstablecimiento]],'[2]Establecimiento 2023'!$A$1:$E$183,5,FALSE),0)</f>
        <v>04101-La Serena</v>
      </c>
      <c r="F3562" t="s">
        <v>1341</v>
      </c>
      <c r="G3562" s="437">
        <v>45096.488981481481</v>
      </c>
      <c r="H3562">
        <v>0</v>
      </c>
      <c r="K3562">
        <v>30</v>
      </c>
    </row>
    <row r="3563" spans="1:13" x14ac:dyDescent="0.2">
      <c r="A3563">
        <v>5</v>
      </c>
      <c r="B3563" t="s">
        <v>1325</v>
      </c>
      <c r="C3563">
        <v>2023</v>
      </c>
      <c r="D3563" t="s">
        <v>1683</v>
      </c>
      <c r="E3563" t="str">
        <f>IFERROR(VLOOKUP([1]!Tabla_SERIEA_05_13[[#This Row],[IdEstablecimiento]],'[2]Establecimiento 2023'!$A$1:$E$183,5,FALSE),0)</f>
        <v>04101-La Serena</v>
      </c>
      <c r="F3563" t="s">
        <v>1342</v>
      </c>
      <c r="G3563" s="437">
        <v>45096.488981481481</v>
      </c>
      <c r="H3563">
        <v>0</v>
      </c>
      <c r="K3563">
        <v>32</v>
      </c>
    </row>
    <row r="3564" spans="1:13" x14ac:dyDescent="0.2">
      <c r="A3564">
        <v>5</v>
      </c>
      <c r="B3564" t="s">
        <v>1325</v>
      </c>
      <c r="C3564">
        <v>2023</v>
      </c>
      <c r="D3564" t="s">
        <v>1683</v>
      </c>
      <c r="E3564" t="str">
        <f>IFERROR(VLOOKUP([1]!Tabla_SERIEA_05_13[[#This Row],[IdEstablecimiento]],'[2]Establecimiento 2023'!$A$1:$E$183,5,FALSE),0)</f>
        <v>04101-La Serena</v>
      </c>
      <c r="F3564" t="s">
        <v>1343</v>
      </c>
      <c r="G3564" s="437">
        <v>45096.488981481481</v>
      </c>
      <c r="H3564">
        <v>0</v>
      </c>
      <c r="K3564">
        <v>200</v>
      </c>
    </row>
    <row r="3565" spans="1:13" x14ac:dyDescent="0.2">
      <c r="A3565">
        <v>5</v>
      </c>
      <c r="B3565" t="s">
        <v>1325</v>
      </c>
      <c r="C3565">
        <v>2023</v>
      </c>
      <c r="D3565" t="s">
        <v>1683</v>
      </c>
      <c r="E3565" t="str">
        <f>IFERROR(VLOOKUP([1]!Tabla_SERIEA_05_13[[#This Row],[IdEstablecimiento]],'[2]Establecimiento 2023'!$A$1:$E$183,5,FALSE),0)</f>
        <v>04101-La Serena</v>
      </c>
      <c r="F3565" t="s">
        <v>1344</v>
      </c>
      <c r="G3565" s="437">
        <v>45096.488981481481</v>
      </c>
      <c r="H3565">
        <v>0</v>
      </c>
      <c r="K3565">
        <v>437</v>
      </c>
    </row>
    <row r="3566" spans="1:13" x14ac:dyDescent="0.2">
      <c r="A3566">
        <v>5</v>
      </c>
      <c r="B3566" t="s">
        <v>1325</v>
      </c>
      <c r="C3566">
        <v>2023</v>
      </c>
      <c r="D3566" t="s">
        <v>1683</v>
      </c>
      <c r="E3566" t="str">
        <f>IFERROR(VLOOKUP([1]!Tabla_SERIEA_05_13[[#This Row],[IdEstablecimiento]],'[2]Establecimiento 2023'!$A$1:$E$183,5,FALSE),0)</f>
        <v>04101-La Serena</v>
      </c>
      <c r="F3566" t="s">
        <v>1392</v>
      </c>
      <c r="G3566" s="437">
        <v>45096.488981481481</v>
      </c>
      <c r="H3566">
        <v>0</v>
      </c>
      <c r="K3566">
        <v>6</v>
      </c>
    </row>
    <row r="3567" spans="1:13" x14ac:dyDescent="0.2">
      <c r="A3567">
        <v>5</v>
      </c>
      <c r="B3567" t="s">
        <v>1325</v>
      </c>
      <c r="C3567">
        <v>2023</v>
      </c>
      <c r="D3567" t="s">
        <v>1683</v>
      </c>
      <c r="E3567" t="str">
        <f>IFERROR(VLOOKUP([1]!Tabla_SERIEA_05_13[[#This Row],[IdEstablecimiento]],'[2]Establecimiento 2023'!$A$1:$E$183,5,FALSE),0)</f>
        <v>04101-La Serena</v>
      </c>
      <c r="F3567" t="s">
        <v>1345</v>
      </c>
      <c r="G3567" s="437">
        <v>45096.488981481481</v>
      </c>
      <c r="H3567">
        <v>0</v>
      </c>
      <c r="K3567">
        <v>264</v>
      </c>
    </row>
    <row r="3568" spans="1:13" x14ac:dyDescent="0.2">
      <c r="A3568">
        <v>5</v>
      </c>
      <c r="B3568" t="s">
        <v>1325</v>
      </c>
      <c r="C3568">
        <v>2023</v>
      </c>
      <c r="D3568" t="s">
        <v>1683</v>
      </c>
      <c r="E3568" t="str">
        <f>IFERROR(VLOOKUP([1]!Tabla_SERIEA_05_13[[#This Row],[IdEstablecimiento]],'[2]Establecimiento 2023'!$A$1:$E$183,5,FALSE),0)</f>
        <v>04101-La Serena</v>
      </c>
      <c r="F3568" t="s">
        <v>1346</v>
      </c>
      <c r="G3568" s="437">
        <v>45096.488981481481</v>
      </c>
      <c r="H3568">
        <v>0</v>
      </c>
      <c r="K3568">
        <v>264</v>
      </c>
    </row>
    <row r="3569" spans="1:11" x14ac:dyDescent="0.2">
      <c r="A3569">
        <v>5</v>
      </c>
      <c r="B3569" t="s">
        <v>1325</v>
      </c>
      <c r="C3569">
        <v>2023</v>
      </c>
      <c r="D3569" t="s">
        <v>1683</v>
      </c>
      <c r="E3569" t="str">
        <f>IFERROR(VLOOKUP([1]!Tabla_SERIEA_05_13[[#This Row],[IdEstablecimiento]],'[2]Establecimiento 2023'!$A$1:$E$183,5,FALSE),0)</f>
        <v>04101-La Serena</v>
      </c>
      <c r="F3569" t="s">
        <v>1347</v>
      </c>
      <c r="G3569" s="437">
        <v>45096.488981481481</v>
      </c>
      <c r="H3569">
        <v>0</v>
      </c>
      <c r="K3569">
        <v>452</v>
      </c>
    </row>
    <row r="3570" spans="1:11" x14ac:dyDescent="0.2">
      <c r="A3570">
        <v>5</v>
      </c>
      <c r="B3570" t="s">
        <v>1325</v>
      </c>
      <c r="C3570">
        <v>2023</v>
      </c>
      <c r="D3570" t="s">
        <v>1683</v>
      </c>
      <c r="E3570" t="str">
        <f>IFERROR(VLOOKUP([1]!Tabla_SERIEA_05_13[[#This Row],[IdEstablecimiento]],'[2]Establecimiento 2023'!$A$1:$E$183,5,FALSE),0)</f>
        <v>04101-La Serena</v>
      </c>
      <c r="F3570" t="s">
        <v>1394</v>
      </c>
      <c r="G3570" s="437">
        <v>45096.488981481481</v>
      </c>
      <c r="H3570">
        <v>0</v>
      </c>
      <c r="K3570">
        <v>2</v>
      </c>
    </row>
    <row r="3571" spans="1:11" x14ac:dyDescent="0.2">
      <c r="A3571">
        <v>5</v>
      </c>
      <c r="B3571" t="s">
        <v>1325</v>
      </c>
      <c r="C3571">
        <v>2023</v>
      </c>
      <c r="D3571" t="s">
        <v>1683</v>
      </c>
      <c r="E3571" t="str">
        <f>IFERROR(VLOOKUP([1]!Tabla_SERIEA_05_13[[#This Row],[IdEstablecimiento]],'[2]Establecimiento 2023'!$A$1:$E$183,5,FALSE),0)</f>
        <v>04101-La Serena</v>
      </c>
      <c r="F3571" t="s">
        <v>1422</v>
      </c>
      <c r="G3571" s="437">
        <v>45096.488981481481</v>
      </c>
      <c r="H3571">
        <v>0</v>
      </c>
      <c r="K3571">
        <v>6</v>
      </c>
    </row>
    <row r="3572" spans="1:11" x14ac:dyDescent="0.2">
      <c r="A3572">
        <v>5</v>
      </c>
      <c r="B3572" t="s">
        <v>1325</v>
      </c>
      <c r="C3572">
        <v>2023</v>
      </c>
      <c r="D3572" t="s">
        <v>1683</v>
      </c>
      <c r="E3572" t="str">
        <f>IFERROR(VLOOKUP([1]!Tabla_SERIEA_05_13[[#This Row],[IdEstablecimiento]],'[2]Establecimiento 2023'!$A$1:$E$183,5,FALSE),0)</f>
        <v>04101-La Serena</v>
      </c>
      <c r="F3572" t="s">
        <v>1349</v>
      </c>
      <c r="G3572" s="437">
        <v>45096.488981481481</v>
      </c>
      <c r="H3572">
        <v>0</v>
      </c>
      <c r="K3572">
        <v>189</v>
      </c>
    </row>
    <row r="3573" spans="1:11" x14ac:dyDescent="0.2">
      <c r="A3573">
        <v>5</v>
      </c>
      <c r="B3573" t="s">
        <v>1325</v>
      </c>
      <c r="C3573">
        <v>2023</v>
      </c>
      <c r="D3573" t="s">
        <v>1683</v>
      </c>
      <c r="E3573" t="str">
        <f>IFERROR(VLOOKUP([1]!Tabla_SERIEA_05_13[[#This Row],[IdEstablecimiento]],'[2]Establecimiento 2023'!$A$1:$E$183,5,FALSE),0)</f>
        <v>04101-La Serena</v>
      </c>
      <c r="F3573" t="s">
        <v>1350</v>
      </c>
      <c r="G3573" s="437">
        <v>45096.488981481481</v>
      </c>
      <c r="H3573">
        <v>0</v>
      </c>
      <c r="K3573">
        <v>10</v>
      </c>
    </row>
    <row r="3574" spans="1:11" x14ac:dyDescent="0.2">
      <c r="A3574">
        <v>5</v>
      </c>
      <c r="B3574" t="s">
        <v>1325</v>
      </c>
      <c r="C3574">
        <v>2023</v>
      </c>
      <c r="D3574" t="s">
        <v>1683</v>
      </c>
      <c r="E3574" t="str">
        <f>IFERROR(VLOOKUP([1]!Tabla_SERIEA_05_13[[#This Row],[IdEstablecimiento]],'[2]Establecimiento 2023'!$A$1:$E$183,5,FALSE),0)</f>
        <v>04101-La Serena</v>
      </c>
      <c r="F3574" t="s">
        <v>1423</v>
      </c>
      <c r="G3574" s="437">
        <v>45096.488981481481</v>
      </c>
      <c r="H3574">
        <v>0</v>
      </c>
      <c r="K3574">
        <v>17</v>
      </c>
    </row>
    <row r="3575" spans="1:11" x14ac:dyDescent="0.2">
      <c r="A3575">
        <v>5</v>
      </c>
      <c r="B3575" t="s">
        <v>1325</v>
      </c>
      <c r="C3575">
        <v>2023</v>
      </c>
      <c r="D3575" t="s">
        <v>1683</v>
      </c>
      <c r="E3575" t="str">
        <f>IFERROR(VLOOKUP([1]!Tabla_SERIEA_05_13[[#This Row],[IdEstablecimiento]],'[2]Establecimiento 2023'!$A$1:$E$183,5,FALSE),0)</f>
        <v>04101-La Serena</v>
      </c>
      <c r="F3575" t="s">
        <v>1351</v>
      </c>
      <c r="G3575" s="437">
        <v>45096.488981481481</v>
      </c>
      <c r="H3575">
        <v>0</v>
      </c>
      <c r="K3575">
        <v>103</v>
      </c>
    </row>
    <row r="3576" spans="1:11" x14ac:dyDescent="0.2">
      <c r="A3576">
        <v>5</v>
      </c>
      <c r="B3576" t="s">
        <v>1325</v>
      </c>
      <c r="C3576">
        <v>2023</v>
      </c>
      <c r="D3576" t="s">
        <v>1683</v>
      </c>
      <c r="E3576" t="str">
        <f>IFERROR(VLOOKUP([1]!Tabla_SERIEA_05_13[[#This Row],[IdEstablecimiento]],'[2]Establecimiento 2023'!$A$1:$E$183,5,FALSE),0)</f>
        <v>04101-La Serena</v>
      </c>
      <c r="F3576" t="s">
        <v>1352</v>
      </c>
      <c r="G3576" s="437">
        <v>45096.488981481481</v>
      </c>
      <c r="H3576">
        <v>0</v>
      </c>
      <c r="K3576">
        <v>99</v>
      </c>
    </row>
    <row r="3577" spans="1:11" x14ac:dyDescent="0.2">
      <c r="A3577">
        <v>5</v>
      </c>
      <c r="B3577" t="s">
        <v>1325</v>
      </c>
      <c r="C3577">
        <v>2023</v>
      </c>
      <c r="D3577" t="s">
        <v>1683</v>
      </c>
      <c r="E3577" t="str">
        <f>IFERROR(VLOOKUP([1]!Tabla_SERIEA_05_13[[#This Row],[IdEstablecimiento]],'[2]Establecimiento 2023'!$A$1:$E$183,5,FALSE),0)</f>
        <v>04101-La Serena</v>
      </c>
      <c r="F3577" t="s">
        <v>1353</v>
      </c>
      <c r="G3577" s="437">
        <v>45096.488981481481</v>
      </c>
      <c r="H3577">
        <v>0</v>
      </c>
      <c r="K3577">
        <v>371</v>
      </c>
    </row>
    <row r="3578" spans="1:11" x14ac:dyDescent="0.2">
      <c r="A3578">
        <v>5</v>
      </c>
      <c r="B3578" t="s">
        <v>1325</v>
      </c>
      <c r="C3578">
        <v>2023</v>
      </c>
      <c r="D3578" t="s">
        <v>1683</v>
      </c>
      <c r="E3578" t="str">
        <f>IFERROR(VLOOKUP([1]!Tabla_SERIEA_05_13[[#This Row],[IdEstablecimiento]],'[2]Establecimiento 2023'!$A$1:$E$183,5,FALSE),0)</f>
        <v>04101-La Serena</v>
      </c>
      <c r="F3578" t="s">
        <v>1424</v>
      </c>
      <c r="G3578" s="437">
        <v>45096.488981481481</v>
      </c>
      <c r="H3578">
        <v>0</v>
      </c>
      <c r="K3578">
        <v>1</v>
      </c>
    </row>
    <row r="3579" spans="1:11" x14ac:dyDescent="0.2">
      <c r="A3579">
        <v>5</v>
      </c>
      <c r="B3579" t="s">
        <v>1325</v>
      </c>
      <c r="C3579">
        <v>2023</v>
      </c>
      <c r="D3579" t="s">
        <v>1683</v>
      </c>
      <c r="E3579" t="str">
        <f>IFERROR(VLOOKUP([1]!Tabla_SERIEA_05_13[[#This Row],[IdEstablecimiento]],'[2]Establecimiento 2023'!$A$1:$E$183,5,FALSE),0)</f>
        <v>04101-La Serena</v>
      </c>
      <c r="F3579" t="s">
        <v>1441</v>
      </c>
      <c r="G3579" s="437">
        <v>45096.488981481481</v>
      </c>
      <c r="H3579">
        <v>0</v>
      </c>
      <c r="K3579">
        <v>12</v>
      </c>
    </row>
    <row r="3580" spans="1:11" x14ac:dyDescent="0.2">
      <c r="A3580">
        <v>5</v>
      </c>
      <c r="B3580" t="s">
        <v>1325</v>
      </c>
      <c r="C3580">
        <v>2023</v>
      </c>
      <c r="D3580" t="s">
        <v>1683</v>
      </c>
      <c r="E3580" t="str">
        <f>IFERROR(VLOOKUP([1]!Tabla_SERIEA_05_13[[#This Row],[IdEstablecimiento]],'[2]Establecimiento 2023'!$A$1:$E$183,5,FALSE),0)</f>
        <v>04101-La Serena</v>
      </c>
      <c r="F3580" t="s">
        <v>1442</v>
      </c>
      <c r="G3580" s="437">
        <v>45096.488981481481</v>
      </c>
      <c r="H3580">
        <v>0</v>
      </c>
      <c r="K3580">
        <v>10</v>
      </c>
    </row>
    <row r="3581" spans="1:11" x14ac:dyDescent="0.2">
      <c r="A3581">
        <v>5</v>
      </c>
      <c r="B3581" t="s">
        <v>1325</v>
      </c>
      <c r="C3581">
        <v>2023</v>
      </c>
      <c r="D3581" t="s">
        <v>1683</v>
      </c>
      <c r="E3581" t="str">
        <f>IFERROR(VLOOKUP([1]!Tabla_SERIEA_05_13[[#This Row],[IdEstablecimiento]],'[2]Establecimiento 2023'!$A$1:$E$183,5,FALSE),0)</f>
        <v>04101-La Serena</v>
      </c>
      <c r="F3581" t="s">
        <v>1354</v>
      </c>
      <c r="G3581" s="437">
        <v>45096.488981481481</v>
      </c>
      <c r="H3581">
        <v>0</v>
      </c>
      <c r="K3581">
        <v>256</v>
      </c>
    </row>
    <row r="3582" spans="1:11" x14ac:dyDescent="0.2">
      <c r="A3582">
        <v>5</v>
      </c>
      <c r="B3582" t="s">
        <v>1325</v>
      </c>
      <c r="C3582">
        <v>2023</v>
      </c>
      <c r="D3582" t="s">
        <v>1683</v>
      </c>
      <c r="E3582" t="str">
        <f>IFERROR(VLOOKUP([1]!Tabla_SERIEA_05_13[[#This Row],[IdEstablecimiento]],'[2]Establecimiento 2023'!$A$1:$E$183,5,FALSE),0)</f>
        <v>04101-La Serena</v>
      </c>
      <c r="F3582" t="s">
        <v>1410</v>
      </c>
      <c r="G3582" s="437">
        <v>45096.488981481481</v>
      </c>
      <c r="H3582">
        <v>0</v>
      </c>
      <c r="K3582">
        <v>414</v>
      </c>
    </row>
    <row r="3583" spans="1:11" x14ac:dyDescent="0.2">
      <c r="A3583">
        <v>5</v>
      </c>
      <c r="B3583" t="s">
        <v>1325</v>
      </c>
      <c r="C3583">
        <v>2023</v>
      </c>
      <c r="D3583" t="s">
        <v>1683</v>
      </c>
      <c r="E3583" t="str">
        <f>IFERROR(VLOOKUP([1]!Tabla_SERIEA_05_13[[#This Row],[IdEstablecimiento]],'[2]Establecimiento 2023'!$A$1:$E$183,5,FALSE),0)</f>
        <v>04101-La Serena</v>
      </c>
      <c r="F3583" t="s">
        <v>1425</v>
      </c>
      <c r="G3583" s="437">
        <v>45096.488981481481</v>
      </c>
      <c r="H3583">
        <v>0</v>
      </c>
      <c r="K3583">
        <v>5</v>
      </c>
    </row>
    <row r="3584" spans="1:11" x14ac:dyDescent="0.2">
      <c r="A3584">
        <v>5</v>
      </c>
      <c r="B3584" t="s">
        <v>1325</v>
      </c>
      <c r="C3584">
        <v>2023</v>
      </c>
      <c r="D3584" t="s">
        <v>1683</v>
      </c>
      <c r="E3584" t="str">
        <f>IFERROR(VLOOKUP([1]!Tabla_SERIEA_05_13[[#This Row],[IdEstablecimiento]],'[2]Establecimiento 2023'!$A$1:$E$183,5,FALSE),0)</f>
        <v>04101-La Serena</v>
      </c>
      <c r="F3584" t="s">
        <v>1355</v>
      </c>
      <c r="G3584" s="437">
        <v>45096.488981481481</v>
      </c>
      <c r="H3584">
        <v>0</v>
      </c>
      <c r="K3584">
        <v>5</v>
      </c>
    </row>
    <row r="3585" spans="1:11" x14ac:dyDescent="0.2">
      <c r="A3585">
        <v>5</v>
      </c>
      <c r="B3585" t="s">
        <v>1325</v>
      </c>
      <c r="C3585">
        <v>2023</v>
      </c>
      <c r="D3585" t="s">
        <v>1683</v>
      </c>
      <c r="E3585" t="str">
        <f>IFERROR(VLOOKUP([1]!Tabla_SERIEA_05_13[[#This Row],[IdEstablecimiento]],'[2]Establecimiento 2023'!$A$1:$E$183,5,FALSE),0)</f>
        <v>04101-La Serena</v>
      </c>
      <c r="F3585" t="s">
        <v>1458</v>
      </c>
      <c r="G3585" s="437">
        <v>45096.488981481481</v>
      </c>
      <c r="H3585">
        <v>0</v>
      </c>
      <c r="K3585">
        <v>4</v>
      </c>
    </row>
    <row r="3586" spans="1:11" x14ac:dyDescent="0.2">
      <c r="A3586">
        <v>5</v>
      </c>
      <c r="B3586" t="s">
        <v>1325</v>
      </c>
      <c r="C3586">
        <v>2023</v>
      </c>
      <c r="D3586" t="s">
        <v>1683</v>
      </c>
      <c r="E3586" t="str">
        <f>IFERROR(VLOOKUP([1]!Tabla_SERIEA_05_13[[#This Row],[IdEstablecimiento]],'[2]Establecimiento 2023'!$A$1:$E$183,5,FALSE),0)</f>
        <v>04101-La Serena</v>
      </c>
      <c r="F3586" t="s">
        <v>1443</v>
      </c>
      <c r="G3586" s="437">
        <v>45096.488981481481</v>
      </c>
      <c r="H3586">
        <v>0</v>
      </c>
      <c r="K3586">
        <v>4</v>
      </c>
    </row>
    <row r="3587" spans="1:11" x14ac:dyDescent="0.2">
      <c r="A3587">
        <v>5</v>
      </c>
      <c r="B3587" t="s">
        <v>1325</v>
      </c>
      <c r="C3587">
        <v>2023</v>
      </c>
      <c r="D3587" t="s">
        <v>1683</v>
      </c>
      <c r="E3587" t="str">
        <f>IFERROR(VLOOKUP([1]!Tabla_SERIEA_05_13[[#This Row],[IdEstablecimiento]],'[2]Establecimiento 2023'!$A$1:$E$183,5,FALSE),0)</f>
        <v>04101-La Serena</v>
      </c>
      <c r="F3587" t="s">
        <v>1356</v>
      </c>
      <c r="G3587" s="437">
        <v>45096.488981481481</v>
      </c>
      <c r="H3587">
        <v>0</v>
      </c>
      <c r="K3587">
        <v>466</v>
      </c>
    </row>
    <row r="3588" spans="1:11" x14ac:dyDescent="0.2">
      <c r="A3588">
        <v>5</v>
      </c>
      <c r="B3588" t="s">
        <v>1325</v>
      </c>
      <c r="C3588">
        <v>2023</v>
      </c>
      <c r="D3588" t="s">
        <v>1683</v>
      </c>
      <c r="E3588" t="str">
        <f>IFERROR(VLOOKUP([1]!Tabla_SERIEA_05_13[[#This Row],[IdEstablecimiento]],'[2]Establecimiento 2023'!$A$1:$E$183,5,FALSE),0)</f>
        <v>04101-La Serena</v>
      </c>
      <c r="F3588" t="s">
        <v>1357</v>
      </c>
      <c r="G3588" s="437">
        <v>45096.488981481481</v>
      </c>
      <c r="H3588">
        <v>0</v>
      </c>
      <c r="K3588">
        <v>38</v>
      </c>
    </row>
    <row r="3589" spans="1:11" x14ac:dyDescent="0.2">
      <c r="A3589">
        <v>5</v>
      </c>
      <c r="B3589" t="s">
        <v>1325</v>
      </c>
      <c r="C3589">
        <v>2023</v>
      </c>
      <c r="D3589" t="s">
        <v>1683</v>
      </c>
      <c r="E3589" t="str">
        <f>IFERROR(VLOOKUP([1]!Tabla_SERIEA_05_13[[#This Row],[IdEstablecimiento]],'[2]Establecimiento 2023'!$A$1:$E$183,5,FALSE),0)</f>
        <v>04101-La Serena</v>
      </c>
      <c r="F3589" t="s">
        <v>1358</v>
      </c>
      <c r="G3589" s="437">
        <v>45096.488981481481</v>
      </c>
      <c r="H3589">
        <v>0</v>
      </c>
      <c r="K3589">
        <v>246</v>
      </c>
    </row>
    <row r="3590" spans="1:11" x14ac:dyDescent="0.2">
      <c r="A3590">
        <v>5</v>
      </c>
      <c r="B3590" t="s">
        <v>1325</v>
      </c>
      <c r="C3590">
        <v>2023</v>
      </c>
      <c r="D3590" t="s">
        <v>1683</v>
      </c>
      <c r="E3590" t="str">
        <f>IFERROR(VLOOKUP([1]!Tabla_SERIEA_05_13[[#This Row],[IdEstablecimiento]],'[2]Establecimiento 2023'!$A$1:$E$183,5,FALSE),0)</f>
        <v>04101-La Serena</v>
      </c>
      <c r="F3590" t="s">
        <v>1395</v>
      </c>
      <c r="G3590" s="437">
        <v>45096.488981481481</v>
      </c>
      <c r="H3590">
        <v>0</v>
      </c>
      <c r="K3590">
        <v>30</v>
      </c>
    </row>
    <row r="3591" spans="1:11" x14ac:dyDescent="0.2">
      <c r="A3591">
        <v>5</v>
      </c>
      <c r="B3591" t="s">
        <v>1325</v>
      </c>
      <c r="C3591">
        <v>2023</v>
      </c>
      <c r="D3591" t="s">
        <v>1683</v>
      </c>
      <c r="E3591" t="str">
        <f>IFERROR(VLOOKUP([1]!Tabla_SERIEA_05_13[[#This Row],[IdEstablecimiento]],'[2]Establecimiento 2023'!$A$1:$E$183,5,FALSE),0)</f>
        <v>04101-La Serena</v>
      </c>
      <c r="F3591" t="s">
        <v>1444</v>
      </c>
      <c r="G3591" s="437">
        <v>45096.488981481481</v>
      </c>
      <c r="H3591">
        <v>0</v>
      </c>
      <c r="K3591">
        <v>142</v>
      </c>
    </row>
    <row r="3592" spans="1:11" x14ac:dyDescent="0.2">
      <c r="A3592">
        <v>5</v>
      </c>
      <c r="B3592" t="s">
        <v>1325</v>
      </c>
      <c r="C3592">
        <v>2023</v>
      </c>
      <c r="D3592" t="s">
        <v>1683</v>
      </c>
      <c r="E3592" t="str">
        <f>IFERROR(VLOOKUP([1]!Tabla_SERIEA_05_13[[#This Row],[IdEstablecimiento]],'[2]Establecimiento 2023'!$A$1:$E$183,5,FALSE),0)</f>
        <v>04101-La Serena</v>
      </c>
      <c r="F3592" t="s">
        <v>1396</v>
      </c>
      <c r="G3592" s="437">
        <v>45096.488981481481</v>
      </c>
      <c r="H3592">
        <v>0</v>
      </c>
      <c r="K3592">
        <v>39</v>
      </c>
    </row>
    <row r="3593" spans="1:11" x14ac:dyDescent="0.2">
      <c r="A3593">
        <v>5</v>
      </c>
      <c r="B3593" t="s">
        <v>1325</v>
      </c>
      <c r="C3593">
        <v>2023</v>
      </c>
      <c r="D3593" t="s">
        <v>1683</v>
      </c>
      <c r="E3593" t="str">
        <f>IFERROR(VLOOKUP([1]!Tabla_SERIEA_05_13[[#This Row],[IdEstablecimiento]],'[2]Establecimiento 2023'!$A$1:$E$183,5,FALSE),0)</f>
        <v>04101-La Serena</v>
      </c>
      <c r="F3593" t="s">
        <v>1360</v>
      </c>
      <c r="G3593" s="437">
        <v>45096.488981481481</v>
      </c>
      <c r="H3593">
        <v>0</v>
      </c>
      <c r="K3593">
        <v>101</v>
      </c>
    </row>
    <row r="3594" spans="1:11" x14ac:dyDescent="0.2">
      <c r="A3594">
        <v>5</v>
      </c>
      <c r="B3594" t="s">
        <v>1325</v>
      </c>
      <c r="C3594">
        <v>2023</v>
      </c>
      <c r="D3594" t="s">
        <v>1683</v>
      </c>
      <c r="E3594" t="str">
        <f>IFERROR(VLOOKUP([1]!Tabla_SERIEA_05_13[[#This Row],[IdEstablecimiento]],'[2]Establecimiento 2023'!$A$1:$E$183,5,FALSE),0)</f>
        <v>04101-La Serena</v>
      </c>
      <c r="F3594" t="s">
        <v>1536</v>
      </c>
      <c r="G3594" s="437">
        <v>45096.488981481481</v>
      </c>
      <c r="H3594">
        <v>0</v>
      </c>
      <c r="K3594">
        <v>7</v>
      </c>
    </row>
    <row r="3595" spans="1:11" x14ac:dyDescent="0.2">
      <c r="A3595">
        <v>5</v>
      </c>
      <c r="B3595" t="s">
        <v>1325</v>
      </c>
      <c r="C3595">
        <v>2023</v>
      </c>
      <c r="D3595" t="s">
        <v>1683</v>
      </c>
      <c r="E3595" t="str">
        <f>IFERROR(VLOOKUP([1]!Tabla_SERIEA_05_13[[#This Row],[IdEstablecimiento]],'[2]Establecimiento 2023'!$A$1:$E$183,5,FALSE),0)</f>
        <v>04101-La Serena</v>
      </c>
      <c r="F3595" t="s">
        <v>1361</v>
      </c>
      <c r="G3595" s="437">
        <v>45096.488981481481</v>
      </c>
      <c r="H3595">
        <v>0</v>
      </c>
      <c r="K3595">
        <v>361</v>
      </c>
    </row>
    <row r="3596" spans="1:11" x14ac:dyDescent="0.2">
      <c r="A3596">
        <v>5</v>
      </c>
      <c r="B3596" t="s">
        <v>1325</v>
      </c>
      <c r="C3596">
        <v>2023</v>
      </c>
      <c r="D3596" t="s">
        <v>1683</v>
      </c>
      <c r="E3596" t="str">
        <f>IFERROR(VLOOKUP([1]!Tabla_SERIEA_05_13[[#This Row],[IdEstablecimiento]],'[2]Establecimiento 2023'!$A$1:$E$183,5,FALSE),0)</f>
        <v>04101-La Serena</v>
      </c>
      <c r="F3596" t="s">
        <v>1362</v>
      </c>
      <c r="G3596" s="437">
        <v>45096.488981481481</v>
      </c>
      <c r="H3596">
        <v>0</v>
      </c>
      <c r="K3596">
        <v>168</v>
      </c>
    </row>
    <row r="3597" spans="1:11" x14ac:dyDescent="0.2">
      <c r="A3597">
        <v>5</v>
      </c>
      <c r="B3597" t="s">
        <v>1325</v>
      </c>
      <c r="C3597">
        <v>2023</v>
      </c>
      <c r="D3597" t="s">
        <v>1683</v>
      </c>
      <c r="E3597" t="str">
        <f>IFERROR(VLOOKUP([1]!Tabla_SERIEA_05_13[[#This Row],[IdEstablecimiento]],'[2]Establecimiento 2023'!$A$1:$E$183,5,FALSE),0)</f>
        <v>04101-La Serena</v>
      </c>
      <c r="F3597" t="s">
        <v>1426</v>
      </c>
      <c r="G3597" s="437">
        <v>45096.488981481481</v>
      </c>
      <c r="H3597">
        <v>0</v>
      </c>
      <c r="K3597">
        <v>74</v>
      </c>
    </row>
    <row r="3598" spans="1:11" x14ac:dyDescent="0.2">
      <c r="A3598">
        <v>5</v>
      </c>
      <c r="B3598" t="s">
        <v>1325</v>
      </c>
      <c r="C3598">
        <v>2023</v>
      </c>
      <c r="D3598" t="s">
        <v>1683</v>
      </c>
      <c r="E3598" t="str">
        <f>IFERROR(VLOOKUP([1]!Tabla_SERIEA_05_13[[#This Row],[IdEstablecimiento]],'[2]Establecimiento 2023'!$A$1:$E$183,5,FALSE),0)</f>
        <v>04101-La Serena</v>
      </c>
      <c r="F3598" t="s">
        <v>1363</v>
      </c>
      <c r="G3598" s="437">
        <v>45096.488981481481</v>
      </c>
      <c r="H3598">
        <v>0</v>
      </c>
      <c r="K3598">
        <v>38</v>
      </c>
    </row>
    <row r="3599" spans="1:11" x14ac:dyDescent="0.2">
      <c r="A3599">
        <v>5</v>
      </c>
      <c r="B3599" t="s">
        <v>1325</v>
      </c>
      <c r="C3599">
        <v>2023</v>
      </c>
      <c r="D3599" t="s">
        <v>1683</v>
      </c>
      <c r="E3599" t="str">
        <f>IFERROR(VLOOKUP([1]!Tabla_SERIEA_05_13[[#This Row],[IdEstablecimiento]],'[2]Establecimiento 2023'!$A$1:$E$183,5,FALSE),0)</f>
        <v>04104-La Higuera</v>
      </c>
      <c r="F3599" t="s">
        <v>1427</v>
      </c>
      <c r="G3599" s="437">
        <v>45096.488981481481</v>
      </c>
      <c r="H3599">
        <v>0</v>
      </c>
      <c r="K3599">
        <v>22</v>
      </c>
    </row>
    <row r="3600" spans="1:11" x14ac:dyDescent="0.2">
      <c r="A3600">
        <v>5</v>
      </c>
      <c r="B3600" t="s">
        <v>1325</v>
      </c>
      <c r="C3600">
        <v>2023</v>
      </c>
      <c r="D3600" t="s">
        <v>1683</v>
      </c>
      <c r="E3600" t="str">
        <f>IFERROR(VLOOKUP([1]!Tabla_SERIEA_05_13[[#This Row],[IdEstablecimiento]],'[2]Establecimiento 2023'!$A$1:$E$183,5,FALSE),0)</f>
        <v>04104-La Higuera</v>
      </c>
      <c r="F3600" t="s">
        <v>1367</v>
      </c>
      <c r="G3600" s="437">
        <v>45096.488981481481</v>
      </c>
      <c r="H3600">
        <v>0</v>
      </c>
      <c r="K3600">
        <v>133</v>
      </c>
    </row>
    <row r="3601" spans="1:13" x14ac:dyDescent="0.2">
      <c r="A3601">
        <v>5</v>
      </c>
      <c r="B3601" t="s">
        <v>1325</v>
      </c>
      <c r="C3601">
        <v>2023</v>
      </c>
      <c r="D3601" t="s">
        <v>1683</v>
      </c>
      <c r="E3601" t="str">
        <f>IFERROR(VLOOKUP([1]!Tabla_SERIEA_05_13[[#This Row],[IdEstablecimiento]],'[2]Establecimiento 2023'!$A$1:$E$183,5,FALSE),0)</f>
        <v>04104-La Higuera</v>
      </c>
      <c r="F3601" t="s">
        <v>1368</v>
      </c>
      <c r="G3601" s="437">
        <v>45096.488981481481</v>
      </c>
      <c r="H3601">
        <v>0</v>
      </c>
      <c r="K3601">
        <v>91</v>
      </c>
    </row>
    <row r="3602" spans="1:13" x14ac:dyDescent="0.2">
      <c r="A3602">
        <v>5</v>
      </c>
      <c r="B3602" t="s">
        <v>1325</v>
      </c>
      <c r="C3602">
        <v>2023</v>
      </c>
      <c r="D3602" t="s">
        <v>1683</v>
      </c>
      <c r="E3602" t="str">
        <f>IFERROR(VLOOKUP([1]!Tabla_SERIEA_05_13[[#This Row],[IdEstablecimiento]],'[2]Establecimiento 2023'!$A$1:$E$183,5,FALSE),0)</f>
        <v>04104-La Higuera</v>
      </c>
      <c r="F3602" t="s">
        <v>1369</v>
      </c>
      <c r="G3602" s="437">
        <v>45096.488981481481</v>
      </c>
      <c r="H3602">
        <v>0</v>
      </c>
      <c r="K3602">
        <v>8</v>
      </c>
    </row>
    <row r="3603" spans="1:13" x14ac:dyDescent="0.2">
      <c r="A3603">
        <v>5</v>
      </c>
      <c r="B3603" t="s">
        <v>1325</v>
      </c>
      <c r="C3603">
        <v>2023</v>
      </c>
      <c r="D3603" t="s">
        <v>1683</v>
      </c>
      <c r="E3603" t="str">
        <f>IFERROR(VLOOKUP([1]!Tabla_SERIEA_05_13[[#This Row],[IdEstablecimiento]],'[2]Establecimiento 2023'!$A$1:$E$183,5,FALSE),0)</f>
        <v>04104-La Higuera</v>
      </c>
      <c r="F3603" t="s">
        <v>1370</v>
      </c>
      <c r="G3603" s="437">
        <v>45096.488981481481</v>
      </c>
      <c r="H3603">
        <v>0</v>
      </c>
      <c r="K3603">
        <v>1</v>
      </c>
    </row>
    <row r="3604" spans="1:13" x14ac:dyDescent="0.2">
      <c r="A3604">
        <v>5</v>
      </c>
      <c r="B3604" t="s">
        <v>1325</v>
      </c>
      <c r="C3604">
        <v>2023</v>
      </c>
      <c r="D3604" t="s">
        <v>1683</v>
      </c>
      <c r="E3604" t="str">
        <f>IFERROR(VLOOKUP([1]!Tabla_SERIEA_05_13[[#This Row],[IdEstablecimiento]],'[2]Establecimiento 2023'!$A$1:$E$183,5,FALSE),0)</f>
        <v>04104-La Higuera</v>
      </c>
      <c r="F3604" t="s">
        <v>1371</v>
      </c>
      <c r="G3604" s="437">
        <v>45096.488981481481</v>
      </c>
      <c r="H3604">
        <v>0</v>
      </c>
      <c r="K3604">
        <v>23</v>
      </c>
    </row>
    <row r="3605" spans="1:13" x14ac:dyDescent="0.2">
      <c r="A3605">
        <v>5</v>
      </c>
      <c r="B3605" t="s">
        <v>1325</v>
      </c>
      <c r="C3605">
        <v>2023</v>
      </c>
      <c r="D3605" t="s">
        <v>1683</v>
      </c>
      <c r="E3605" t="str">
        <f>IFERROR(VLOOKUP([1]!Tabla_SERIEA_05_13[[#This Row],[IdEstablecimiento]],'[2]Establecimiento 2023'!$A$1:$E$183,5,FALSE),0)</f>
        <v>04104-La Higuera</v>
      </c>
      <c r="F3605" t="s">
        <v>1372</v>
      </c>
      <c r="G3605" s="437">
        <v>45096.488981481481</v>
      </c>
      <c r="H3605">
        <v>0</v>
      </c>
      <c r="K3605">
        <v>41</v>
      </c>
    </row>
    <row r="3606" spans="1:13" x14ac:dyDescent="0.2">
      <c r="A3606">
        <v>5</v>
      </c>
      <c r="B3606" t="s">
        <v>1325</v>
      </c>
      <c r="C3606">
        <v>2023</v>
      </c>
      <c r="D3606" t="s">
        <v>1683</v>
      </c>
      <c r="E3606" t="str">
        <f>IFERROR(VLOOKUP([1]!Tabla_SERIEA_05_13[[#This Row],[IdEstablecimiento]],'[2]Establecimiento 2023'!$A$1:$E$183,5,FALSE),0)</f>
        <v>04104-La Higuera</v>
      </c>
      <c r="F3606" t="s">
        <v>1428</v>
      </c>
      <c r="G3606" s="437">
        <v>45096.488981481481</v>
      </c>
      <c r="H3606">
        <v>0</v>
      </c>
      <c r="K3606">
        <v>20</v>
      </c>
    </row>
    <row r="3607" spans="1:13" x14ac:dyDescent="0.2">
      <c r="A3607">
        <v>5</v>
      </c>
      <c r="B3607" t="s">
        <v>1325</v>
      </c>
      <c r="C3607">
        <v>2023</v>
      </c>
      <c r="D3607" t="s">
        <v>1683</v>
      </c>
      <c r="E3607" t="str">
        <f>IFERROR(VLOOKUP([1]!Tabla_SERIEA_05_13[[#This Row],[IdEstablecimiento]],'[2]Establecimiento 2023'!$A$1:$E$183,5,FALSE),0)</f>
        <v>04104-La Higuera</v>
      </c>
      <c r="F3607" t="s">
        <v>1374</v>
      </c>
      <c r="G3607" s="437">
        <v>45096.488981481481</v>
      </c>
      <c r="H3607">
        <v>0</v>
      </c>
      <c r="K3607">
        <v>15</v>
      </c>
    </row>
    <row r="3608" spans="1:13" x14ac:dyDescent="0.2">
      <c r="A3608">
        <v>5</v>
      </c>
      <c r="B3608" t="s">
        <v>1325</v>
      </c>
      <c r="C3608">
        <v>2023</v>
      </c>
      <c r="D3608" t="s">
        <v>1683</v>
      </c>
      <c r="E3608" t="str">
        <f>IFERROR(VLOOKUP([1]!Tabla_SERIEA_05_13[[#This Row],[IdEstablecimiento]],'[2]Establecimiento 2023'!$A$1:$E$183,5,FALSE),0)</f>
        <v>04104-La Higuera</v>
      </c>
      <c r="F3608" t="s">
        <v>1448</v>
      </c>
      <c r="G3608" s="437">
        <v>45096.488981481481</v>
      </c>
      <c r="H3608">
        <v>0</v>
      </c>
      <c r="K3608">
        <v>1</v>
      </c>
    </row>
    <row r="3609" spans="1:13" x14ac:dyDescent="0.2">
      <c r="A3609">
        <v>5</v>
      </c>
      <c r="B3609" t="s">
        <v>1325</v>
      </c>
      <c r="C3609">
        <v>2023</v>
      </c>
      <c r="D3609" t="s">
        <v>1683</v>
      </c>
      <c r="E3609" t="str">
        <f>IFERROR(VLOOKUP([1]!Tabla_SERIEA_05_13[[#This Row],[IdEstablecimiento]],'[2]Establecimiento 2023'!$A$1:$E$183,5,FALSE),0)</f>
        <v>04104-La Higuera</v>
      </c>
      <c r="F3609" t="s">
        <v>1501</v>
      </c>
      <c r="G3609" s="437">
        <v>45096.488981481481</v>
      </c>
      <c r="H3609">
        <v>0</v>
      </c>
      <c r="K3609">
        <v>16</v>
      </c>
    </row>
    <row r="3610" spans="1:13" x14ac:dyDescent="0.2">
      <c r="A3610">
        <v>5</v>
      </c>
      <c r="B3610" t="s">
        <v>1325</v>
      </c>
      <c r="C3610">
        <v>2023</v>
      </c>
      <c r="D3610" t="s">
        <v>1683</v>
      </c>
      <c r="E3610" t="str">
        <f>IFERROR(VLOOKUP([1]!Tabla_SERIEA_05_13[[#This Row],[IdEstablecimiento]],'[2]Establecimiento 2023'!$A$1:$E$183,5,FALSE),0)</f>
        <v>04104-La Higuera</v>
      </c>
      <c r="F3610" t="s">
        <v>1502</v>
      </c>
      <c r="G3610" s="437">
        <v>45096.488981481481</v>
      </c>
      <c r="H3610">
        <v>0</v>
      </c>
      <c r="K3610">
        <v>1</v>
      </c>
    </row>
    <row r="3611" spans="1:13" x14ac:dyDescent="0.2">
      <c r="A3611">
        <v>5</v>
      </c>
      <c r="B3611" t="s">
        <v>1325</v>
      </c>
      <c r="C3611">
        <v>2023</v>
      </c>
      <c r="D3611" t="s">
        <v>1683</v>
      </c>
      <c r="E3611" t="str">
        <f>IFERROR(VLOOKUP([1]!Tabla_SERIEA_05_13[[#This Row],[IdEstablecimiento]],'[2]Establecimiento 2023'!$A$1:$E$183,5,FALSE),0)</f>
        <v>04104-La Higuera</v>
      </c>
      <c r="F3611" t="s">
        <v>1475</v>
      </c>
      <c r="G3611" s="437">
        <v>45096.488981481481</v>
      </c>
      <c r="H3611">
        <v>0</v>
      </c>
      <c r="K3611">
        <v>27</v>
      </c>
    </row>
    <row r="3612" spans="1:13" x14ac:dyDescent="0.2">
      <c r="A3612">
        <v>5</v>
      </c>
      <c r="B3612" t="s">
        <v>1325</v>
      </c>
      <c r="C3612">
        <v>2023</v>
      </c>
      <c r="D3612" t="s">
        <v>1683</v>
      </c>
      <c r="E3612" t="str">
        <f>IFERROR(VLOOKUP([1]!Tabla_SERIEA_05_13[[#This Row],[IdEstablecimiento]],'[2]Establecimiento 2023'!$A$1:$E$183,5,FALSE),0)</f>
        <v>04104-La Higuera</v>
      </c>
      <c r="F3612" t="s">
        <v>1450</v>
      </c>
      <c r="G3612" s="437">
        <v>45096.488981481481</v>
      </c>
      <c r="H3612">
        <v>0</v>
      </c>
      <c r="K3612">
        <v>5</v>
      </c>
    </row>
    <row r="3613" spans="1:13" x14ac:dyDescent="0.2">
      <c r="A3613">
        <v>5</v>
      </c>
      <c r="B3613" t="s">
        <v>1325</v>
      </c>
      <c r="C3613">
        <v>2023</v>
      </c>
      <c r="D3613" t="s">
        <v>1683</v>
      </c>
      <c r="E3613" t="str">
        <f>IFERROR(VLOOKUP([1]!Tabla_SERIEA_05_13[[#This Row],[IdEstablecimiento]],'[2]Establecimiento 2023'!$A$1:$E$183,5,FALSE),0)</f>
        <v>04104-La Higuera</v>
      </c>
      <c r="F3613" t="s">
        <v>1476</v>
      </c>
      <c r="G3613" s="437">
        <v>45096.488981481481</v>
      </c>
      <c r="H3613">
        <v>18</v>
      </c>
      <c r="I3613">
        <v>18</v>
      </c>
    </row>
    <row r="3614" spans="1:13" x14ac:dyDescent="0.2">
      <c r="A3614">
        <v>5</v>
      </c>
      <c r="B3614" t="s">
        <v>1325</v>
      </c>
      <c r="C3614">
        <v>2023</v>
      </c>
      <c r="D3614" t="s">
        <v>1683</v>
      </c>
      <c r="E3614" t="str">
        <f>IFERROR(VLOOKUP([1]!Tabla_SERIEA_05_13[[#This Row],[IdEstablecimiento]],'[2]Establecimiento 2023'!$A$1:$E$183,5,FALSE),0)</f>
        <v>04104-La Higuera</v>
      </c>
      <c r="F3614" t="s">
        <v>1378</v>
      </c>
      <c r="G3614" s="437">
        <v>45096.488981481481</v>
      </c>
      <c r="H3614">
        <v>24</v>
      </c>
      <c r="I3614">
        <v>24</v>
      </c>
    </row>
    <row r="3615" spans="1:13" x14ac:dyDescent="0.2">
      <c r="A3615">
        <v>5</v>
      </c>
      <c r="B3615" t="s">
        <v>1325</v>
      </c>
      <c r="C3615">
        <v>2023</v>
      </c>
      <c r="D3615" t="s">
        <v>1683</v>
      </c>
      <c r="E3615" t="str">
        <f>IFERROR(VLOOKUP([1]!Tabla_SERIEA_05_13[[#This Row],[IdEstablecimiento]],'[2]Establecimiento 2023'!$A$1:$E$183,5,FALSE),0)</f>
        <v>04104-La Higuera</v>
      </c>
      <c r="F3615" t="s">
        <v>1335</v>
      </c>
      <c r="G3615" s="437">
        <v>45096.488981481481</v>
      </c>
      <c r="H3615">
        <v>37</v>
      </c>
      <c r="J3615">
        <v>37</v>
      </c>
      <c r="L3615">
        <v>37</v>
      </c>
      <c r="M3615">
        <v>37</v>
      </c>
    </row>
    <row r="3616" spans="1:13" x14ac:dyDescent="0.2">
      <c r="A3616">
        <v>5</v>
      </c>
      <c r="B3616" t="s">
        <v>1325</v>
      </c>
      <c r="C3616">
        <v>2023</v>
      </c>
      <c r="D3616" t="s">
        <v>1683</v>
      </c>
      <c r="E3616" t="str">
        <f>IFERROR(VLOOKUP([1]!Tabla_SERIEA_05_13[[#This Row],[IdEstablecimiento]],'[2]Establecimiento 2023'!$A$1:$E$183,5,FALSE),0)</f>
        <v>04104-La Higuera</v>
      </c>
      <c r="F3616" t="s">
        <v>1401</v>
      </c>
      <c r="G3616" s="437">
        <v>45096.488981481481</v>
      </c>
      <c r="H3616">
        <v>6</v>
      </c>
      <c r="J3616">
        <v>6</v>
      </c>
      <c r="L3616">
        <v>6</v>
      </c>
    </row>
    <row r="3617" spans="1:12" x14ac:dyDescent="0.2">
      <c r="A3617">
        <v>5</v>
      </c>
      <c r="B3617" t="s">
        <v>1325</v>
      </c>
      <c r="C3617">
        <v>2023</v>
      </c>
      <c r="D3617" t="s">
        <v>1683</v>
      </c>
      <c r="E3617" t="str">
        <f>IFERROR(VLOOKUP([1]!Tabla_SERIEA_05_13[[#This Row],[IdEstablecimiento]],'[2]Establecimiento 2023'!$A$1:$E$183,5,FALSE),0)</f>
        <v>04104-La Higuera</v>
      </c>
      <c r="F3617" t="s">
        <v>1402</v>
      </c>
      <c r="G3617" s="437">
        <v>45096.488981481481</v>
      </c>
      <c r="H3617">
        <v>8</v>
      </c>
      <c r="J3617">
        <v>8</v>
      </c>
      <c r="L3617">
        <v>8</v>
      </c>
    </row>
    <row r="3618" spans="1:12" x14ac:dyDescent="0.2">
      <c r="A3618">
        <v>5</v>
      </c>
      <c r="B3618" t="s">
        <v>1325</v>
      </c>
      <c r="C3618">
        <v>2023</v>
      </c>
      <c r="D3618" t="s">
        <v>1683</v>
      </c>
      <c r="E3618" t="str">
        <f>IFERROR(VLOOKUP([1]!Tabla_SERIEA_05_13[[#This Row],[IdEstablecimiento]],'[2]Establecimiento 2023'!$A$1:$E$183,5,FALSE),0)</f>
        <v>04104-La Higuera</v>
      </c>
      <c r="F3618" t="s">
        <v>1508</v>
      </c>
      <c r="G3618" s="437">
        <v>45096.488981481481</v>
      </c>
      <c r="H3618">
        <v>1</v>
      </c>
      <c r="J3618">
        <v>1</v>
      </c>
      <c r="L3618">
        <v>1</v>
      </c>
    </row>
    <row r="3619" spans="1:12" x14ac:dyDescent="0.2">
      <c r="A3619">
        <v>5</v>
      </c>
      <c r="B3619" t="s">
        <v>1325</v>
      </c>
      <c r="C3619">
        <v>2023</v>
      </c>
      <c r="D3619" t="s">
        <v>1683</v>
      </c>
      <c r="E3619" t="str">
        <f>IFERROR(VLOOKUP([1]!Tabla_SERIEA_05_13[[#This Row],[IdEstablecimiento]],'[2]Establecimiento 2023'!$A$1:$E$183,5,FALSE),0)</f>
        <v>04104-La Higuera</v>
      </c>
      <c r="F3619" t="s">
        <v>1380</v>
      </c>
      <c r="G3619" s="437">
        <v>45096.488981481481</v>
      </c>
      <c r="H3619">
        <v>4</v>
      </c>
      <c r="J3619">
        <v>4</v>
      </c>
      <c r="L3619">
        <v>4</v>
      </c>
    </row>
    <row r="3620" spans="1:12" x14ac:dyDescent="0.2">
      <c r="A3620">
        <v>5</v>
      </c>
      <c r="B3620" t="s">
        <v>1325</v>
      </c>
      <c r="C3620">
        <v>2023</v>
      </c>
      <c r="D3620" t="s">
        <v>1683</v>
      </c>
      <c r="E3620" t="str">
        <f>IFERROR(VLOOKUP([1]!Tabla_SERIEA_05_13[[#This Row],[IdEstablecimiento]],'[2]Establecimiento 2023'!$A$1:$E$183,5,FALSE),0)</f>
        <v>04104-La Higuera</v>
      </c>
      <c r="F3620" t="s">
        <v>1327</v>
      </c>
      <c r="G3620" s="437">
        <v>45096.488981481481</v>
      </c>
      <c r="H3620">
        <v>147</v>
      </c>
      <c r="J3620">
        <v>147</v>
      </c>
      <c r="L3620">
        <v>147</v>
      </c>
    </row>
    <row r="3621" spans="1:12" x14ac:dyDescent="0.2">
      <c r="A3621">
        <v>5</v>
      </c>
      <c r="B3621" t="s">
        <v>1325</v>
      </c>
      <c r="C3621">
        <v>2023</v>
      </c>
      <c r="D3621" t="s">
        <v>1683</v>
      </c>
      <c r="E3621" t="str">
        <f>IFERROR(VLOOKUP([1]!Tabla_SERIEA_05_13[[#This Row],[IdEstablecimiento]],'[2]Establecimiento 2023'!$A$1:$E$183,5,FALSE),0)</f>
        <v>04104-La Higuera</v>
      </c>
      <c r="F3621" t="s">
        <v>1383</v>
      </c>
      <c r="G3621" s="437">
        <v>45096.488981481481</v>
      </c>
      <c r="H3621">
        <v>218</v>
      </c>
      <c r="J3621">
        <v>218</v>
      </c>
      <c r="L3621">
        <v>218</v>
      </c>
    </row>
    <row r="3622" spans="1:12" x14ac:dyDescent="0.2">
      <c r="A3622">
        <v>5</v>
      </c>
      <c r="B3622" t="s">
        <v>1325</v>
      </c>
      <c r="C3622">
        <v>2023</v>
      </c>
      <c r="D3622" t="s">
        <v>1683</v>
      </c>
      <c r="E3622" t="str">
        <f>IFERROR(VLOOKUP([1]!Tabla_SERIEA_05_13[[#This Row],[IdEstablecimiento]],'[2]Establecimiento 2023'!$A$1:$E$183,5,FALSE),0)</f>
        <v>04104-La Higuera</v>
      </c>
      <c r="F3622" t="s">
        <v>1329</v>
      </c>
      <c r="G3622" s="437">
        <v>45096.488981481481</v>
      </c>
      <c r="H3622">
        <v>2</v>
      </c>
      <c r="J3622">
        <v>2</v>
      </c>
      <c r="K3622">
        <v>2</v>
      </c>
    </row>
    <row r="3623" spans="1:12" x14ac:dyDescent="0.2">
      <c r="A3623">
        <v>5</v>
      </c>
      <c r="B3623" t="s">
        <v>1325</v>
      </c>
      <c r="C3623">
        <v>2023</v>
      </c>
      <c r="D3623" t="s">
        <v>1683</v>
      </c>
      <c r="E3623" t="str">
        <f>IFERROR(VLOOKUP([1]!Tabla_SERIEA_05_13[[#This Row],[IdEstablecimiento]],'[2]Establecimiento 2023'!$A$1:$E$183,5,FALSE),0)</f>
        <v>04104-La Higuera</v>
      </c>
      <c r="F3623" t="s">
        <v>1384</v>
      </c>
      <c r="G3623" s="437">
        <v>45096.488981481481</v>
      </c>
      <c r="H3623">
        <v>400</v>
      </c>
      <c r="J3623">
        <v>400</v>
      </c>
      <c r="L3623">
        <v>400</v>
      </c>
    </row>
    <row r="3624" spans="1:12" x14ac:dyDescent="0.2">
      <c r="A3624">
        <v>5</v>
      </c>
      <c r="B3624" t="s">
        <v>1325</v>
      </c>
      <c r="C3624">
        <v>2023</v>
      </c>
      <c r="D3624" t="s">
        <v>1683</v>
      </c>
      <c r="E3624" t="str">
        <f>IFERROR(VLOOKUP([1]!Tabla_SERIEA_05_13[[#This Row],[IdEstablecimiento]],'[2]Establecimiento 2023'!$A$1:$E$183,5,FALSE),0)</f>
        <v>04104-La Higuera</v>
      </c>
      <c r="F3624" t="s">
        <v>1330</v>
      </c>
      <c r="G3624" s="437">
        <v>45096.488981481481</v>
      </c>
      <c r="H3624">
        <v>11</v>
      </c>
      <c r="J3624">
        <v>11</v>
      </c>
      <c r="L3624">
        <v>11</v>
      </c>
    </row>
    <row r="3625" spans="1:12" x14ac:dyDescent="0.2">
      <c r="A3625">
        <v>5</v>
      </c>
      <c r="B3625" t="s">
        <v>1325</v>
      </c>
      <c r="C3625">
        <v>2023</v>
      </c>
      <c r="D3625" t="s">
        <v>1683</v>
      </c>
      <c r="E3625" t="str">
        <f>IFERROR(VLOOKUP([1]!Tabla_SERIEA_05_13[[#This Row],[IdEstablecimiento]],'[2]Establecimiento 2023'!$A$1:$E$183,5,FALSE),0)</f>
        <v>04104-La Higuera</v>
      </c>
      <c r="F3625" t="s">
        <v>1331</v>
      </c>
      <c r="G3625" s="437">
        <v>45096.488981481481</v>
      </c>
      <c r="H3625">
        <v>92</v>
      </c>
      <c r="J3625">
        <v>92</v>
      </c>
      <c r="L3625">
        <v>92</v>
      </c>
    </row>
    <row r="3626" spans="1:12" x14ac:dyDescent="0.2">
      <c r="A3626">
        <v>5</v>
      </c>
      <c r="B3626" t="s">
        <v>1325</v>
      </c>
      <c r="C3626">
        <v>2023</v>
      </c>
      <c r="D3626" t="s">
        <v>1683</v>
      </c>
      <c r="E3626" t="str">
        <f>IFERROR(VLOOKUP([1]!Tabla_SERIEA_05_13[[#This Row],[IdEstablecimiento]],'[2]Establecimiento 2023'!$A$1:$E$183,5,FALSE),0)</f>
        <v>04104-La Higuera</v>
      </c>
      <c r="F3626" t="s">
        <v>1385</v>
      </c>
      <c r="G3626" s="437">
        <v>45096.488981481481</v>
      </c>
      <c r="H3626">
        <v>663</v>
      </c>
      <c r="J3626">
        <v>663</v>
      </c>
    </row>
    <row r="3627" spans="1:12" x14ac:dyDescent="0.2">
      <c r="A3627">
        <v>5</v>
      </c>
      <c r="B3627" t="s">
        <v>1325</v>
      </c>
      <c r="C3627">
        <v>2023</v>
      </c>
      <c r="D3627" t="s">
        <v>1683</v>
      </c>
      <c r="E3627" t="str">
        <f>IFERROR(VLOOKUP([1]!Tabla_SERIEA_05_13[[#This Row],[IdEstablecimiento]],'[2]Establecimiento 2023'!$A$1:$E$183,5,FALSE),0)</f>
        <v>04104-La Higuera</v>
      </c>
      <c r="F3627" t="s">
        <v>1386</v>
      </c>
      <c r="G3627" s="437">
        <v>45096.488981481481</v>
      </c>
      <c r="H3627">
        <v>34</v>
      </c>
      <c r="J3627">
        <v>34</v>
      </c>
    </row>
    <row r="3628" spans="1:12" x14ac:dyDescent="0.2">
      <c r="A3628">
        <v>5</v>
      </c>
      <c r="B3628" t="s">
        <v>1325</v>
      </c>
      <c r="C3628">
        <v>2023</v>
      </c>
      <c r="D3628" t="s">
        <v>1683</v>
      </c>
      <c r="E3628" t="str">
        <f>IFERROR(VLOOKUP([1]!Tabla_SERIEA_05_13[[#This Row],[IdEstablecimiento]],'[2]Establecimiento 2023'!$A$1:$E$183,5,FALSE),0)</f>
        <v>04104-La Higuera</v>
      </c>
      <c r="F3628" t="s">
        <v>1403</v>
      </c>
      <c r="G3628" s="437">
        <v>45096.488981481481</v>
      </c>
      <c r="H3628">
        <v>11</v>
      </c>
      <c r="J3628">
        <v>11</v>
      </c>
      <c r="L3628">
        <v>11</v>
      </c>
    </row>
    <row r="3629" spans="1:12" x14ac:dyDescent="0.2">
      <c r="A3629">
        <v>5</v>
      </c>
      <c r="B3629" t="s">
        <v>1325</v>
      </c>
      <c r="C3629">
        <v>2023</v>
      </c>
      <c r="D3629" t="s">
        <v>1683</v>
      </c>
      <c r="E3629" t="str">
        <f>IFERROR(VLOOKUP([1]!Tabla_SERIEA_05_13[[#This Row],[IdEstablecimiento]],'[2]Establecimiento 2023'!$A$1:$E$183,5,FALSE),0)</f>
        <v>04104-La Higuera</v>
      </c>
      <c r="F3629" t="s">
        <v>1404</v>
      </c>
      <c r="G3629" s="437">
        <v>45096.488981481481</v>
      </c>
      <c r="H3629">
        <v>13</v>
      </c>
      <c r="J3629">
        <v>13</v>
      </c>
      <c r="L3629">
        <v>13</v>
      </c>
    </row>
    <row r="3630" spans="1:12" x14ac:dyDescent="0.2">
      <c r="A3630">
        <v>5</v>
      </c>
      <c r="B3630" t="s">
        <v>1325</v>
      </c>
      <c r="C3630">
        <v>2023</v>
      </c>
      <c r="D3630" t="s">
        <v>1683</v>
      </c>
      <c r="E3630" t="str">
        <f>IFERROR(VLOOKUP([1]!Tabla_SERIEA_05_13[[#This Row],[IdEstablecimiento]],'[2]Establecimiento 2023'!$A$1:$E$183,5,FALSE),0)</f>
        <v>04104-La Higuera</v>
      </c>
      <c r="F3630" t="s">
        <v>1332</v>
      </c>
      <c r="G3630" s="437">
        <v>45096.488981481481</v>
      </c>
      <c r="H3630">
        <v>48</v>
      </c>
      <c r="J3630">
        <v>48</v>
      </c>
      <c r="L3630">
        <v>48</v>
      </c>
    </row>
    <row r="3631" spans="1:12" x14ac:dyDescent="0.2">
      <c r="A3631">
        <v>5</v>
      </c>
      <c r="B3631" t="s">
        <v>1325</v>
      </c>
      <c r="C3631">
        <v>2023</v>
      </c>
      <c r="D3631" t="s">
        <v>1683</v>
      </c>
      <c r="E3631" t="str">
        <f>IFERROR(VLOOKUP([1]!Tabla_SERIEA_05_13[[#This Row],[IdEstablecimiento]],'[2]Establecimiento 2023'!$A$1:$E$183,5,FALSE),0)</f>
        <v>04104-La Higuera</v>
      </c>
      <c r="F3631" t="s">
        <v>1480</v>
      </c>
      <c r="G3631" s="437">
        <v>45096.488981481481</v>
      </c>
      <c r="H3631">
        <v>42</v>
      </c>
      <c r="I3631">
        <v>42</v>
      </c>
      <c r="J3631">
        <v>0</v>
      </c>
    </row>
    <row r="3632" spans="1:12" x14ac:dyDescent="0.2">
      <c r="A3632">
        <v>5</v>
      </c>
      <c r="B3632" t="s">
        <v>1325</v>
      </c>
      <c r="C3632">
        <v>2023</v>
      </c>
      <c r="D3632" t="s">
        <v>1683</v>
      </c>
      <c r="E3632" t="str">
        <f>IFERROR(VLOOKUP([1]!Tabla_SERIEA_05_13[[#This Row],[IdEstablecimiento]],'[2]Establecimiento 2023'!$A$1:$E$183,5,FALSE),0)</f>
        <v>04104-La Higuera</v>
      </c>
      <c r="F3632" t="s">
        <v>1388</v>
      </c>
      <c r="G3632" s="437">
        <v>45096.488981481481</v>
      </c>
      <c r="H3632">
        <v>24</v>
      </c>
      <c r="J3632">
        <v>24</v>
      </c>
    </row>
    <row r="3633" spans="1:11" x14ac:dyDescent="0.2">
      <c r="A3633">
        <v>5</v>
      </c>
      <c r="B3633" t="s">
        <v>1325</v>
      </c>
      <c r="C3633">
        <v>2023</v>
      </c>
      <c r="D3633" t="s">
        <v>1683</v>
      </c>
      <c r="E3633" t="str">
        <f>IFERROR(VLOOKUP([1]!Tabla_SERIEA_05_13[[#This Row],[IdEstablecimiento]],'[2]Establecimiento 2023'!$A$1:$E$183,5,FALSE),0)</f>
        <v>04301-Ovalle</v>
      </c>
      <c r="F3633" t="s">
        <v>1389</v>
      </c>
      <c r="G3633" s="437">
        <v>45096.488981481481</v>
      </c>
      <c r="H3633">
        <v>9</v>
      </c>
      <c r="J3633">
        <v>9</v>
      </c>
    </row>
    <row r="3634" spans="1:11" x14ac:dyDescent="0.2">
      <c r="A3634">
        <v>5</v>
      </c>
      <c r="B3634" t="s">
        <v>1325</v>
      </c>
      <c r="C3634">
        <v>2023</v>
      </c>
      <c r="D3634" t="s">
        <v>1683</v>
      </c>
      <c r="E3634" t="str">
        <f>IFERROR(VLOOKUP([1]!Tabla_SERIEA_05_13[[#This Row],[IdEstablecimiento]],'[2]Establecimiento 2023'!$A$1:$E$183,5,FALSE),0)</f>
        <v>04301-Ovalle</v>
      </c>
      <c r="F3634" t="s">
        <v>1483</v>
      </c>
      <c r="G3634" s="437">
        <v>45096.488981481481</v>
      </c>
      <c r="H3634">
        <v>9</v>
      </c>
      <c r="J3634">
        <v>9</v>
      </c>
    </row>
    <row r="3635" spans="1:11" x14ac:dyDescent="0.2">
      <c r="A3635">
        <v>5</v>
      </c>
      <c r="B3635" t="s">
        <v>1325</v>
      </c>
      <c r="C3635">
        <v>2023</v>
      </c>
      <c r="D3635" t="s">
        <v>1683</v>
      </c>
      <c r="E3635" t="str">
        <f>IFERROR(VLOOKUP([1]!Tabla_SERIEA_05_13[[#This Row],[IdEstablecimiento]],'[2]Establecimiento 2023'!$A$1:$E$183,5,FALSE),0)</f>
        <v>04301-Ovalle</v>
      </c>
      <c r="F3635" t="s">
        <v>1242</v>
      </c>
      <c r="G3635" s="437">
        <v>45096.488981481481</v>
      </c>
      <c r="H3635">
        <v>14</v>
      </c>
      <c r="I3635">
        <v>0</v>
      </c>
      <c r="J3635">
        <v>14</v>
      </c>
    </row>
    <row r="3636" spans="1:11" x14ac:dyDescent="0.2">
      <c r="A3636">
        <v>5</v>
      </c>
      <c r="B3636" t="s">
        <v>1325</v>
      </c>
      <c r="C3636">
        <v>2023</v>
      </c>
      <c r="D3636" t="s">
        <v>1683</v>
      </c>
      <c r="E3636" t="str">
        <f>IFERROR(VLOOKUP([1]!Tabla_SERIEA_05_13[[#This Row],[IdEstablecimiento]],'[2]Establecimiento 2023'!$A$1:$E$183,5,FALSE),0)</f>
        <v>04301-Ovalle</v>
      </c>
      <c r="F3636" t="s">
        <v>1244</v>
      </c>
      <c r="G3636" s="437">
        <v>45096.488981481481</v>
      </c>
      <c r="H3636">
        <v>37</v>
      </c>
      <c r="I3636">
        <v>0</v>
      </c>
      <c r="J3636">
        <v>37</v>
      </c>
    </row>
    <row r="3637" spans="1:11" x14ac:dyDescent="0.2">
      <c r="A3637">
        <v>5</v>
      </c>
      <c r="B3637" t="s">
        <v>1325</v>
      </c>
      <c r="C3637">
        <v>2023</v>
      </c>
      <c r="D3637" t="s">
        <v>1683</v>
      </c>
      <c r="E3637" t="str">
        <f>IFERROR(VLOOKUP([1]!Tabla_SERIEA_05_13[[#This Row],[IdEstablecimiento]],'[2]Establecimiento 2023'!$A$1:$E$183,5,FALSE),0)</f>
        <v>04301-Ovalle</v>
      </c>
      <c r="F3637" t="s">
        <v>1245</v>
      </c>
      <c r="G3637" s="437">
        <v>45096.488981481481</v>
      </c>
      <c r="H3637">
        <v>1</v>
      </c>
      <c r="I3637">
        <v>0</v>
      </c>
      <c r="J3637">
        <v>1</v>
      </c>
    </row>
    <row r="3638" spans="1:11" x14ac:dyDescent="0.2">
      <c r="A3638">
        <v>5</v>
      </c>
      <c r="B3638" t="s">
        <v>1325</v>
      </c>
      <c r="C3638">
        <v>2023</v>
      </c>
      <c r="D3638" t="s">
        <v>1683</v>
      </c>
      <c r="E3638" t="str">
        <f>IFERROR(VLOOKUP([1]!Tabla_SERIEA_05_13[[#This Row],[IdEstablecimiento]],'[2]Establecimiento 2023'!$A$1:$E$183,5,FALSE),0)</f>
        <v>04303-Monte Patria</v>
      </c>
      <c r="F3638" t="s">
        <v>1248</v>
      </c>
      <c r="G3638" s="437">
        <v>45096.488981481481</v>
      </c>
      <c r="H3638">
        <v>4</v>
      </c>
      <c r="I3638">
        <v>0</v>
      </c>
      <c r="J3638">
        <v>4</v>
      </c>
    </row>
    <row r="3639" spans="1:11" x14ac:dyDescent="0.2">
      <c r="A3639">
        <v>5</v>
      </c>
      <c r="B3639" t="s">
        <v>1325</v>
      </c>
      <c r="C3639">
        <v>2023</v>
      </c>
      <c r="D3639" t="s">
        <v>1683</v>
      </c>
      <c r="E3639" t="str">
        <f>IFERROR(VLOOKUP([1]!Tabla_SERIEA_05_13[[#This Row],[IdEstablecimiento]],'[2]Establecimiento 2023'!$A$1:$E$183,5,FALSE),0)</f>
        <v>04303-Monte Patria</v>
      </c>
      <c r="F3639" t="s">
        <v>1252</v>
      </c>
      <c r="G3639" s="437">
        <v>45096.488981481481</v>
      </c>
      <c r="H3639">
        <v>92</v>
      </c>
      <c r="I3639">
        <v>0</v>
      </c>
      <c r="J3639">
        <v>92</v>
      </c>
    </row>
    <row r="3640" spans="1:11" x14ac:dyDescent="0.2">
      <c r="A3640">
        <v>5</v>
      </c>
      <c r="B3640" t="s">
        <v>1325</v>
      </c>
      <c r="C3640">
        <v>2023</v>
      </c>
      <c r="D3640" t="s">
        <v>1683</v>
      </c>
      <c r="E3640" t="str">
        <f>IFERROR(VLOOKUP([1]!Tabla_SERIEA_05_13[[#This Row],[IdEstablecimiento]],'[2]Establecimiento 2023'!$A$1:$E$183,5,FALSE),0)</f>
        <v>04303-Monte Patria</v>
      </c>
      <c r="F3640" t="s">
        <v>1253</v>
      </c>
      <c r="G3640" s="437">
        <v>45096.488981481481</v>
      </c>
      <c r="H3640">
        <v>147</v>
      </c>
      <c r="I3640">
        <v>0</v>
      </c>
      <c r="J3640">
        <v>147</v>
      </c>
    </row>
    <row r="3641" spans="1:11" x14ac:dyDescent="0.2">
      <c r="A3641">
        <v>5</v>
      </c>
      <c r="B3641" t="s">
        <v>1325</v>
      </c>
      <c r="C3641">
        <v>2023</v>
      </c>
      <c r="D3641" t="s">
        <v>1683</v>
      </c>
      <c r="E3641" t="str">
        <f>IFERROR(VLOOKUP([1]!Tabla_SERIEA_05_13[[#This Row],[IdEstablecimiento]],'[2]Establecimiento 2023'!$A$1:$E$183,5,FALSE),0)</f>
        <v>04303-Monte Patria</v>
      </c>
      <c r="F3641" t="s">
        <v>1390</v>
      </c>
      <c r="G3641" s="437">
        <v>45096.488981481481</v>
      </c>
      <c r="H3641">
        <v>218</v>
      </c>
      <c r="I3641">
        <v>0</v>
      </c>
      <c r="J3641">
        <v>218</v>
      </c>
    </row>
    <row r="3642" spans="1:11" x14ac:dyDescent="0.2">
      <c r="A3642">
        <v>5</v>
      </c>
      <c r="B3642" t="s">
        <v>1325</v>
      </c>
      <c r="C3642">
        <v>2023</v>
      </c>
      <c r="D3642" t="s">
        <v>1683</v>
      </c>
      <c r="E3642" t="str">
        <f>IFERROR(VLOOKUP([1]!Tabla_SERIEA_05_13[[#This Row],[IdEstablecimiento]],'[2]Establecimiento 2023'!$A$1:$E$183,5,FALSE),0)</f>
        <v>04303-Monte Patria</v>
      </c>
      <c r="F3642" t="s">
        <v>1259</v>
      </c>
      <c r="G3642" s="437">
        <v>45096.488981481481</v>
      </c>
      <c r="H3642">
        <v>25</v>
      </c>
      <c r="I3642">
        <v>4</v>
      </c>
      <c r="J3642">
        <v>21</v>
      </c>
    </row>
    <row r="3643" spans="1:11" x14ac:dyDescent="0.2">
      <c r="A3643">
        <v>5</v>
      </c>
      <c r="B3643" t="s">
        <v>1325</v>
      </c>
      <c r="C3643">
        <v>2023</v>
      </c>
      <c r="D3643" t="s">
        <v>1684</v>
      </c>
      <c r="E3643" t="str">
        <f>IFERROR(VLOOKUP([1]!Tabla_SERIEA_05_13[[#This Row],[IdEstablecimiento]],'[2]Establecimiento 2023'!$A$1:$E$183,5,FALSE),0)</f>
        <v>04303-Monte Patria</v>
      </c>
      <c r="F3643" t="s">
        <v>1340</v>
      </c>
      <c r="G3643" s="437">
        <v>45096.48982638889</v>
      </c>
      <c r="H3643">
        <v>0</v>
      </c>
      <c r="K3643">
        <v>3</v>
      </c>
    </row>
    <row r="3644" spans="1:11" x14ac:dyDescent="0.2">
      <c r="A3644">
        <v>5</v>
      </c>
      <c r="B3644" t="s">
        <v>1325</v>
      </c>
      <c r="C3644">
        <v>2023</v>
      </c>
      <c r="D3644" t="s">
        <v>1684</v>
      </c>
      <c r="E3644" t="str">
        <f>IFERROR(VLOOKUP([1]!Tabla_SERIEA_05_13[[#This Row],[IdEstablecimiento]],'[2]Establecimiento 2023'!$A$1:$E$183,5,FALSE),0)</f>
        <v>04303-Monte Patria</v>
      </c>
      <c r="F3644" t="s">
        <v>1341</v>
      </c>
      <c r="G3644" s="437">
        <v>45096.48982638889</v>
      </c>
      <c r="H3644">
        <v>0</v>
      </c>
      <c r="K3644">
        <v>4</v>
      </c>
    </row>
    <row r="3645" spans="1:11" x14ac:dyDescent="0.2">
      <c r="A3645">
        <v>5</v>
      </c>
      <c r="B3645" t="s">
        <v>1325</v>
      </c>
      <c r="C3645">
        <v>2023</v>
      </c>
      <c r="D3645" t="s">
        <v>1684</v>
      </c>
      <c r="E3645" t="str">
        <f>IFERROR(VLOOKUP([1]!Tabla_SERIEA_05_13[[#This Row],[IdEstablecimiento]],'[2]Establecimiento 2023'!$A$1:$E$183,5,FALSE),0)</f>
        <v>04303-Monte Patria</v>
      </c>
      <c r="F3645" t="s">
        <v>1342</v>
      </c>
      <c r="G3645" s="437">
        <v>45096.48982638889</v>
      </c>
      <c r="H3645">
        <v>0</v>
      </c>
      <c r="K3645">
        <v>9</v>
      </c>
    </row>
    <row r="3646" spans="1:11" x14ac:dyDescent="0.2">
      <c r="A3646">
        <v>5</v>
      </c>
      <c r="B3646" t="s">
        <v>1325</v>
      </c>
      <c r="C3646">
        <v>2023</v>
      </c>
      <c r="D3646" t="s">
        <v>1684</v>
      </c>
      <c r="E3646" t="str">
        <f>IFERROR(VLOOKUP([1]!Tabla_SERIEA_05_13[[#This Row],[IdEstablecimiento]],'[2]Establecimiento 2023'!$A$1:$E$183,5,FALSE),0)</f>
        <v>04303-Monte Patria</v>
      </c>
      <c r="F3646" t="s">
        <v>1343</v>
      </c>
      <c r="G3646" s="437">
        <v>45096.48982638889</v>
      </c>
      <c r="H3646">
        <v>0</v>
      </c>
      <c r="K3646">
        <v>189</v>
      </c>
    </row>
    <row r="3647" spans="1:11" x14ac:dyDescent="0.2">
      <c r="A3647">
        <v>5</v>
      </c>
      <c r="B3647" t="s">
        <v>1325</v>
      </c>
      <c r="C3647">
        <v>2023</v>
      </c>
      <c r="D3647" t="s">
        <v>1684</v>
      </c>
      <c r="E3647" t="str">
        <f>IFERROR(VLOOKUP([1]!Tabla_SERIEA_05_13[[#This Row],[IdEstablecimiento]],'[2]Establecimiento 2023'!$A$1:$E$183,5,FALSE),0)</f>
        <v>04303-Monte Patria</v>
      </c>
      <c r="F3647" t="s">
        <v>1344</v>
      </c>
      <c r="G3647" s="437">
        <v>45096.48982638889</v>
      </c>
      <c r="H3647">
        <v>0</v>
      </c>
      <c r="K3647">
        <v>386</v>
      </c>
    </row>
    <row r="3648" spans="1:11" x14ac:dyDescent="0.2">
      <c r="A3648">
        <v>5</v>
      </c>
      <c r="B3648" t="s">
        <v>1325</v>
      </c>
      <c r="C3648">
        <v>2023</v>
      </c>
      <c r="D3648" t="s">
        <v>1684</v>
      </c>
      <c r="E3648" t="str">
        <f>IFERROR(VLOOKUP([1]!Tabla_SERIEA_05_13[[#This Row],[IdEstablecimiento]],'[2]Establecimiento 2023'!$A$1:$E$183,5,FALSE),0)</f>
        <v>04303-Monte Patria</v>
      </c>
      <c r="F3648" t="s">
        <v>1392</v>
      </c>
      <c r="G3648" s="437">
        <v>45096.48982638889</v>
      </c>
      <c r="H3648">
        <v>0</v>
      </c>
      <c r="K3648">
        <v>8</v>
      </c>
    </row>
    <row r="3649" spans="1:11" x14ac:dyDescent="0.2">
      <c r="A3649">
        <v>5</v>
      </c>
      <c r="B3649" t="s">
        <v>1325</v>
      </c>
      <c r="C3649">
        <v>2023</v>
      </c>
      <c r="D3649" t="s">
        <v>1684</v>
      </c>
      <c r="E3649" t="str">
        <f>IFERROR(VLOOKUP([1]!Tabla_SERIEA_05_13[[#This Row],[IdEstablecimiento]],'[2]Establecimiento 2023'!$A$1:$E$183,5,FALSE),0)</f>
        <v>04303-Monte Patria</v>
      </c>
      <c r="F3649" t="s">
        <v>1438</v>
      </c>
      <c r="G3649" s="437">
        <v>45096.48982638889</v>
      </c>
      <c r="H3649">
        <v>0</v>
      </c>
      <c r="K3649">
        <v>1</v>
      </c>
    </row>
    <row r="3650" spans="1:11" x14ac:dyDescent="0.2">
      <c r="A3650">
        <v>5</v>
      </c>
      <c r="B3650" t="s">
        <v>1325</v>
      </c>
      <c r="C3650">
        <v>2023</v>
      </c>
      <c r="D3650" t="s">
        <v>1684</v>
      </c>
      <c r="E3650" t="str">
        <f>IFERROR(VLOOKUP([1]!Tabla_SERIEA_05_13[[#This Row],[IdEstablecimiento]],'[2]Establecimiento 2023'!$A$1:$E$183,5,FALSE),0)</f>
        <v>04303-Monte Patria</v>
      </c>
      <c r="F3650" t="s">
        <v>1346</v>
      </c>
      <c r="G3650" s="437">
        <v>45096.48982638889</v>
      </c>
      <c r="H3650">
        <v>0</v>
      </c>
      <c r="K3650">
        <v>161</v>
      </c>
    </row>
    <row r="3651" spans="1:11" x14ac:dyDescent="0.2">
      <c r="A3651">
        <v>5</v>
      </c>
      <c r="B3651" t="s">
        <v>1325</v>
      </c>
      <c r="C3651">
        <v>2023</v>
      </c>
      <c r="D3651" t="s">
        <v>1684</v>
      </c>
      <c r="E3651" t="str">
        <f>IFERROR(VLOOKUP([1]!Tabla_SERIEA_05_13[[#This Row],[IdEstablecimiento]],'[2]Establecimiento 2023'!$A$1:$E$183,5,FALSE),0)</f>
        <v>04303-Monte Patria</v>
      </c>
      <c r="F3651" t="s">
        <v>1421</v>
      </c>
      <c r="G3651" s="437">
        <v>45096.48982638889</v>
      </c>
      <c r="H3651">
        <v>0</v>
      </c>
      <c r="K3651">
        <v>1</v>
      </c>
    </row>
    <row r="3652" spans="1:11" x14ac:dyDescent="0.2">
      <c r="A3652">
        <v>5</v>
      </c>
      <c r="B3652" t="s">
        <v>1325</v>
      </c>
      <c r="C3652">
        <v>2023</v>
      </c>
      <c r="D3652" t="s">
        <v>1684</v>
      </c>
      <c r="E3652" t="str">
        <f>IFERROR(VLOOKUP([1]!Tabla_SERIEA_05_13[[#This Row],[IdEstablecimiento]],'[2]Establecimiento 2023'!$A$1:$E$183,5,FALSE),0)</f>
        <v>04303-Monte Patria</v>
      </c>
      <c r="F3652" t="s">
        <v>1347</v>
      </c>
      <c r="G3652" s="437">
        <v>45096.48982638889</v>
      </c>
      <c r="H3652">
        <v>0</v>
      </c>
      <c r="K3652">
        <v>403</v>
      </c>
    </row>
    <row r="3653" spans="1:11" x14ac:dyDescent="0.2">
      <c r="A3653">
        <v>5</v>
      </c>
      <c r="B3653" t="s">
        <v>1325</v>
      </c>
      <c r="C3653">
        <v>2023</v>
      </c>
      <c r="D3653" t="s">
        <v>1684</v>
      </c>
      <c r="E3653" t="str">
        <f>IFERROR(VLOOKUP([1]!Tabla_SERIEA_05_13[[#This Row],[IdEstablecimiento]],'[2]Establecimiento 2023'!$A$1:$E$183,5,FALSE),0)</f>
        <v>04303-Monte Patria</v>
      </c>
      <c r="F3653" t="s">
        <v>1439</v>
      </c>
      <c r="G3653" s="437">
        <v>45096.48982638889</v>
      </c>
      <c r="H3653">
        <v>0</v>
      </c>
      <c r="K3653">
        <v>1</v>
      </c>
    </row>
    <row r="3654" spans="1:11" x14ac:dyDescent="0.2">
      <c r="A3654">
        <v>5</v>
      </c>
      <c r="B3654" t="s">
        <v>1325</v>
      </c>
      <c r="C3654">
        <v>2023</v>
      </c>
      <c r="D3654" t="s">
        <v>1684</v>
      </c>
      <c r="E3654" t="str">
        <f>IFERROR(VLOOKUP([1]!Tabla_SERIEA_05_13[[#This Row],[IdEstablecimiento]],'[2]Establecimiento 2023'!$A$1:$E$183,5,FALSE),0)</f>
        <v>04303-Monte Patria</v>
      </c>
      <c r="F3654" t="s">
        <v>1394</v>
      </c>
      <c r="G3654" s="437">
        <v>45096.48982638889</v>
      </c>
      <c r="H3654">
        <v>0</v>
      </c>
      <c r="K3654">
        <v>4</v>
      </c>
    </row>
    <row r="3655" spans="1:11" x14ac:dyDescent="0.2">
      <c r="A3655">
        <v>5</v>
      </c>
      <c r="B3655" t="s">
        <v>1325</v>
      </c>
      <c r="C3655">
        <v>2023</v>
      </c>
      <c r="D3655" t="s">
        <v>1684</v>
      </c>
      <c r="E3655" t="str">
        <f>IFERROR(VLOOKUP([1]!Tabla_SERIEA_05_13[[#This Row],[IdEstablecimiento]],'[2]Establecimiento 2023'!$A$1:$E$183,5,FALSE),0)</f>
        <v>04303-Monte Patria</v>
      </c>
      <c r="F3655" t="s">
        <v>1422</v>
      </c>
      <c r="G3655" s="437">
        <v>45096.48982638889</v>
      </c>
      <c r="H3655">
        <v>0</v>
      </c>
      <c r="K3655">
        <v>3</v>
      </c>
    </row>
    <row r="3656" spans="1:11" x14ac:dyDescent="0.2">
      <c r="A3656">
        <v>5</v>
      </c>
      <c r="B3656" t="s">
        <v>1325</v>
      </c>
      <c r="C3656">
        <v>2023</v>
      </c>
      <c r="D3656" t="s">
        <v>1684</v>
      </c>
      <c r="E3656" t="str">
        <f>IFERROR(VLOOKUP([1]!Tabla_SERIEA_05_13[[#This Row],[IdEstablecimiento]],'[2]Establecimiento 2023'!$A$1:$E$183,5,FALSE),0)</f>
        <v>04303-Monte Patria</v>
      </c>
      <c r="F3656" t="s">
        <v>1348</v>
      </c>
      <c r="G3656" s="437">
        <v>45096.48982638889</v>
      </c>
      <c r="H3656">
        <v>0</v>
      </c>
      <c r="K3656">
        <v>5</v>
      </c>
    </row>
    <row r="3657" spans="1:11" x14ac:dyDescent="0.2">
      <c r="A3657">
        <v>5</v>
      </c>
      <c r="B3657" t="s">
        <v>1325</v>
      </c>
      <c r="C3657">
        <v>2023</v>
      </c>
      <c r="D3657" t="s">
        <v>1684</v>
      </c>
      <c r="E3657" t="str">
        <f>IFERROR(VLOOKUP([1]!Tabla_SERIEA_05_13[[#This Row],[IdEstablecimiento]],'[2]Establecimiento 2023'!$A$1:$E$183,5,FALSE),0)</f>
        <v>04303-Monte Patria</v>
      </c>
      <c r="F3657" t="s">
        <v>1349</v>
      </c>
      <c r="G3657" s="437">
        <v>45096.48982638889</v>
      </c>
      <c r="H3657">
        <v>0</v>
      </c>
      <c r="K3657">
        <v>227</v>
      </c>
    </row>
    <row r="3658" spans="1:11" x14ac:dyDescent="0.2">
      <c r="A3658">
        <v>5</v>
      </c>
      <c r="B3658" t="s">
        <v>1325</v>
      </c>
      <c r="C3658">
        <v>2023</v>
      </c>
      <c r="D3658" t="s">
        <v>1684</v>
      </c>
      <c r="E3658" t="str">
        <f>IFERROR(VLOOKUP([1]!Tabla_SERIEA_05_13[[#This Row],[IdEstablecimiento]],'[2]Establecimiento 2023'!$A$1:$E$183,5,FALSE),0)</f>
        <v>04303-Monte Patria</v>
      </c>
      <c r="F3658" t="s">
        <v>1350</v>
      </c>
      <c r="G3658" s="437">
        <v>45096.48982638889</v>
      </c>
      <c r="H3658">
        <v>0</v>
      </c>
      <c r="K3658">
        <v>7</v>
      </c>
    </row>
    <row r="3659" spans="1:11" x14ac:dyDescent="0.2">
      <c r="A3659">
        <v>5</v>
      </c>
      <c r="B3659" t="s">
        <v>1325</v>
      </c>
      <c r="C3659">
        <v>2023</v>
      </c>
      <c r="D3659" t="s">
        <v>1684</v>
      </c>
      <c r="E3659" t="str">
        <f>IFERROR(VLOOKUP([1]!Tabla_SERIEA_05_13[[#This Row],[IdEstablecimiento]],'[2]Establecimiento 2023'!$A$1:$E$183,5,FALSE),0)</f>
        <v>04303-Monte Patria</v>
      </c>
      <c r="F3659" t="s">
        <v>1423</v>
      </c>
      <c r="G3659" s="437">
        <v>45096.48982638889</v>
      </c>
      <c r="H3659">
        <v>0</v>
      </c>
      <c r="K3659">
        <v>5</v>
      </c>
    </row>
    <row r="3660" spans="1:11" x14ac:dyDescent="0.2">
      <c r="A3660">
        <v>5</v>
      </c>
      <c r="B3660" t="s">
        <v>1325</v>
      </c>
      <c r="C3660">
        <v>2023</v>
      </c>
      <c r="D3660" t="s">
        <v>1684</v>
      </c>
      <c r="E3660" t="str">
        <f>IFERROR(VLOOKUP([1]!Tabla_SERIEA_05_13[[#This Row],[IdEstablecimiento]],'[2]Establecimiento 2023'!$A$1:$E$183,5,FALSE),0)</f>
        <v>04303-Monte Patria</v>
      </c>
      <c r="F3660" t="s">
        <v>1685</v>
      </c>
      <c r="G3660" s="437">
        <v>45096.48982638889</v>
      </c>
      <c r="H3660">
        <v>0</v>
      </c>
      <c r="K3660">
        <v>20</v>
      </c>
    </row>
    <row r="3661" spans="1:11" x14ac:dyDescent="0.2">
      <c r="A3661">
        <v>5</v>
      </c>
      <c r="B3661" t="s">
        <v>1325</v>
      </c>
      <c r="C3661">
        <v>2023</v>
      </c>
      <c r="D3661" t="s">
        <v>1684</v>
      </c>
      <c r="E3661" t="str">
        <f>IFERROR(VLOOKUP([1]!Tabla_SERIEA_05_13[[#This Row],[IdEstablecimiento]],'[2]Establecimiento 2023'!$A$1:$E$183,5,FALSE),0)</f>
        <v>04303-Monte Patria</v>
      </c>
      <c r="F3661" t="s">
        <v>1351</v>
      </c>
      <c r="G3661" s="437">
        <v>45096.48982638889</v>
      </c>
      <c r="H3661">
        <v>0</v>
      </c>
      <c r="K3661">
        <v>63</v>
      </c>
    </row>
    <row r="3662" spans="1:11" x14ac:dyDescent="0.2">
      <c r="A3662">
        <v>5</v>
      </c>
      <c r="B3662" t="s">
        <v>1325</v>
      </c>
      <c r="C3662">
        <v>2023</v>
      </c>
      <c r="D3662" t="s">
        <v>1684</v>
      </c>
      <c r="E3662" t="str">
        <f>IFERROR(VLOOKUP([1]!Tabla_SERIEA_05_13[[#This Row],[IdEstablecimiento]],'[2]Establecimiento 2023'!$A$1:$E$183,5,FALSE),0)</f>
        <v>04303-Monte Patria</v>
      </c>
      <c r="F3662" t="s">
        <v>1352</v>
      </c>
      <c r="G3662" s="437">
        <v>45096.48982638889</v>
      </c>
      <c r="H3662">
        <v>0</v>
      </c>
      <c r="K3662">
        <v>46</v>
      </c>
    </row>
    <row r="3663" spans="1:11" x14ac:dyDescent="0.2">
      <c r="A3663">
        <v>5</v>
      </c>
      <c r="B3663" t="s">
        <v>1325</v>
      </c>
      <c r="C3663">
        <v>2023</v>
      </c>
      <c r="D3663" t="s">
        <v>1684</v>
      </c>
      <c r="E3663" t="str">
        <f>IFERROR(VLOOKUP([1]!Tabla_SERIEA_05_13[[#This Row],[IdEstablecimiento]],'[2]Establecimiento 2023'!$A$1:$E$183,5,FALSE),0)</f>
        <v>04303-Monte Patria</v>
      </c>
      <c r="F3663" t="s">
        <v>1353</v>
      </c>
      <c r="G3663" s="437">
        <v>45096.48982638889</v>
      </c>
      <c r="H3663">
        <v>0</v>
      </c>
      <c r="K3663">
        <v>253</v>
      </c>
    </row>
    <row r="3664" spans="1:11" x14ac:dyDescent="0.2">
      <c r="A3664">
        <v>5</v>
      </c>
      <c r="B3664" t="s">
        <v>1325</v>
      </c>
      <c r="C3664">
        <v>2023</v>
      </c>
      <c r="D3664" t="s">
        <v>1684</v>
      </c>
      <c r="E3664" t="str">
        <f>IFERROR(VLOOKUP([1]!Tabla_SERIEA_05_13[[#This Row],[IdEstablecimiento]],'[2]Establecimiento 2023'!$A$1:$E$183,5,FALSE),0)</f>
        <v>04303-Monte Patria</v>
      </c>
      <c r="F3664" t="s">
        <v>1424</v>
      </c>
      <c r="G3664" s="437">
        <v>45096.48982638889</v>
      </c>
      <c r="H3664">
        <v>0</v>
      </c>
      <c r="K3664">
        <v>4</v>
      </c>
    </row>
    <row r="3665" spans="1:11" x14ac:dyDescent="0.2">
      <c r="A3665">
        <v>5</v>
      </c>
      <c r="B3665" t="s">
        <v>1325</v>
      </c>
      <c r="C3665">
        <v>2023</v>
      </c>
      <c r="D3665" t="s">
        <v>1684</v>
      </c>
      <c r="E3665" t="str">
        <f>IFERROR(VLOOKUP([1]!Tabla_SERIEA_05_13[[#This Row],[IdEstablecimiento]],'[2]Establecimiento 2023'!$A$1:$E$183,5,FALSE),0)</f>
        <v>04303-Monte Patria</v>
      </c>
      <c r="F3665" t="s">
        <v>1441</v>
      </c>
      <c r="G3665" s="437">
        <v>45096.48982638889</v>
      </c>
      <c r="H3665">
        <v>0</v>
      </c>
      <c r="K3665">
        <v>11</v>
      </c>
    </row>
    <row r="3666" spans="1:11" x14ac:dyDescent="0.2">
      <c r="A3666">
        <v>5</v>
      </c>
      <c r="B3666" t="s">
        <v>1325</v>
      </c>
      <c r="C3666">
        <v>2023</v>
      </c>
      <c r="D3666" t="s">
        <v>1684</v>
      </c>
      <c r="E3666" t="str">
        <f>IFERROR(VLOOKUP([1]!Tabla_SERIEA_05_13[[#This Row],[IdEstablecimiento]],'[2]Establecimiento 2023'!$A$1:$E$183,5,FALSE),0)</f>
        <v>04303-Monte Patria</v>
      </c>
      <c r="F3666" t="s">
        <v>1354</v>
      </c>
      <c r="G3666" s="437">
        <v>45096.48982638889</v>
      </c>
      <c r="H3666">
        <v>0</v>
      </c>
      <c r="K3666">
        <v>206</v>
      </c>
    </row>
    <row r="3667" spans="1:11" x14ac:dyDescent="0.2">
      <c r="A3667">
        <v>5</v>
      </c>
      <c r="B3667" t="s">
        <v>1325</v>
      </c>
      <c r="C3667">
        <v>2023</v>
      </c>
      <c r="D3667" t="s">
        <v>1684</v>
      </c>
      <c r="E3667" t="str">
        <f>IFERROR(VLOOKUP([1]!Tabla_SERIEA_05_13[[#This Row],[IdEstablecimiento]],'[2]Establecimiento 2023'!$A$1:$E$183,5,FALSE),0)</f>
        <v>04303-Monte Patria</v>
      </c>
      <c r="F3667" t="s">
        <v>1410</v>
      </c>
      <c r="G3667" s="437">
        <v>45096.48982638889</v>
      </c>
      <c r="H3667">
        <v>0</v>
      </c>
      <c r="K3667">
        <v>347</v>
      </c>
    </row>
    <row r="3668" spans="1:11" x14ac:dyDescent="0.2">
      <c r="A3668">
        <v>5</v>
      </c>
      <c r="B3668" t="s">
        <v>1325</v>
      </c>
      <c r="C3668">
        <v>2023</v>
      </c>
      <c r="D3668" t="s">
        <v>1684</v>
      </c>
      <c r="E3668" t="str">
        <f>IFERROR(VLOOKUP([1]!Tabla_SERIEA_05_13[[#This Row],[IdEstablecimiento]],'[2]Establecimiento 2023'!$A$1:$E$183,5,FALSE),0)</f>
        <v>04303-Monte Patria</v>
      </c>
      <c r="F3668" t="s">
        <v>1425</v>
      </c>
      <c r="G3668" s="437">
        <v>45096.48982638889</v>
      </c>
      <c r="H3668">
        <v>0</v>
      </c>
      <c r="K3668">
        <v>1</v>
      </c>
    </row>
    <row r="3669" spans="1:11" x14ac:dyDescent="0.2">
      <c r="A3669">
        <v>5</v>
      </c>
      <c r="B3669" t="s">
        <v>1325</v>
      </c>
      <c r="C3669">
        <v>2023</v>
      </c>
      <c r="D3669" t="s">
        <v>1684</v>
      </c>
      <c r="E3669" t="str">
        <f>IFERROR(VLOOKUP([1]!Tabla_SERIEA_05_13[[#This Row],[IdEstablecimiento]],'[2]Establecimiento 2023'!$A$1:$E$183,5,FALSE),0)</f>
        <v>04303-Monte Patria</v>
      </c>
      <c r="F3669" t="s">
        <v>1355</v>
      </c>
      <c r="G3669" s="437">
        <v>45096.48982638889</v>
      </c>
      <c r="H3669">
        <v>0</v>
      </c>
      <c r="K3669">
        <v>4</v>
      </c>
    </row>
    <row r="3670" spans="1:11" x14ac:dyDescent="0.2">
      <c r="A3670">
        <v>5</v>
      </c>
      <c r="B3670" t="s">
        <v>1325</v>
      </c>
      <c r="C3670">
        <v>2023</v>
      </c>
      <c r="D3670" t="s">
        <v>1684</v>
      </c>
      <c r="E3670" t="str">
        <f>IFERROR(VLOOKUP([1]!Tabla_SERIEA_05_13[[#This Row],[IdEstablecimiento]],'[2]Establecimiento 2023'!$A$1:$E$183,5,FALSE),0)</f>
        <v>04303-Monte Patria</v>
      </c>
      <c r="F3670" t="s">
        <v>1458</v>
      </c>
      <c r="G3670" s="437">
        <v>45096.48982638889</v>
      </c>
      <c r="H3670">
        <v>0</v>
      </c>
      <c r="K3670">
        <v>2</v>
      </c>
    </row>
    <row r="3671" spans="1:11" x14ac:dyDescent="0.2">
      <c r="A3671">
        <v>5</v>
      </c>
      <c r="B3671" t="s">
        <v>1325</v>
      </c>
      <c r="C3671">
        <v>2023</v>
      </c>
      <c r="D3671" t="s">
        <v>1684</v>
      </c>
      <c r="E3671" t="str">
        <f>IFERROR(VLOOKUP([1]!Tabla_SERIEA_05_13[[#This Row],[IdEstablecimiento]],'[2]Establecimiento 2023'!$A$1:$E$183,5,FALSE),0)</f>
        <v>04303-Monte Patria</v>
      </c>
      <c r="F3671" t="s">
        <v>1443</v>
      </c>
      <c r="G3671" s="437">
        <v>45096.48982638889</v>
      </c>
      <c r="H3671">
        <v>0</v>
      </c>
      <c r="K3671">
        <v>2</v>
      </c>
    </row>
    <row r="3672" spans="1:11" x14ac:dyDescent="0.2">
      <c r="A3672">
        <v>5</v>
      </c>
      <c r="B3672" t="s">
        <v>1325</v>
      </c>
      <c r="C3672">
        <v>2023</v>
      </c>
      <c r="D3672" t="s">
        <v>1684</v>
      </c>
      <c r="E3672" t="str">
        <f>IFERROR(VLOOKUP([1]!Tabla_SERIEA_05_13[[#This Row],[IdEstablecimiento]],'[2]Establecimiento 2023'!$A$1:$E$183,5,FALSE),0)</f>
        <v>04303-Monte Patria</v>
      </c>
      <c r="F3672" t="s">
        <v>1356</v>
      </c>
      <c r="G3672" s="437">
        <v>45096.48982638889</v>
      </c>
      <c r="H3672">
        <v>0</v>
      </c>
      <c r="K3672">
        <v>413</v>
      </c>
    </row>
    <row r="3673" spans="1:11" x14ac:dyDescent="0.2">
      <c r="A3673">
        <v>5</v>
      </c>
      <c r="B3673" t="s">
        <v>1325</v>
      </c>
      <c r="C3673">
        <v>2023</v>
      </c>
      <c r="D3673" t="s">
        <v>1684</v>
      </c>
      <c r="E3673" t="str">
        <f>IFERROR(VLOOKUP([1]!Tabla_SERIEA_05_13[[#This Row],[IdEstablecimiento]],'[2]Establecimiento 2023'!$A$1:$E$183,5,FALSE),0)</f>
        <v>04303-Monte Patria</v>
      </c>
      <c r="F3673" t="s">
        <v>1357</v>
      </c>
      <c r="G3673" s="437">
        <v>45096.48982638889</v>
      </c>
      <c r="H3673">
        <v>0</v>
      </c>
      <c r="K3673">
        <v>36</v>
      </c>
    </row>
    <row r="3674" spans="1:11" x14ac:dyDescent="0.2">
      <c r="A3674">
        <v>5</v>
      </c>
      <c r="B3674" t="s">
        <v>1325</v>
      </c>
      <c r="C3674">
        <v>2023</v>
      </c>
      <c r="D3674" t="s">
        <v>1684</v>
      </c>
      <c r="E3674" t="str">
        <f>IFERROR(VLOOKUP([1]!Tabla_SERIEA_05_13[[#This Row],[IdEstablecimiento]],'[2]Establecimiento 2023'!$A$1:$E$183,5,FALSE),0)</f>
        <v>04303-Monte Patria</v>
      </c>
      <c r="F3674" t="s">
        <v>1686</v>
      </c>
      <c r="G3674" s="437">
        <v>45096.48982638889</v>
      </c>
      <c r="H3674">
        <v>0</v>
      </c>
      <c r="K3674">
        <v>3</v>
      </c>
    </row>
    <row r="3675" spans="1:11" x14ac:dyDescent="0.2">
      <c r="A3675">
        <v>5</v>
      </c>
      <c r="B3675" t="s">
        <v>1325</v>
      </c>
      <c r="C3675">
        <v>2023</v>
      </c>
      <c r="D3675" t="s">
        <v>1684</v>
      </c>
      <c r="E3675" t="str">
        <f>IFERROR(VLOOKUP([1]!Tabla_SERIEA_05_13[[#This Row],[IdEstablecimiento]],'[2]Establecimiento 2023'!$A$1:$E$183,5,FALSE),0)</f>
        <v>04303-Monte Patria</v>
      </c>
      <c r="F3675" t="s">
        <v>1358</v>
      </c>
      <c r="G3675" s="437">
        <v>45096.48982638889</v>
      </c>
      <c r="H3675">
        <v>0</v>
      </c>
      <c r="K3675">
        <v>166</v>
      </c>
    </row>
    <row r="3676" spans="1:11" x14ac:dyDescent="0.2">
      <c r="A3676">
        <v>5</v>
      </c>
      <c r="B3676" t="s">
        <v>1325</v>
      </c>
      <c r="C3676">
        <v>2023</v>
      </c>
      <c r="D3676" t="s">
        <v>1684</v>
      </c>
      <c r="E3676" t="str">
        <f>IFERROR(VLOOKUP([1]!Tabla_SERIEA_05_13[[#This Row],[IdEstablecimiento]],'[2]Establecimiento 2023'!$A$1:$E$183,5,FALSE),0)</f>
        <v>04303-Monte Patria</v>
      </c>
      <c r="F3676" t="s">
        <v>1395</v>
      </c>
      <c r="G3676" s="437">
        <v>45096.48982638889</v>
      </c>
      <c r="H3676">
        <v>0</v>
      </c>
      <c r="K3676">
        <v>16</v>
      </c>
    </row>
    <row r="3677" spans="1:11" x14ac:dyDescent="0.2">
      <c r="A3677">
        <v>5</v>
      </c>
      <c r="B3677" t="s">
        <v>1325</v>
      </c>
      <c r="C3677">
        <v>2023</v>
      </c>
      <c r="D3677" t="s">
        <v>1684</v>
      </c>
      <c r="E3677" t="str">
        <f>IFERROR(VLOOKUP([1]!Tabla_SERIEA_05_13[[#This Row],[IdEstablecimiento]],'[2]Establecimiento 2023'!$A$1:$E$183,5,FALSE),0)</f>
        <v>04303-Monte Patria</v>
      </c>
      <c r="F3677" t="s">
        <v>1444</v>
      </c>
      <c r="G3677" s="437">
        <v>45096.48982638889</v>
      </c>
      <c r="H3677">
        <v>0</v>
      </c>
      <c r="K3677">
        <v>272</v>
      </c>
    </row>
    <row r="3678" spans="1:11" x14ac:dyDescent="0.2">
      <c r="A3678">
        <v>5</v>
      </c>
      <c r="B3678" t="s">
        <v>1325</v>
      </c>
      <c r="C3678">
        <v>2023</v>
      </c>
      <c r="D3678" t="s">
        <v>1684</v>
      </c>
      <c r="E3678" t="str">
        <f>IFERROR(VLOOKUP([1]!Tabla_SERIEA_05_13[[#This Row],[IdEstablecimiento]],'[2]Establecimiento 2023'!$A$1:$E$183,5,FALSE),0)</f>
        <v>04303-Monte Patria</v>
      </c>
      <c r="F3678" t="s">
        <v>1396</v>
      </c>
      <c r="G3678" s="437">
        <v>45096.48982638889</v>
      </c>
      <c r="H3678">
        <v>0</v>
      </c>
      <c r="K3678">
        <v>8</v>
      </c>
    </row>
    <row r="3679" spans="1:11" x14ac:dyDescent="0.2">
      <c r="A3679">
        <v>5</v>
      </c>
      <c r="B3679" t="s">
        <v>1325</v>
      </c>
      <c r="C3679">
        <v>2023</v>
      </c>
      <c r="D3679" t="s">
        <v>1684</v>
      </c>
      <c r="E3679" t="str">
        <f>IFERROR(VLOOKUP([1]!Tabla_SERIEA_05_13[[#This Row],[IdEstablecimiento]],'[2]Establecimiento 2023'!$A$1:$E$183,5,FALSE),0)</f>
        <v>04303-Monte Patria</v>
      </c>
      <c r="F3679" t="s">
        <v>1360</v>
      </c>
      <c r="G3679" s="437">
        <v>45096.48982638889</v>
      </c>
      <c r="H3679">
        <v>0</v>
      </c>
      <c r="K3679">
        <v>50</v>
      </c>
    </row>
    <row r="3680" spans="1:11" x14ac:dyDescent="0.2">
      <c r="A3680">
        <v>5</v>
      </c>
      <c r="B3680" t="s">
        <v>1325</v>
      </c>
      <c r="C3680">
        <v>2023</v>
      </c>
      <c r="D3680" t="s">
        <v>1684</v>
      </c>
      <c r="E3680" t="str">
        <f>IFERROR(VLOOKUP([1]!Tabla_SERIEA_05_13[[#This Row],[IdEstablecimiento]],'[2]Establecimiento 2023'!$A$1:$E$183,5,FALSE),0)</f>
        <v>04303-Monte Patria</v>
      </c>
      <c r="F3680" t="s">
        <v>1361</v>
      </c>
      <c r="G3680" s="437">
        <v>45096.48982638889</v>
      </c>
      <c r="H3680">
        <v>0</v>
      </c>
      <c r="K3680">
        <v>344</v>
      </c>
    </row>
    <row r="3681" spans="1:13" x14ac:dyDescent="0.2">
      <c r="A3681">
        <v>5</v>
      </c>
      <c r="B3681" t="s">
        <v>1325</v>
      </c>
      <c r="C3681">
        <v>2023</v>
      </c>
      <c r="D3681" t="s">
        <v>1684</v>
      </c>
      <c r="E3681" t="str">
        <f>IFERROR(VLOOKUP([1]!Tabla_SERIEA_05_13[[#This Row],[IdEstablecimiento]],'[2]Establecimiento 2023'!$A$1:$E$183,5,FALSE),0)</f>
        <v>04303-Monte Patria</v>
      </c>
      <c r="F3681" t="s">
        <v>1362</v>
      </c>
      <c r="G3681" s="437">
        <v>45096.48982638889</v>
      </c>
      <c r="H3681">
        <v>0</v>
      </c>
      <c r="K3681">
        <v>259</v>
      </c>
    </row>
    <row r="3682" spans="1:13" x14ac:dyDescent="0.2">
      <c r="A3682">
        <v>5</v>
      </c>
      <c r="B3682" t="s">
        <v>1325</v>
      </c>
      <c r="C3682">
        <v>2023</v>
      </c>
      <c r="D3682" t="s">
        <v>1684</v>
      </c>
      <c r="E3682" t="str">
        <f>IFERROR(VLOOKUP([1]!Tabla_SERIEA_05_13[[#This Row],[IdEstablecimiento]],'[2]Establecimiento 2023'!$A$1:$E$183,5,FALSE),0)</f>
        <v>04303-Monte Patria</v>
      </c>
      <c r="F3682" t="s">
        <v>1426</v>
      </c>
      <c r="G3682" s="437">
        <v>45096.48982638889</v>
      </c>
      <c r="H3682">
        <v>0</v>
      </c>
      <c r="K3682">
        <v>69</v>
      </c>
    </row>
    <row r="3683" spans="1:13" x14ac:dyDescent="0.2">
      <c r="A3683">
        <v>5</v>
      </c>
      <c r="B3683" t="s">
        <v>1325</v>
      </c>
      <c r="C3683">
        <v>2023</v>
      </c>
      <c r="D3683" t="s">
        <v>1684</v>
      </c>
      <c r="E3683" t="str">
        <f>IFERROR(VLOOKUP([1]!Tabla_SERIEA_05_13[[#This Row],[IdEstablecimiento]],'[2]Establecimiento 2023'!$A$1:$E$183,5,FALSE),0)</f>
        <v>04303-Monte Patria</v>
      </c>
      <c r="F3683" t="s">
        <v>1427</v>
      </c>
      <c r="G3683" s="437">
        <v>45096.48982638889</v>
      </c>
      <c r="H3683">
        <v>0</v>
      </c>
      <c r="K3683">
        <v>3</v>
      </c>
    </row>
    <row r="3684" spans="1:13" x14ac:dyDescent="0.2">
      <c r="A3684">
        <v>5</v>
      </c>
      <c r="B3684" t="s">
        <v>1325</v>
      </c>
      <c r="C3684">
        <v>2023</v>
      </c>
      <c r="D3684" t="s">
        <v>1684</v>
      </c>
      <c r="E3684" t="str">
        <f>IFERROR(VLOOKUP([1]!Tabla_SERIEA_05_13[[#This Row],[IdEstablecimiento]],'[2]Establecimiento 2023'!$A$1:$E$183,5,FALSE),0)</f>
        <v>04303-Monte Patria</v>
      </c>
      <c r="F3684" t="s">
        <v>1366</v>
      </c>
      <c r="G3684" s="437">
        <v>45096.48982638889</v>
      </c>
      <c r="H3684">
        <v>0</v>
      </c>
      <c r="K3684">
        <v>12</v>
      </c>
    </row>
    <row r="3685" spans="1:13" x14ac:dyDescent="0.2">
      <c r="A3685">
        <v>5</v>
      </c>
      <c r="B3685" t="s">
        <v>1325</v>
      </c>
      <c r="C3685">
        <v>2023</v>
      </c>
      <c r="D3685" t="s">
        <v>1684</v>
      </c>
      <c r="E3685" t="str">
        <f>IFERROR(VLOOKUP([1]!Tabla_SERIEA_05_13[[#This Row],[IdEstablecimiento]],'[2]Establecimiento 2023'!$A$1:$E$183,5,FALSE),0)</f>
        <v>04102-Coquimbo</v>
      </c>
      <c r="F3685" t="s">
        <v>1368</v>
      </c>
      <c r="G3685" s="437">
        <v>45096.48982638889</v>
      </c>
      <c r="H3685">
        <v>0</v>
      </c>
      <c r="K3685">
        <v>51</v>
      </c>
    </row>
    <row r="3686" spans="1:13" x14ac:dyDescent="0.2">
      <c r="A3686">
        <v>5</v>
      </c>
      <c r="B3686" t="s">
        <v>1325</v>
      </c>
      <c r="C3686">
        <v>2023</v>
      </c>
      <c r="D3686" t="s">
        <v>1684</v>
      </c>
      <c r="E3686" t="str">
        <f>IFERROR(VLOOKUP([1]!Tabla_SERIEA_05_13[[#This Row],[IdEstablecimiento]],'[2]Establecimiento 2023'!$A$1:$E$183,5,FALSE),0)</f>
        <v>04102-Coquimbo</v>
      </c>
      <c r="F3686" t="s">
        <v>1371</v>
      </c>
      <c r="G3686" s="437">
        <v>45096.48982638889</v>
      </c>
      <c r="H3686">
        <v>0</v>
      </c>
      <c r="K3686">
        <v>4</v>
      </c>
    </row>
    <row r="3687" spans="1:13" x14ac:dyDescent="0.2">
      <c r="A3687">
        <v>5</v>
      </c>
      <c r="B3687" t="s">
        <v>1325</v>
      </c>
      <c r="C3687">
        <v>2023</v>
      </c>
      <c r="D3687" t="s">
        <v>1684</v>
      </c>
      <c r="E3687" t="str">
        <f>IFERROR(VLOOKUP([1]!Tabla_SERIEA_05_13[[#This Row],[IdEstablecimiento]],'[2]Establecimiento 2023'!$A$1:$E$183,5,FALSE),0)</f>
        <v>04102-Coquimbo</v>
      </c>
      <c r="F3687" t="s">
        <v>1428</v>
      </c>
      <c r="G3687" s="437">
        <v>45096.48982638889</v>
      </c>
      <c r="H3687">
        <v>0</v>
      </c>
      <c r="K3687">
        <v>3</v>
      </c>
    </row>
    <row r="3688" spans="1:13" x14ac:dyDescent="0.2">
      <c r="A3688">
        <v>5</v>
      </c>
      <c r="B3688" t="s">
        <v>1325</v>
      </c>
      <c r="C3688">
        <v>2023</v>
      </c>
      <c r="D3688" t="s">
        <v>1684</v>
      </c>
      <c r="E3688" t="str">
        <f>IFERROR(VLOOKUP([1]!Tabla_SERIEA_05_13[[#This Row],[IdEstablecimiento]],'[2]Establecimiento 2023'!$A$1:$E$183,5,FALSE),0)</f>
        <v>04102-Coquimbo</v>
      </c>
      <c r="F3688" t="s">
        <v>1374</v>
      </c>
      <c r="G3688" s="437">
        <v>45096.48982638889</v>
      </c>
      <c r="H3688">
        <v>0</v>
      </c>
      <c r="K3688">
        <v>1</v>
      </c>
    </row>
    <row r="3689" spans="1:13" x14ac:dyDescent="0.2">
      <c r="A3689">
        <v>5</v>
      </c>
      <c r="B3689" t="s">
        <v>1325</v>
      </c>
      <c r="C3689">
        <v>2023</v>
      </c>
      <c r="D3689" t="s">
        <v>1684</v>
      </c>
      <c r="E3689" t="str">
        <f>IFERROR(VLOOKUP([1]!Tabla_SERIEA_05_13[[#This Row],[IdEstablecimiento]],'[2]Establecimiento 2023'!$A$1:$E$183,5,FALSE),0)</f>
        <v>04102-Coquimbo</v>
      </c>
      <c r="F3689" t="s">
        <v>1335</v>
      </c>
      <c r="G3689" s="437">
        <v>45096.48982638889</v>
      </c>
      <c r="H3689">
        <v>66</v>
      </c>
      <c r="J3689">
        <v>66</v>
      </c>
      <c r="L3689">
        <v>66</v>
      </c>
      <c r="M3689">
        <v>66</v>
      </c>
    </row>
    <row r="3690" spans="1:13" x14ac:dyDescent="0.2">
      <c r="A3690">
        <v>5</v>
      </c>
      <c r="B3690" t="s">
        <v>1325</v>
      </c>
      <c r="C3690">
        <v>2023</v>
      </c>
      <c r="D3690" t="s">
        <v>1684</v>
      </c>
      <c r="E3690" t="str">
        <f>IFERROR(VLOOKUP([1]!Tabla_SERIEA_05_13[[#This Row],[IdEstablecimiento]],'[2]Establecimiento 2023'!$A$1:$E$183,5,FALSE),0)</f>
        <v>04102-Coquimbo</v>
      </c>
      <c r="F3690" t="s">
        <v>1400</v>
      </c>
      <c r="G3690" s="437">
        <v>45096.48982638889</v>
      </c>
      <c r="H3690">
        <v>137</v>
      </c>
      <c r="J3690">
        <v>137</v>
      </c>
      <c r="L3690">
        <v>137</v>
      </c>
    </row>
    <row r="3691" spans="1:13" x14ac:dyDescent="0.2">
      <c r="A3691">
        <v>5</v>
      </c>
      <c r="B3691" t="s">
        <v>1325</v>
      </c>
      <c r="C3691">
        <v>2023</v>
      </c>
      <c r="D3691" t="s">
        <v>1684</v>
      </c>
      <c r="E3691" t="str">
        <f>IFERROR(VLOOKUP([1]!Tabla_SERIEA_05_13[[#This Row],[IdEstablecimiento]],'[2]Establecimiento 2023'!$A$1:$E$183,5,FALSE),0)</f>
        <v>04102-Coquimbo</v>
      </c>
      <c r="F3691" t="s">
        <v>1401</v>
      </c>
      <c r="G3691" s="437">
        <v>45096.48982638889</v>
      </c>
      <c r="H3691">
        <v>14</v>
      </c>
      <c r="J3691">
        <v>14</v>
      </c>
      <c r="L3691">
        <v>14</v>
      </c>
    </row>
    <row r="3692" spans="1:13" x14ac:dyDescent="0.2">
      <c r="A3692">
        <v>5</v>
      </c>
      <c r="B3692" t="s">
        <v>1325</v>
      </c>
      <c r="C3692">
        <v>2023</v>
      </c>
      <c r="D3692" t="s">
        <v>1684</v>
      </c>
      <c r="E3692" t="str">
        <f>IFERROR(VLOOKUP([1]!Tabla_SERIEA_05_13[[#This Row],[IdEstablecimiento]],'[2]Establecimiento 2023'!$A$1:$E$183,5,FALSE),0)</f>
        <v>04102-Coquimbo</v>
      </c>
      <c r="F3692" t="s">
        <v>1402</v>
      </c>
      <c r="G3692" s="437">
        <v>45096.48982638889</v>
      </c>
      <c r="H3692">
        <v>1</v>
      </c>
      <c r="J3692">
        <v>1</v>
      </c>
      <c r="L3692">
        <v>1</v>
      </c>
    </row>
    <row r="3693" spans="1:13" x14ac:dyDescent="0.2">
      <c r="A3693">
        <v>5</v>
      </c>
      <c r="B3693" t="s">
        <v>1325</v>
      </c>
      <c r="C3693">
        <v>2023</v>
      </c>
      <c r="D3693" t="s">
        <v>1684</v>
      </c>
      <c r="E3693" t="str">
        <f>IFERROR(VLOOKUP([1]!Tabla_SERIEA_05_13[[#This Row],[IdEstablecimiento]],'[2]Establecimiento 2023'!$A$1:$E$183,5,FALSE),0)</f>
        <v>04102-Coquimbo</v>
      </c>
      <c r="F3693" t="s">
        <v>1499</v>
      </c>
      <c r="G3693" s="437">
        <v>45096.48982638889</v>
      </c>
      <c r="H3693">
        <v>1</v>
      </c>
      <c r="J3693">
        <v>1</v>
      </c>
      <c r="L3693">
        <v>1</v>
      </c>
    </row>
    <row r="3694" spans="1:13" x14ac:dyDescent="0.2">
      <c r="A3694">
        <v>5</v>
      </c>
      <c r="B3694" t="s">
        <v>1325</v>
      </c>
      <c r="C3694">
        <v>2023</v>
      </c>
      <c r="D3694" t="s">
        <v>1684</v>
      </c>
      <c r="E3694" t="str">
        <f>IFERROR(VLOOKUP([1]!Tabla_SERIEA_05_13[[#This Row],[IdEstablecimiento]],'[2]Establecimiento 2023'!$A$1:$E$183,5,FALSE),0)</f>
        <v>04102-Coquimbo</v>
      </c>
      <c r="F3694" t="s">
        <v>1429</v>
      </c>
      <c r="G3694" s="437">
        <v>45096.48982638889</v>
      </c>
      <c r="H3694">
        <v>19</v>
      </c>
      <c r="J3694">
        <v>19</v>
      </c>
      <c r="L3694">
        <v>19</v>
      </c>
    </row>
    <row r="3695" spans="1:13" x14ac:dyDescent="0.2">
      <c r="A3695">
        <v>5</v>
      </c>
      <c r="B3695" t="s">
        <v>1325</v>
      </c>
      <c r="C3695">
        <v>2023</v>
      </c>
      <c r="D3695" t="s">
        <v>1684</v>
      </c>
      <c r="E3695" t="str">
        <f>IFERROR(VLOOKUP([1]!Tabla_SERIEA_05_13[[#This Row],[IdEstablecimiento]],'[2]Establecimiento 2023'!$A$1:$E$183,5,FALSE),0)</f>
        <v>04102-Coquimbo</v>
      </c>
      <c r="F3695" t="s">
        <v>1380</v>
      </c>
      <c r="G3695" s="437">
        <v>45096.48982638889</v>
      </c>
      <c r="H3695">
        <v>2</v>
      </c>
      <c r="J3695">
        <v>2</v>
      </c>
      <c r="L3695">
        <v>2</v>
      </c>
    </row>
    <row r="3696" spans="1:13" x14ac:dyDescent="0.2">
      <c r="A3696">
        <v>5</v>
      </c>
      <c r="B3696" t="s">
        <v>1325</v>
      </c>
      <c r="C3696">
        <v>2023</v>
      </c>
      <c r="D3696" t="s">
        <v>1684</v>
      </c>
      <c r="E3696" t="str">
        <f>IFERROR(VLOOKUP([1]!Tabla_SERIEA_05_13[[#This Row],[IdEstablecimiento]],'[2]Establecimiento 2023'!$A$1:$E$183,5,FALSE),0)</f>
        <v>04102-Coquimbo</v>
      </c>
      <c r="F3696" t="s">
        <v>1432</v>
      </c>
      <c r="G3696" s="437">
        <v>45096.48982638889</v>
      </c>
      <c r="H3696">
        <v>2</v>
      </c>
      <c r="J3696">
        <v>2</v>
      </c>
      <c r="K3696">
        <v>2</v>
      </c>
      <c r="L3696">
        <v>0</v>
      </c>
      <c r="M3696">
        <v>2</v>
      </c>
    </row>
    <row r="3697" spans="1:13" x14ac:dyDescent="0.2">
      <c r="A3697">
        <v>5</v>
      </c>
      <c r="B3697" t="s">
        <v>1325</v>
      </c>
      <c r="C3697">
        <v>2023</v>
      </c>
      <c r="D3697" t="s">
        <v>1684</v>
      </c>
      <c r="E3697" t="str">
        <f>IFERROR(VLOOKUP([1]!Tabla_SERIEA_05_13[[#This Row],[IdEstablecimiento]],'[2]Establecimiento 2023'!$A$1:$E$183,5,FALSE),0)</f>
        <v>04102-Coquimbo</v>
      </c>
      <c r="F3697" t="s">
        <v>1433</v>
      </c>
      <c r="G3697" s="437">
        <v>45096.48982638889</v>
      </c>
      <c r="H3697">
        <v>2</v>
      </c>
      <c r="J3697">
        <v>2</v>
      </c>
      <c r="K3697">
        <v>2</v>
      </c>
      <c r="L3697">
        <v>0</v>
      </c>
      <c r="M3697">
        <v>2</v>
      </c>
    </row>
    <row r="3698" spans="1:13" x14ac:dyDescent="0.2">
      <c r="A3698">
        <v>5</v>
      </c>
      <c r="B3698" t="s">
        <v>1325</v>
      </c>
      <c r="C3698">
        <v>2023</v>
      </c>
      <c r="D3698" t="s">
        <v>1684</v>
      </c>
      <c r="E3698" t="str">
        <f>IFERROR(VLOOKUP([1]!Tabla_SERIEA_05_13[[#This Row],[IdEstablecimiento]],'[2]Establecimiento 2023'!$A$1:$E$183,5,FALSE),0)</f>
        <v>04101-La Serena</v>
      </c>
      <c r="F3698" t="s">
        <v>1463</v>
      </c>
      <c r="G3698" s="437">
        <v>45096.48982638889</v>
      </c>
      <c r="H3698">
        <v>1</v>
      </c>
      <c r="J3698">
        <v>1</v>
      </c>
      <c r="K3698">
        <v>1</v>
      </c>
      <c r="L3698">
        <v>0</v>
      </c>
      <c r="M3698">
        <v>0</v>
      </c>
    </row>
    <row r="3699" spans="1:13" x14ac:dyDescent="0.2">
      <c r="A3699">
        <v>5</v>
      </c>
      <c r="B3699" t="s">
        <v>1325</v>
      </c>
      <c r="C3699">
        <v>2023</v>
      </c>
      <c r="D3699" t="s">
        <v>1684</v>
      </c>
      <c r="E3699" t="str">
        <f>IFERROR(VLOOKUP([1]!Tabla_SERIEA_05_13[[#This Row],[IdEstablecimiento]],'[2]Establecimiento 2023'!$A$1:$E$183,5,FALSE),0)</f>
        <v>04101-La Serena</v>
      </c>
      <c r="F3699" t="s">
        <v>1333</v>
      </c>
      <c r="G3699" s="437">
        <v>45096.48982638889</v>
      </c>
      <c r="H3699">
        <v>1</v>
      </c>
      <c r="J3699">
        <v>1</v>
      </c>
      <c r="K3699">
        <v>1</v>
      </c>
      <c r="L3699">
        <v>0</v>
      </c>
      <c r="M3699">
        <v>0</v>
      </c>
    </row>
    <row r="3700" spans="1:13" x14ac:dyDescent="0.2">
      <c r="A3700">
        <v>5</v>
      </c>
      <c r="B3700" t="s">
        <v>1325</v>
      </c>
      <c r="C3700">
        <v>2023</v>
      </c>
      <c r="D3700" t="s">
        <v>1684</v>
      </c>
      <c r="E3700" t="str">
        <f>IFERROR(VLOOKUP([1]!Tabla_SERIEA_05_13[[#This Row],[IdEstablecimiento]],'[2]Establecimiento 2023'!$A$1:$E$183,5,FALSE),0)</f>
        <v>04101-La Serena</v>
      </c>
      <c r="F3700" t="s">
        <v>1334</v>
      </c>
      <c r="G3700" s="437">
        <v>45096.48982638889</v>
      </c>
      <c r="H3700">
        <v>3</v>
      </c>
      <c r="J3700">
        <v>3</v>
      </c>
      <c r="K3700">
        <v>3</v>
      </c>
      <c r="L3700">
        <v>0</v>
      </c>
      <c r="M3700">
        <v>1</v>
      </c>
    </row>
    <row r="3701" spans="1:13" x14ac:dyDescent="0.2">
      <c r="A3701">
        <v>5</v>
      </c>
      <c r="B3701" t="s">
        <v>1325</v>
      </c>
      <c r="C3701">
        <v>2023</v>
      </c>
      <c r="D3701" t="s">
        <v>1684</v>
      </c>
      <c r="E3701" t="str">
        <f>IFERROR(VLOOKUP([1]!Tabla_SERIEA_05_13[[#This Row],[IdEstablecimiento]],'[2]Establecimiento 2023'!$A$1:$E$183,5,FALSE),0)</f>
        <v>04101-La Serena</v>
      </c>
      <c r="F3701" t="s">
        <v>1327</v>
      </c>
      <c r="G3701" s="437">
        <v>45096.48982638889</v>
      </c>
      <c r="H3701">
        <v>147</v>
      </c>
      <c r="J3701">
        <v>147</v>
      </c>
      <c r="L3701">
        <v>147</v>
      </c>
    </row>
    <row r="3702" spans="1:13" x14ac:dyDescent="0.2">
      <c r="A3702">
        <v>5</v>
      </c>
      <c r="B3702" t="s">
        <v>1325</v>
      </c>
      <c r="C3702">
        <v>2023</v>
      </c>
      <c r="D3702" t="s">
        <v>1684</v>
      </c>
      <c r="E3702" t="str">
        <f>IFERROR(VLOOKUP([1]!Tabla_SERIEA_05_13[[#This Row],[IdEstablecimiento]],'[2]Establecimiento 2023'!$A$1:$E$183,5,FALSE),0)</f>
        <v>04101-La Serena</v>
      </c>
      <c r="F3702" t="s">
        <v>1383</v>
      </c>
      <c r="G3702" s="437">
        <v>45096.48982638889</v>
      </c>
      <c r="H3702">
        <v>205</v>
      </c>
      <c r="J3702">
        <v>205</v>
      </c>
      <c r="L3702">
        <v>205</v>
      </c>
    </row>
    <row r="3703" spans="1:13" x14ac:dyDescent="0.2">
      <c r="A3703">
        <v>5</v>
      </c>
      <c r="B3703" t="s">
        <v>1325</v>
      </c>
      <c r="C3703">
        <v>2023</v>
      </c>
      <c r="D3703" t="s">
        <v>1684</v>
      </c>
      <c r="E3703" t="str">
        <f>IFERROR(VLOOKUP([1]!Tabla_SERIEA_05_13[[#This Row],[IdEstablecimiento]],'[2]Establecimiento 2023'!$A$1:$E$183,5,FALSE),0)</f>
        <v>04101-La Serena</v>
      </c>
      <c r="F3703" t="s">
        <v>1328</v>
      </c>
      <c r="G3703" s="437">
        <v>45096.48982638889</v>
      </c>
      <c r="H3703">
        <v>1</v>
      </c>
      <c r="J3703">
        <v>1</v>
      </c>
      <c r="L3703">
        <v>1</v>
      </c>
    </row>
    <row r="3704" spans="1:13" x14ac:dyDescent="0.2">
      <c r="A3704">
        <v>5</v>
      </c>
      <c r="B3704" t="s">
        <v>1325</v>
      </c>
      <c r="C3704">
        <v>2023</v>
      </c>
      <c r="D3704" t="s">
        <v>1684</v>
      </c>
      <c r="E3704" t="str">
        <f>IFERROR(VLOOKUP([1]!Tabla_SERIEA_05_13[[#This Row],[IdEstablecimiento]],'[2]Establecimiento 2023'!$A$1:$E$183,5,FALSE),0)</f>
        <v>04101-La Serena</v>
      </c>
      <c r="F3704" t="s">
        <v>1329</v>
      </c>
      <c r="G3704" s="437">
        <v>45096.48982638889</v>
      </c>
      <c r="H3704">
        <v>7</v>
      </c>
      <c r="J3704">
        <v>7</v>
      </c>
      <c r="L3704">
        <v>7</v>
      </c>
    </row>
    <row r="3705" spans="1:13" x14ac:dyDescent="0.2">
      <c r="A3705">
        <v>5</v>
      </c>
      <c r="B3705" t="s">
        <v>1325</v>
      </c>
      <c r="C3705">
        <v>2023</v>
      </c>
      <c r="D3705" t="s">
        <v>1684</v>
      </c>
      <c r="E3705" t="str">
        <f>IFERROR(VLOOKUP([1]!Tabla_SERIEA_05_13[[#This Row],[IdEstablecimiento]],'[2]Establecimiento 2023'!$A$1:$E$183,5,FALSE),0)</f>
        <v>04101-La Serena</v>
      </c>
      <c r="F3705" t="s">
        <v>1687</v>
      </c>
      <c r="G3705" s="437">
        <v>45096.48982638889</v>
      </c>
      <c r="H3705">
        <v>1</v>
      </c>
      <c r="J3705">
        <v>1</v>
      </c>
      <c r="L3705">
        <v>1</v>
      </c>
    </row>
    <row r="3706" spans="1:13" x14ac:dyDescent="0.2">
      <c r="A3706">
        <v>5</v>
      </c>
      <c r="B3706" t="s">
        <v>1325</v>
      </c>
      <c r="C3706">
        <v>2023</v>
      </c>
      <c r="D3706" t="s">
        <v>1684</v>
      </c>
      <c r="E3706" t="str">
        <f>IFERROR(VLOOKUP([1]!Tabla_SERIEA_05_13[[#This Row],[IdEstablecimiento]],'[2]Establecimiento 2023'!$A$1:$E$183,5,FALSE),0)</f>
        <v>04101-La Serena</v>
      </c>
      <c r="F3706" t="s">
        <v>1435</v>
      </c>
      <c r="G3706" s="437">
        <v>45096.48982638889</v>
      </c>
      <c r="H3706">
        <v>2</v>
      </c>
      <c r="J3706">
        <v>2</v>
      </c>
      <c r="L3706">
        <v>2</v>
      </c>
    </row>
    <row r="3707" spans="1:13" x14ac:dyDescent="0.2">
      <c r="A3707">
        <v>5</v>
      </c>
      <c r="B3707" t="s">
        <v>1325</v>
      </c>
      <c r="C3707">
        <v>2023</v>
      </c>
      <c r="D3707" t="s">
        <v>1684</v>
      </c>
      <c r="E3707" t="str">
        <f>IFERROR(VLOOKUP([1]!Tabla_SERIEA_05_13[[#This Row],[IdEstablecimiento]],'[2]Establecimiento 2023'!$A$1:$E$183,5,FALSE),0)</f>
        <v>04101-La Serena</v>
      </c>
      <c r="F3707" t="s">
        <v>1384</v>
      </c>
      <c r="G3707" s="437">
        <v>45096.48982638889</v>
      </c>
      <c r="H3707">
        <v>230</v>
      </c>
      <c r="J3707">
        <v>230</v>
      </c>
      <c r="L3707">
        <v>230</v>
      </c>
    </row>
    <row r="3708" spans="1:13" x14ac:dyDescent="0.2">
      <c r="A3708">
        <v>5</v>
      </c>
      <c r="B3708" t="s">
        <v>1325</v>
      </c>
      <c r="C3708">
        <v>2023</v>
      </c>
      <c r="D3708" t="s">
        <v>1684</v>
      </c>
      <c r="E3708" t="str">
        <f>IFERROR(VLOOKUP([1]!Tabla_SERIEA_05_13[[#This Row],[IdEstablecimiento]],'[2]Establecimiento 2023'!$A$1:$E$183,5,FALSE),0)</f>
        <v>04101-La Serena</v>
      </c>
      <c r="F3708" t="s">
        <v>1338</v>
      </c>
      <c r="G3708" s="437">
        <v>45096.48982638889</v>
      </c>
      <c r="H3708">
        <v>13</v>
      </c>
      <c r="J3708">
        <v>13</v>
      </c>
      <c r="L3708">
        <v>13</v>
      </c>
    </row>
    <row r="3709" spans="1:13" x14ac:dyDescent="0.2">
      <c r="A3709">
        <v>5</v>
      </c>
      <c r="B3709" t="s">
        <v>1325</v>
      </c>
      <c r="C3709">
        <v>2023</v>
      </c>
      <c r="D3709" t="s">
        <v>1684</v>
      </c>
      <c r="E3709" t="str">
        <f>IFERROR(VLOOKUP([1]!Tabla_SERIEA_05_13[[#This Row],[IdEstablecimiento]],'[2]Establecimiento 2023'!$A$1:$E$183,5,FALSE),0)</f>
        <v>04101-La Serena</v>
      </c>
      <c r="F3709" t="s">
        <v>1436</v>
      </c>
      <c r="G3709" s="437">
        <v>45096.48982638889</v>
      </c>
      <c r="H3709">
        <v>4</v>
      </c>
      <c r="J3709">
        <v>4</v>
      </c>
      <c r="L3709">
        <v>4</v>
      </c>
    </row>
    <row r="3710" spans="1:13" x14ac:dyDescent="0.2">
      <c r="A3710">
        <v>5</v>
      </c>
      <c r="B3710" t="s">
        <v>1325</v>
      </c>
      <c r="C3710">
        <v>2023</v>
      </c>
      <c r="D3710" t="s">
        <v>1684</v>
      </c>
      <c r="E3710" t="str">
        <f>IFERROR(VLOOKUP([1]!Tabla_SERIEA_05_13[[#This Row],[IdEstablecimiento]],'[2]Establecimiento 2023'!$A$1:$E$183,5,FALSE),0)</f>
        <v>04101-La Serena</v>
      </c>
      <c r="F3710" t="s">
        <v>1330</v>
      </c>
      <c r="G3710" s="437">
        <v>45096.48982638889</v>
      </c>
      <c r="H3710">
        <v>4</v>
      </c>
      <c r="J3710">
        <v>4</v>
      </c>
      <c r="L3710">
        <v>4</v>
      </c>
    </row>
    <row r="3711" spans="1:13" x14ac:dyDescent="0.2">
      <c r="A3711">
        <v>5</v>
      </c>
      <c r="B3711" t="s">
        <v>1325</v>
      </c>
      <c r="C3711">
        <v>2023</v>
      </c>
      <c r="D3711" t="s">
        <v>1684</v>
      </c>
      <c r="E3711" t="str">
        <f>IFERROR(VLOOKUP([1]!Tabla_SERIEA_05_13[[#This Row],[IdEstablecimiento]],'[2]Establecimiento 2023'!$A$1:$E$183,5,FALSE),0)</f>
        <v>04101-La Serena</v>
      </c>
      <c r="F3711" t="s">
        <v>1331</v>
      </c>
      <c r="G3711" s="437">
        <v>45096.48982638889</v>
      </c>
      <c r="H3711">
        <v>55</v>
      </c>
      <c r="J3711">
        <v>55</v>
      </c>
      <c r="L3711">
        <v>55</v>
      </c>
    </row>
    <row r="3712" spans="1:13" x14ac:dyDescent="0.2">
      <c r="A3712">
        <v>5</v>
      </c>
      <c r="B3712" t="s">
        <v>1325</v>
      </c>
      <c r="C3712">
        <v>2023</v>
      </c>
      <c r="D3712" t="s">
        <v>1684</v>
      </c>
      <c r="E3712" t="str">
        <f>IFERROR(VLOOKUP([1]!Tabla_SERIEA_05_13[[#This Row],[IdEstablecimiento]],'[2]Establecimiento 2023'!$A$1:$E$183,5,FALSE),0)</f>
        <v>04101-La Serena</v>
      </c>
      <c r="F3712" t="s">
        <v>1385</v>
      </c>
      <c r="G3712" s="437">
        <v>45096.48982638889</v>
      </c>
      <c r="H3712">
        <v>530</v>
      </c>
      <c r="J3712">
        <v>530</v>
      </c>
    </row>
    <row r="3713" spans="1:12" x14ac:dyDescent="0.2">
      <c r="A3713">
        <v>5</v>
      </c>
      <c r="B3713" t="s">
        <v>1325</v>
      </c>
      <c r="C3713">
        <v>2023</v>
      </c>
      <c r="D3713" t="s">
        <v>1684</v>
      </c>
      <c r="E3713" t="str">
        <f>IFERROR(VLOOKUP([1]!Tabla_SERIEA_05_13[[#This Row],[IdEstablecimiento]],'[2]Establecimiento 2023'!$A$1:$E$183,5,FALSE),0)</f>
        <v>04101-La Serena</v>
      </c>
      <c r="F3713" t="s">
        <v>1386</v>
      </c>
      <c r="G3713" s="437">
        <v>45096.48982638889</v>
      </c>
      <c r="H3713">
        <v>8</v>
      </c>
      <c r="J3713">
        <v>8</v>
      </c>
    </row>
    <row r="3714" spans="1:12" x14ac:dyDescent="0.2">
      <c r="A3714">
        <v>5</v>
      </c>
      <c r="B3714" t="s">
        <v>1325</v>
      </c>
      <c r="C3714">
        <v>2023</v>
      </c>
      <c r="D3714" t="s">
        <v>1684</v>
      </c>
      <c r="E3714" t="str">
        <f>IFERROR(VLOOKUP([1]!Tabla_SERIEA_05_13[[#This Row],[IdEstablecimiento]],'[2]Establecimiento 2023'!$A$1:$E$183,5,FALSE),0)</f>
        <v>04101-La Serena</v>
      </c>
      <c r="F3714" t="s">
        <v>1403</v>
      </c>
      <c r="G3714" s="437">
        <v>45096.48982638889</v>
      </c>
      <c r="H3714">
        <v>6</v>
      </c>
      <c r="J3714">
        <v>6</v>
      </c>
      <c r="L3714">
        <v>6</v>
      </c>
    </row>
    <row r="3715" spans="1:12" x14ac:dyDescent="0.2">
      <c r="A3715">
        <v>5</v>
      </c>
      <c r="B3715" t="s">
        <v>1325</v>
      </c>
      <c r="C3715">
        <v>2023</v>
      </c>
      <c r="D3715" t="s">
        <v>1684</v>
      </c>
      <c r="E3715" t="str">
        <f>IFERROR(VLOOKUP([1]!Tabla_SERIEA_05_13[[#This Row],[IdEstablecimiento]],'[2]Establecimiento 2023'!$A$1:$E$183,5,FALSE),0)</f>
        <v>04101-La Serena</v>
      </c>
      <c r="F3715" t="s">
        <v>1404</v>
      </c>
      <c r="G3715" s="437">
        <v>45096.48982638889</v>
      </c>
      <c r="H3715">
        <v>3</v>
      </c>
      <c r="J3715">
        <v>3</v>
      </c>
      <c r="L3715">
        <v>3</v>
      </c>
    </row>
    <row r="3716" spans="1:12" x14ac:dyDescent="0.2">
      <c r="A3716">
        <v>5</v>
      </c>
      <c r="B3716" t="s">
        <v>1325</v>
      </c>
      <c r="C3716">
        <v>2023</v>
      </c>
      <c r="D3716" t="s">
        <v>1684</v>
      </c>
      <c r="E3716" t="str">
        <f>IFERROR(VLOOKUP([1]!Tabla_SERIEA_05_13[[#This Row],[IdEstablecimiento]],'[2]Establecimiento 2023'!$A$1:$E$183,5,FALSE),0)</f>
        <v>04101-La Serena</v>
      </c>
      <c r="F3716" t="s">
        <v>1332</v>
      </c>
      <c r="G3716" s="437">
        <v>45096.48982638889</v>
      </c>
      <c r="H3716">
        <v>21</v>
      </c>
      <c r="J3716">
        <v>21</v>
      </c>
      <c r="L3716">
        <v>21</v>
      </c>
    </row>
    <row r="3717" spans="1:12" x14ac:dyDescent="0.2">
      <c r="A3717">
        <v>5</v>
      </c>
      <c r="B3717" t="s">
        <v>1325</v>
      </c>
      <c r="C3717">
        <v>2023</v>
      </c>
      <c r="D3717" t="s">
        <v>1684</v>
      </c>
      <c r="E3717" t="str">
        <f>IFERROR(VLOOKUP([1]!Tabla_SERIEA_05_13[[#This Row],[IdEstablecimiento]],'[2]Establecimiento 2023'!$A$1:$E$183,5,FALSE),0)</f>
        <v>04101-La Serena</v>
      </c>
      <c r="F3717" t="s">
        <v>1242</v>
      </c>
      <c r="G3717" s="437">
        <v>45096.48982638889</v>
      </c>
      <c r="H3717">
        <v>35</v>
      </c>
      <c r="I3717">
        <v>0</v>
      </c>
      <c r="J3717">
        <v>35</v>
      </c>
    </row>
    <row r="3718" spans="1:12" x14ac:dyDescent="0.2">
      <c r="A3718">
        <v>5</v>
      </c>
      <c r="B3718" t="s">
        <v>1325</v>
      </c>
      <c r="C3718">
        <v>2023</v>
      </c>
      <c r="D3718" t="s">
        <v>1684</v>
      </c>
      <c r="E3718" t="str">
        <f>IFERROR(VLOOKUP([1]!Tabla_SERIEA_05_13[[#This Row],[IdEstablecimiento]],'[2]Establecimiento 2023'!$A$1:$E$183,5,FALSE),0)</f>
        <v>04101-La Serena</v>
      </c>
      <c r="F3718" t="s">
        <v>1244</v>
      </c>
      <c r="G3718" s="437">
        <v>45096.48982638889</v>
      </c>
      <c r="H3718">
        <v>203</v>
      </c>
      <c r="I3718">
        <v>0</v>
      </c>
      <c r="J3718">
        <v>203</v>
      </c>
    </row>
    <row r="3719" spans="1:12" x14ac:dyDescent="0.2">
      <c r="A3719">
        <v>5</v>
      </c>
      <c r="B3719" t="s">
        <v>1325</v>
      </c>
      <c r="C3719">
        <v>2023</v>
      </c>
      <c r="D3719" t="s">
        <v>1684</v>
      </c>
      <c r="E3719" t="str">
        <f>IFERROR(VLOOKUP([1]!Tabla_SERIEA_05_13[[#This Row],[IdEstablecimiento]],'[2]Establecimiento 2023'!$A$1:$E$183,5,FALSE),0)</f>
        <v>04101-La Serena</v>
      </c>
      <c r="F3719" t="s">
        <v>1248</v>
      </c>
      <c r="G3719" s="437">
        <v>45096.48982638889</v>
      </c>
      <c r="H3719">
        <v>2</v>
      </c>
      <c r="I3719">
        <v>0</v>
      </c>
      <c r="J3719">
        <v>2</v>
      </c>
    </row>
    <row r="3720" spans="1:12" x14ac:dyDescent="0.2">
      <c r="A3720">
        <v>5</v>
      </c>
      <c r="B3720" t="s">
        <v>1325</v>
      </c>
      <c r="C3720">
        <v>2023</v>
      </c>
      <c r="D3720" t="s">
        <v>1684</v>
      </c>
      <c r="E3720" t="str">
        <f>IFERROR(VLOOKUP([1]!Tabla_SERIEA_05_13[[#This Row],[IdEstablecimiento]],'[2]Establecimiento 2023'!$A$1:$E$183,5,FALSE),0)</f>
        <v>04101-La Serena</v>
      </c>
      <c r="F3720" t="s">
        <v>1249</v>
      </c>
      <c r="G3720" s="437">
        <v>45096.48982638889</v>
      </c>
      <c r="H3720">
        <v>9</v>
      </c>
      <c r="I3720">
        <v>0</v>
      </c>
      <c r="J3720">
        <v>9</v>
      </c>
    </row>
    <row r="3721" spans="1:12" x14ac:dyDescent="0.2">
      <c r="A3721">
        <v>5</v>
      </c>
      <c r="B3721" t="s">
        <v>1325</v>
      </c>
      <c r="C3721">
        <v>2023</v>
      </c>
      <c r="D3721" t="s">
        <v>1684</v>
      </c>
      <c r="E3721" t="str">
        <f>IFERROR(VLOOKUP([1]!Tabla_SERIEA_05_13[[#This Row],[IdEstablecimiento]],'[2]Establecimiento 2023'!$A$1:$E$183,5,FALSE),0)</f>
        <v>04101-La Serena</v>
      </c>
      <c r="F3721" t="s">
        <v>1251</v>
      </c>
      <c r="G3721" s="437">
        <v>45096.48982638889</v>
      </c>
      <c r="H3721">
        <v>9</v>
      </c>
      <c r="J3721">
        <v>9</v>
      </c>
    </row>
    <row r="3722" spans="1:12" x14ac:dyDescent="0.2">
      <c r="A3722">
        <v>5</v>
      </c>
      <c r="B3722" t="s">
        <v>1325</v>
      </c>
      <c r="C3722">
        <v>2023</v>
      </c>
      <c r="D3722" t="s">
        <v>1684</v>
      </c>
      <c r="E3722" t="str">
        <f>IFERROR(VLOOKUP([1]!Tabla_SERIEA_05_13[[#This Row],[IdEstablecimiento]],'[2]Establecimiento 2023'!$A$1:$E$183,5,FALSE),0)</f>
        <v>04101-La Serena</v>
      </c>
      <c r="F3722" t="s">
        <v>1252</v>
      </c>
      <c r="G3722" s="437">
        <v>45096.48982638889</v>
      </c>
      <c r="H3722">
        <v>55</v>
      </c>
      <c r="I3722">
        <v>0</v>
      </c>
      <c r="J3722">
        <v>55</v>
      </c>
    </row>
    <row r="3723" spans="1:12" x14ac:dyDescent="0.2">
      <c r="A3723">
        <v>5</v>
      </c>
      <c r="B3723" t="s">
        <v>1325</v>
      </c>
      <c r="C3723">
        <v>2023</v>
      </c>
      <c r="D3723" t="s">
        <v>1684</v>
      </c>
      <c r="E3723" t="str">
        <f>IFERROR(VLOOKUP([1]!Tabla_SERIEA_05_13[[#This Row],[IdEstablecimiento]],'[2]Establecimiento 2023'!$A$1:$E$183,5,FALSE),0)</f>
        <v>04101-La Serena</v>
      </c>
      <c r="F3723" t="s">
        <v>1253</v>
      </c>
      <c r="G3723" s="437">
        <v>45096.48982638889</v>
      </c>
      <c r="H3723">
        <v>147</v>
      </c>
      <c r="I3723">
        <v>0</v>
      </c>
      <c r="J3723">
        <v>147</v>
      </c>
    </row>
    <row r="3724" spans="1:12" x14ac:dyDescent="0.2">
      <c r="A3724">
        <v>5</v>
      </c>
      <c r="B3724" t="s">
        <v>1325</v>
      </c>
      <c r="C3724">
        <v>2023</v>
      </c>
      <c r="D3724" t="s">
        <v>1684</v>
      </c>
      <c r="E3724" t="str">
        <f>IFERROR(VLOOKUP([1]!Tabla_SERIEA_05_13[[#This Row],[IdEstablecimiento]],'[2]Establecimiento 2023'!$A$1:$E$183,5,FALSE),0)</f>
        <v>04101-La Serena</v>
      </c>
      <c r="F3724" t="s">
        <v>1390</v>
      </c>
      <c r="G3724" s="437">
        <v>45096.48982638889</v>
      </c>
      <c r="H3724">
        <v>205</v>
      </c>
      <c r="I3724">
        <v>0</v>
      </c>
      <c r="J3724">
        <v>205</v>
      </c>
    </row>
    <row r="3725" spans="1:12" x14ac:dyDescent="0.2">
      <c r="A3725">
        <v>5</v>
      </c>
      <c r="B3725" t="s">
        <v>1325</v>
      </c>
      <c r="C3725">
        <v>2023</v>
      </c>
      <c r="D3725" t="s">
        <v>1684</v>
      </c>
      <c r="E3725" t="str">
        <f>IFERROR(VLOOKUP([1]!Tabla_SERIEA_05_13[[#This Row],[IdEstablecimiento]],'[2]Establecimiento 2023'!$A$1:$E$183,5,FALSE),0)</f>
        <v>04101-La Serena</v>
      </c>
      <c r="F3725" t="s">
        <v>1259</v>
      </c>
      <c r="G3725" s="437">
        <v>45096.48982638889</v>
      </c>
      <c r="H3725">
        <v>34</v>
      </c>
      <c r="I3725">
        <v>9</v>
      </c>
      <c r="J3725">
        <v>25</v>
      </c>
    </row>
    <row r="3726" spans="1:12" x14ac:dyDescent="0.2">
      <c r="A3726">
        <v>5</v>
      </c>
      <c r="B3726" t="s">
        <v>1325</v>
      </c>
      <c r="C3726">
        <v>2023</v>
      </c>
      <c r="D3726" t="s">
        <v>1688</v>
      </c>
      <c r="E3726" t="str">
        <f>IFERROR(VLOOKUP([1]!Tabla_SERIEA_05_13[[#This Row],[IdEstablecimiento]],'[2]Establecimiento 2023'!$A$1:$E$183,5,FALSE),0)</f>
        <v>04101-La Serena</v>
      </c>
      <c r="F3726" t="s">
        <v>1340</v>
      </c>
      <c r="G3726" s="437">
        <v>45096.489895833336</v>
      </c>
      <c r="H3726">
        <v>0</v>
      </c>
      <c r="K3726">
        <v>2</v>
      </c>
    </row>
    <row r="3727" spans="1:12" x14ac:dyDescent="0.2">
      <c r="A3727">
        <v>5</v>
      </c>
      <c r="B3727" t="s">
        <v>1325</v>
      </c>
      <c r="C3727">
        <v>2023</v>
      </c>
      <c r="D3727" t="s">
        <v>1688</v>
      </c>
      <c r="E3727" t="str">
        <f>IFERROR(VLOOKUP([1]!Tabla_SERIEA_05_13[[#This Row],[IdEstablecimiento]],'[2]Establecimiento 2023'!$A$1:$E$183,5,FALSE),0)</f>
        <v>04101-La Serena</v>
      </c>
      <c r="F3727" t="s">
        <v>1342</v>
      </c>
      <c r="G3727" s="437">
        <v>45096.489895833336</v>
      </c>
      <c r="H3727">
        <v>0</v>
      </c>
      <c r="K3727">
        <v>1</v>
      </c>
    </row>
    <row r="3728" spans="1:12" x14ac:dyDescent="0.2">
      <c r="A3728">
        <v>5</v>
      </c>
      <c r="B3728" t="s">
        <v>1325</v>
      </c>
      <c r="C3728">
        <v>2023</v>
      </c>
      <c r="D3728" t="s">
        <v>1688</v>
      </c>
      <c r="E3728" t="str">
        <f>IFERROR(VLOOKUP([1]!Tabla_SERIEA_05_13[[#This Row],[IdEstablecimiento]],'[2]Establecimiento 2023'!$A$1:$E$183,5,FALSE),0)</f>
        <v>04101-La Serena</v>
      </c>
      <c r="F3728" t="s">
        <v>1343</v>
      </c>
      <c r="G3728" s="437">
        <v>45096.489895833336</v>
      </c>
      <c r="H3728">
        <v>0</v>
      </c>
      <c r="K3728">
        <v>86</v>
      </c>
    </row>
    <row r="3729" spans="1:11" x14ac:dyDescent="0.2">
      <c r="A3729">
        <v>5</v>
      </c>
      <c r="B3729" t="s">
        <v>1325</v>
      </c>
      <c r="C3729">
        <v>2023</v>
      </c>
      <c r="D3729" t="s">
        <v>1688</v>
      </c>
      <c r="E3729" t="str">
        <f>IFERROR(VLOOKUP([1]!Tabla_SERIEA_05_13[[#This Row],[IdEstablecimiento]],'[2]Establecimiento 2023'!$A$1:$E$183,5,FALSE),0)</f>
        <v>04101-La Serena</v>
      </c>
      <c r="F3729" t="s">
        <v>1597</v>
      </c>
      <c r="G3729" s="437">
        <v>45096.489895833336</v>
      </c>
      <c r="H3729">
        <v>0</v>
      </c>
      <c r="K3729">
        <v>2</v>
      </c>
    </row>
    <row r="3730" spans="1:11" x14ac:dyDescent="0.2">
      <c r="A3730">
        <v>5</v>
      </c>
      <c r="B3730" t="s">
        <v>1325</v>
      </c>
      <c r="C3730">
        <v>2023</v>
      </c>
      <c r="D3730" t="s">
        <v>1688</v>
      </c>
      <c r="E3730" t="str">
        <f>IFERROR(VLOOKUP([1]!Tabla_SERIEA_05_13[[#This Row],[IdEstablecimiento]],'[2]Establecimiento 2023'!$A$1:$E$183,5,FALSE),0)</f>
        <v>04101-La Serena</v>
      </c>
      <c r="F3730" t="s">
        <v>1344</v>
      </c>
      <c r="G3730" s="437">
        <v>45096.489895833336</v>
      </c>
      <c r="H3730">
        <v>0</v>
      </c>
      <c r="K3730">
        <v>189</v>
      </c>
    </row>
    <row r="3731" spans="1:11" x14ac:dyDescent="0.2">
      <c r="A3731">
        <v>5</v>
      </c>
      <c r="B3731" t="s">
        <v>1325</v>
      </c>
      <c r="C3731">
        <v>2023</v>
      </c>
      <c r="D3731" t="s">
        <v>1688</v>
      </c>
      <c r="E3731" t="str">
        <f>IFERROR(VLOOKUP([1]!Tabla_SERIEA_05_13[[#This Row],[IdEstablecimiento]],'[2]Establecimiento 2023'!$A$1:$E$183,5,FALSE),0)</f>
        <v>04101-La Serena</v>
      </c>
      <c r="F3731" t="s">
        <v>1346</v>
      </c>
      <c r="G3731" s="437">
        <v>45096.489895833336</v>
      </c>
      <c r="H3731">
        <v>0</v>
      </c>
      <c r="K3731">
        <v>107</v>
      </c>
    </row>
    <row r="3732" spans="1:11" x14ac:dyDescent="0.2">
      <c r="A3732">
        <v>5</v>
      </c>
      <c r="B3732" t="s">
        <v>1325</v>
      </c>
      <c r="C3732">
        <v>2023</v>
      </c>
      <c r="D3732" t="s">
        <v>1688</v>
      </c>
      <c r="E3732" t="str">
        <f>IFERROR(VLOOKUP([1]!Tabla_SERIEA_05_13[[#This Row],[IdEstablecimiento]],'[2]Establecimiento 2023'!$A$1:$E$183,5,FALSE),0)</f>
        <v>105102-Hospital Ovalle</v>
      </c>
      <c r="F3732" t="s">
        <v>1347</v>
      </c>
      <c r="G3732" s="437">
        <v>45096.489895833336</v>
      </c>
      <c r="H3732">
        <v>0</v>
      </c>
      <c r="K3732">
        <v>12</v>
      </c>
    </row>
    <row r="3733" spans="1:11" x14ac:dyDescent="0.2">
      <c r="A3733">
        <v>5</v>
      </c>
      <c r="B3733" t="s">
        <v>1325</v>
      </c>
      <c r="C3733">
        <v>2023</v>
      </c>
      <c r="D3733" t="s">
        <v>1688</v>
      </c>
      <c r="E3733" t="str">
        <f>IFERROR(VLOOKUP([1]!Tabla_SERIEA_05_13[[#This Row],[IdEstablecimiento]],'[2]Establecimiento 2023'!$A$1:$E$183,5,FALSE),0)</f>
        <v>105102-Hospital Ovalle</v>
      </c>
      <c r="F3733" t="s">
        <v>1439</v>
      </c>
      <c r="G3733" s="437">
        <v>45096.489895833336</v>
      </c>
      <c r="H3733">
        <v>0</v>
      </c>
      <c r="K3733">
        <v>69</v>
      </c>
    </row>
    <row r="3734" spans="1:11" x14ac:dyDescent="0.2">
      <c r="A3734">
        <v>5</v>
      </c>
      <c r="B3734" t="s">
        <v>1325</v>
      </c>
      <c r="C3734">
        <v>2023</v>
      </c>
      <c r="D3734" t="s">
        <v>1688</v>
      </c>
      <c r="E3734" t="str">
        <f>IFERROR(VLOOKUP([1]!Tabla_SERIEA_05_13[[#This Row],[IdEstablecimiento]],'[2]Establecimiento 2023'!$A$1:$E$183,5,FALSE),0)</f>
        <v>105102-Hospital Ovalle</v>
      </c>
      <c r="F3734" t="s">
        <v>1456</v>
      </c>
      <c r="G3734" s="437">
        <v>45096.489895833336</v>
      </c>
      <c r="H3734">
        <v>0</v>
      </c>
      <c r="K3734">
        <v>14</v>
      </c>
    </row>
    <row r="3735" spans="1:11" x14ac:dyDescent="0.2">
      <c r="A3735">
        <v>5</v>
      </c>
      <c r="B3735" t="s">
        <v>1325</v>
      </c>
      <c r="C3735">
        <v>2023</v>
      </c>
      <c r="D3735" t="s">
        <v>1688</v>
      </c>
      <c r="E3735" t="str">
        <f>IFERROR(VLOOKUP([1]!Tabla_SERIEA_05_13[[#This Row],[IdEstablecimiento]],'[2]Establecimiento 2023'!$A$1:$E$183,5,FALSE),0)</f>
        <v>105102-Hospital Ovalle</v>
      </c>
      <c r="F3735" t="s">
        <v>1422</v>
      </c>
      <c r="G3735" s="437">
        <v>45096.489895833336</v>
      </c>
      <c r="H3735">
        <v>0</v>
      </c>
      <c r="K3735">
        <v>11</v>
      </c>
    </row>
    <row r="3736" spans="1:11" x14ac:dyDescent="0.2">
      <c r="A3736">
        <v>5</v>
      </c>
      <c r="B3736" t="s">
        <v>1325</v>
      </c>
      <c r="C3736">
        <v>2023</v>
      </c>
      <c r="D3736" t="s">
        <v>1688</v>
      </c>
      <c r="E3736" t="str">
        <f>IFERROR(VLOOKUP([1]!Tabla_SERIEA_05_13[[#This Row],[IdEstablecimiento]],'[2]Establecimiento 2023'!$A$1:$E$183,5,FALSE),0)</f>
        <v>105102-Hospital Ovalle</v>
      </c>
      <c r="F3736" t="s">
        <v>1349</v>
      </c>
      <c r="G3736" s="437">
        <v>45096.489895833336</v>
      </c>
      <c r="H3736">
        <v>0</v>
      </c>
      <c r="K3736">
        <v>74</v>
      </c>
    </row>
    <row r="3737" spans="1:11" x14ac:dyDescent="0.2">
      <c r="A3737">
        <v>5</v>
      </c>
      <c r="B3737" t="s">
        <v>1325</v>
      </c>
      <c r="C3737">
        <v>2023</v>
      </c>
      <c r="D3737" t="s">
        <v>1688</v>
      </c>
      <c r="E3737" t="str">
        <f>IFERROR(VLOOKUP([1]!Tabla_SERIEA_05_13[[#This Row],[IdEstablecimiento]],'[2]Establecimiento 2023'!$A$1:$E$183,5,FALSE),0)</f>
        <v>105102-Hospital Ovalle</v>
      </c>
      <c r="F3737" t="s">
        <v>1350</v>
      </c>
      <c r="G3737" s="437">
        <v>45096.489895833336</v>
      </c>
      <c r="H3737">
        <v>0</v>
      </c>
      <c r="K3737">
        <v>3</v>
      </c>
    </row>
    <row r="3738" spans="1:11" x14ac:dyDescent="0.2">
      <c r="A3738">
        <v>5</v>
      </c>
      <c r="B3738" t="s">
        <v>1325</v>
      </c>
      <c r="C3738">
        <v>2023</v>
      </c>
      <c r="D3738" t="s">
        <v>1688</v>
      </c>
      <c r="E3738" t="str">
        <f>IFERROR(VLOOKUP([1]!Tabla_SERIEA_05_13[[#This Row],[IdEstablecimiento]],'[2]Establecimiento 2023'!$A$1:$E$183,5,FALSE),0)</f>
        <v>105102-Hospital Ovalle</v>
      </c>
      <c r="F3738" t="s">
        <v>1351</v>
      </c>
      <c r="G3738" s="437">
        <v>45096.489895833336</v>
      </c>
      <c r="H3738">
        <v>0</v>
      </c>
      <c r="K3738">
        <v>5</v>
      </c>
    </row>
    <row r="3739" spans="1:11" x14ac:dyDescent="0.2">
      <c r="A3739">
        <v>5</v>
      </c>
      <c r="B3739" t="s">
        <v>1325</v>
      </c>
      <c r="C3739">
        <v>2023</v>
      </c>
      <c r="D3739" t="s">
        <v>1688</v>
      </c>
      <c r="E3739" t="str">
        <f>IFERROR(VLOOKUP([1]!Tabla_SERIEA_05_13[[#This Row],[IdEstablecimiento]],'[2]Establecimiento 2023'!$A$1:$E$183,5,FALSE),0)</f>
        <v>105102-Hospital Ovalle</v>
      </c>
      <c r="F3739" t="s">
        <v>1353</v>
      </c>
      <c r="G3739" s="437">
        <v>45096.489895833336</v>
      </c>
      <c r="H3739">
        <v>0</v>
      </c>
      <c r="K3739">
        <v>153</v>
      </c>
    </row>
    <row r="3740" spans="1:11" x14ac:dyDescent="0.2">
      <c r="A3740">
        <v>5</v>
      </c>
      <c r="B3740" t="s">
        <v>1325</v>
      </c>
      <c r="C3740">
        <v>2023</v>
      </c>
      <c r="D3740" t="s">
        <v>1688</v>
      </c>
      <c r="E3740" t="str">
        <f>IFERROR(VLOOKUP([1]!Tabla_SERIEA_05_13[[#This Row],[IdEstablecimiento]],'[2]Establecimiento 2023'!$A$1:$E$183,5,FALSE),0)</f>
        <v>105102-Hospital Ovalle</v>
      </c>
      <c r="F3740" t="s">
        <v>1354</v>
      </c>
      <c r="G3740" s="437">
        <v>45096.489895833336</v>
      </c>
      <c r="H3740">
        <v>0</v>
      </c>
      <c r="K3740">
        <v>103</v>
      </c>
    </row>
    <row r="3741" spans="1:11" x14ac:dyDescent="0.2">
      <c r="A3741">
        <v>5</v>
      </c>
      <c r="B3741" t="s">
        <v>1325</v>
      </c>
      <c r="C3741">
        <v>2023</v>
      </c>
      <c r="D3741" t="s">
        <v>1688</v>
      </c>
      <c r="E3741" t="str">
        <f>IFERROR(VLOOKUP([1]!Tabla_SERIEA_05_13[[#This Row],[IdEstablecimiento]],'[2]Establecimiento 2023'!$A$1:$E$183,5,FALSE),0)</f>
        <v>105102-Hospital Ovalle</v>
      </c>
      <c r="F3741" t="s">
        <v>1410</v>
      </c>
      <c r="G3741" s="437">
        <v>45096.489895833336</v>
      </c>
      <c r="H3741">
        <v>0</v>
      </c>
      <c r="K3741">
        <v>185</v>
      </c>
    </row>
    <row r="3742" spans="1:11" x14ac:dyDescent="0.2">
      <c r="A3742">
        <v>5</v>
      </c>
      <c r="B3742" t="s">
        <v>1325</v>
      </c>
      <c r="C3742">
        <v>2023</v>
      </c>
      <c r="D3742" t="s">
        <v>1688</v>
      </c>
      <c r="E3742" t="str">
        <f>IFERROR(VLOOKUP([1]!Tabla_SERIEA_05_13[[#This Row],[IdEstablecimiento]],'[2]Establecimiento 2023'!$A$1:$E$183,5,FALSE),0)</f>
        <v>105102-Hospital Ovalle</v>
      </c>
      <c r="F3742" t="s">
        <v>1356</v>
      </c>
      <c r="G3742" s="437">
        <v>45096.489895833336</v>
      </c>
      <c r="H3742">
        <v>0</v>
      </c>
      <c r="K3742">
        <v>196</v>
      </c>
    </row>
    <row r="3743" spans="1:11" x14ac:dyDescent="0.2">
      <c r="A3743">
        <v>5</v>
      </c>
      <c r="B3743" t="s">
        <v>1325</v>
      </c>
      <c r="C3743">
        <v>2023</v>
      </c>
      <c r="D3743" t="s">
        <v>1688</v>
      </c>
      <c r="E3743" t="str">
        <f>IFERROR(VLOOKUP([1]!Tabla_SERIEA_05_13[[#This Row],[IdEstablecimiento]],'[2]Establecimiento 2023'!$A$1:$E$183,5,FALSE),0)</f>
        <v>105102-Hospital Ovalle</v>
      </c>
      <c r="F3743" t="s">
        <v>1357</v>
      </c>
      <c r="G3743" s="437">
        <v>45096.489895833336</v>
      </c>
      <c r="H3743">
        <v>0</v>
      </c>
      <c r="K3743">
        <v>11</v>
      </c>
    </row>
    <row r="3744" spans="1:11" x14ac:dyDescent="0.2">
      <c r="A3744">
        <v>5</v>
      </c>
      <c r="B3744" t="s">
        <v>1325</v>
      </c>
      <c r="C3744">
        <v>2023</v>
      </c>
      <c r="D3744" t="s">
        <v>1688</v>
      </c>
      <c r="E3744" t="str">
        <f>IFERROR(VLOOKUP([1]!Tabla_SERIEA_05_13[[#This Row],[IdEstablecimiento]],'[2]Establecimiento 2023'!$A$1:$E$183,5,FALSE),0)</f>
        <v>04101-La Serena</v>
      </c>
      <c r="F3744" t="s">
        <v>1358</v>
      </c>
      <c r="G3744" s="437">
        <v>45096.489895833336</v>
      </c>
      <c r="H3744">
        <v>0</v>
      </c>
      <c r="K3744">
        <v>71</v>
      </c>
    </row>
    <row r="3745" spans="1:12" x14ac:dyDescent="0.2">
      <c r="A3745">
        <v>5</v>
      </c>
      <c r="B3745" t="s">
        <v>1325</v>
      </c>
      <c r="C3745">
        <v>2023</v>
      </c>
      <c r="D3745" t="s">
        <v>1688</v>
      </c>
      <c r="E3745" t="str">
        <f>IFERROR(VLOOKUP([1]!Tabla_SERIEA_05_13[[#This Row],[IdEstablecimiento]],'[2]Establecimiento 2023'!$A$1:$E$183,5,FALSE),0)</f>
        <v>04101-La Serena</v>
      </c>
      <c r="F3745" t="s">
        <v>1444</v>
      </c>
      <c r="G3745" s="437">
        <v>45096.489895833336</v>
      </c>
      <c r="H3745">
        <v>0</v>
      </c>
      <c r="K3745">
        <v>141</v>
      </c>
    </row>
    <row r="3746" spans="1:12" x14ac:dyDescent="0.2">
      <c r="A3746">
        <v>5</v>
      </c>
      <c r="B3746" t="s">
        <v>1325</v>
      </c>
      <c r="C3746">
        <v>2023</v>
      </c>
      <c r="D3746" t="s">
        <v>1688</v>
      </c>
      <c r="E3746" t="str">
        <f>IFERROR(VLOOKUP([1]!Tabla_SERIEA_05_13[[#This Row],[IdEstablecimiento]],'[2]Establecimiento 2023'!$A$1:$E$183,5,FALSE),0)</f>
        <v>04101-La Serena</v>
      </c>
      <c r="F3746" t="s">
        <v>1396</v>
      </c>
      <c r="G3746" s="437">
        <v>45096.489895833336</v>
      </c>
      <c r="H3746">
        <v>0</v>
      </c>
      <c r="K3746">
        <v>8</v>
      </c>
    </row>
    <row r="3747" spans="1:12" x14ac:dyDescent="0.2">
      <c r="A3747">
        <v>5</v>
      </c>
      <c r="B3747" t="s">
        <v>1325</v>
      </c>
      <c r="C3747">
        <v>2023</v>
      </c>
      <c r="D3747" t="s">
        <v>1688</v>
      </c>
      <c r="E3747" t="str">
        <f>IFERROR(VLOOKUP([1]!Tabla_SERIEA_05_13[[#This Row],[IdEstablecimiento]],'[2]Establecimiento 2023'!$A$1:$E$183,5,FALSE),0)</f>
        <v>04101-La Serena</v>
      </c>
      <c r="F3747" t="s">
        <v>1536</v>
      </c>
      <c r="G3747" s="437">
        <v>45096.489895833336</v>
      </c>
      <c r="H3747">
        <v>0</v>
      </c>
      <c r="K3747">
        <v>3</v>
      </c>
    </row>
    <row r="3748" spans="1:12" x14ac:dyDescent="0.2">
      <c r="A3748">
        <v>5</v>
      </c>
      <c r="B3748" t="s">
        <v>1325</v>
      </c>
      <c r="C3748">
        <v>2023</v>
      </c>
      <c r="D3748" t="s">
        <v>1688</v>
      </c>
      <c r="E3748" t="str">
        <f>IFERROR(VLOOKUP([1]!Tabla_SERIEA_05_13[[#This Row],[IdEstablecimiento]],'[2]Establecimiento 2023'!$A$1:$E$183,5,FALSE),0)</f>
        <v>04101-La Serena</v>
      </c>
      <c r="F3748" t="s">
        <v>1361</v>
      </c>
      <c r="G3748" s="437">
        <v>45096.489895833336</v>
      </c>
      <c r="H3748">
        <v>0</v>
      </c>
      <c r="K3748">
        <v>162</v>
      </c>
    </row>
    <row r="3749" spans="1:12" x14ac:dyDescent="0.2">
      <c r="A3749">
        <v>5</v>
      </c>
      <c r="B3749" t="s">
        <v>1325</v>
      </c>
      <c r="C3749">
        <v>2023</v>
      </c>
      <c r="D3749" t="s">
        <v>1688</v>
      </c>
      <c r="E3749" t="str">
        <f>IFERROR(VLOOKUP([1]!Tabla_SERIEA_05_13[[#This Row],[IdEstablecimiento]],'[2]Establecimiento 2023'!$A$1:$E$183,5,FALSE),0)</f>
        <v>04101-La Serena</v>
      </c>
      <c r="F3749" t="s">
        <v>1362</v>
      </c>
      <c r="G3749" s="437">
        <v>45096.489895833336</v>
      </c>
      <c r="H3749">
        <v>0</v>
      </c>
      <c r="K3749">
        <v>136</v>
      </c>
    </row>
    <row r="3750" spans="1:12" x14ac:dyDescent="0.2">
      <c r="A3750">
        <v>5</v>
      </c>
      <c r="B3750" t="s">
        <v>1325</v>
      </c>
      <c r="C3750">
        <v>2023</v>
      </c>
      <c r="D3750" t="s">
        <v>1688</v>
      </c>
      <c r="E3750" t="str">
        <f>IFERROR(VLOOKUP([1]!Tabla_SERIEA_05_13[[#This Row],[IdEstablecimiento]],'[2]Establecimiento 2023'!$A$1:$E$183,5,FALSE),0)</f>
        <v>04101-La Serena</v>
      </c>
      <c r="F3750" t="s">
        <v>1363</v>
      </c>
      <c r="G3750" s="437">
        <v>45096.489895833336</v>
      </c>
      <c r="H3750">
        <v>0</v>
      </c>
      <c r="K3750">
        <v>10</v>
      </c>
    </row>
    <row r="3751" spans="1:12" x14ac:dyDescent="0.2">
      <c r="A3751">
        <v>5</v>
      </c>
      <c r="B3751" t="s">
        <v>1325</v>
      </c>
      <c r="C3751">
        <v>2023</v>
      </c>
      <c r="D3751" t="s">
        <v>1688</v>
      </c>
      <c r="E3751" t="str">
        <f>IFERROR(VLOOKUP([1]!Tabla_SERIEA_05_13[[#This Row],[IdEstablecimiento]],'[2]Establecimiento 2023'!$A$1:$E$183,5,FALSE),0)</f>
        <v>04101-La Serena</v>
      </c>
      <c r="F3751" t="s">
        <v>1460</v>
      </c>
      <c r="G3751" s="437">
        <v>45096.489895833336</v>
      </c>
      <c r="H3751">
        <v>0</v>
      </c>
      <c r="K3751">
        <v>2</v>
      </c>
    </row>
    <row r="3752" spans="1:12" x14ac:dyDescent="0.2">
      <c r="A3752">
        <v>5</v>
      </c>
      <c r="B3752" t="s">
        <v>1325</v>
      </c>
      <c r="C3752">
        <v>2023</v>
      </c>
      <c r="D3752" t="s">
        <v>1688</v>
      </c>
      <c r="E3752" t="str">
        <f>IFERROR(VLOOKUP([1]!Tabla_SERIEA_05_13[[#This Row],[IdEstablecimiento]],'[2]Establecimiento 2023'!$A$1:$E$183,5,FALSE),0)</f>
        <v>04101-La Serena</v>
      </c>
      <c r="F3752" t="s">
        <v>1367</v>
      </c>
      <c r="G3752" s="437">
        <v>45096.489895833336</v>
      </c>
      <c r="H3752">
        <v>0</v>
      </c>
      <c r="K3752">
        <v>53</v>
      </c>
    </row>
    <row r="3753" spans="1:12" x14ac:dyDescent="0.2">
      <c r="A3753">
        <v>5</v>
      </c>
      <c r="B3753" t="s">
        <v>1325</v>
      </c>
      <c r="C3753">
        <v>2023</v>
      </c>
      <c r="D3753" t="s">
        <v>1688</v>
      </c>
      <c r="E3753" t="str">
        <f>IFERROR(VLOOKUP([1]!Tabla_SERIEA_05_13[[#This Row],[IdEstablecimiento]],'[2]Establecimiento 2023'!$A$1:$E$183,5,FALSE),0)</f>
        <v>04101-La Serena</v>
      </c>
      <c r="F3753" t="s">
        <v>1461</v>
      </c>
      <c r="G3753" s="437">
        <v>45096.489895833336</v>
      </c>
      <c r="H3753">
        <v>0</v>
      </c>
      <c r="K3753">
        <v>10</v>
      </c>
    </row>
    <row r="3754" spans="1:12" x14ac:dyDescent="0.2">
      <c r="A3754">
        <v>5</v>
      </c>
      <c r="B3754" t="s">
        <v>1325</v>
      </c>
      <c r="C3754">
        <v>2023</v>
      </c>
      <c r="D3754" t="s">
        <v>1688</v>
      </c>
      <c r="E3754" t="str">
        <f>IFERROR(VLOOKUP([1]!Tabla_SERIEA_05_13[[#This Row],[IdEstablecimiento]],'[2]Establecimiento 2023'!$A$1:$E$183,5,FALSE),0)</f>
        <v>04101-La Serena</v>
      </c>
      <c r="F3754" t="s">
        <v>1486</v>
      </c>
      <c r="G3754" s="437">
        <v>45096.489895833336</v>
      </c>
      <c r="H3754">
        <v>0</v>
      </c>
      <c r="K3754">
        <v>7</v>
      </c>
    </row>
    <row r="3755" spans="1:12" x14ac:dyDescent="0.2">
      <c r="A3755">
        <v>5</v>
      </c>
      <c r="B3755" t="s">
        <v>1325</v>
      </c>
      <c r="C3755">
        <v>2023</v>
      </c>
      <c r="D3755" t="s">
        <v>1688</v>
      </c>
      <c r="E3755" t="str">
        <f>IFERROR(VLOOKUP([1]!Tabla_SERIEA_05_13[[#This Row],[IdEstablecimiento]],'[2]Establecimiento 2023'!$A$1:$E$183,5,FALSE),0)</f>
        <v>04101-La Serena</v>
      </c>
      <c r="F3755" t="s">
        <v>1371</v>
      </c>
      <c r="G3755" s="437">
        <v>45096.489895833336</v>
      </c>
      <c r="H3755">
        <v>0</v>
      </c>
      <c r="K3755">
        <v>2</v>
      </c>
    </row>
    <row r="3756" spans="1:12" x14ac:dyDescent="0.2">
      <c r="A3756">
        <v>5</v>
      </c>
      <c r="B3756" t="s">
        <v>1325</v>
      </c>
      <c r="C3756">
        <v>2023</v>
      </c>
      <c r="D3756" t="s">
        <v>1688</v>
      </c>
      <c r="E3756" t="str">
        <f>IFERROR(VLOOKUP([1]!Tabla_SERIEA_05_13[[#This Row],[IdEstablecimiento]],'[2]Establecimiento 2023'!$A$1:$E$183,5,FALSE),0)</f>
        <v>04101-La Serena</v>
      </c>
      <c r="F3756" t="s">
        <v>1374</v>
      </c>
      <c r="G3756" s="437">
        <v>45096.489895833336</v>
      </c>
      <c r="H3756">
        <v>0</v>
      </c>
      <c r="K3756">
        <v>4</v>
      </c>
    </row>
    <row r="3757" spans="1:12" x14ac:dyDescent="0.2">
      <c r="A3757">
        <v>5</v>
      </c>
      <c r="B3757" t="s">
        <v>1325</v>
      </c>
      <c r="C3757">
        <v>2023</v>
      </c>
      <c r="D3757" t="s">
        <v>1688</v>
      </c>
      <c r="E3757" t="str">
        <f>IFERROR(VLOOKUP([1]!Tabla_SERIEA_05_13[[#This Row],[IdEstablecimiento]],'[2]Establecimiento 2023'!$A$1:$E$183,5,FALSE),0)</f>
        <v>04101-La Serena</v>
      </c>
      <c r="F3757" t="s">
        <v>1448</v>
      </c>
      <c r="G3757" s="437">
        <v>45096.489895833336</v>
      </c>
      <c r="H3757">
        <v>0</v>
      </c>
      <c r="K3757">
        <v>3</v>
      </c>
    </row>
    <row r="3758" spans="1:12" x14ac:dyDescent="0.2">
      <c r="A3758">
        <v>5</v>
      </c>
      <c r="B3758" t="s">
        <v>1325</v>
      </c>
      <c r="C3758">
        <v>2023</v>
      </c>
      <c r="D3758" t="s">
        <v>1688</v>
      </c>
      <c r="E3758" t="str">
        <f>IFERROR(VLOOKUP([1]!Tabla_SERIEA_05_13[[#This Row],[IdEstablecimiento]],'[2]Establecimiento 2023'!$A$1:$E$183,5,FALSE),0)</f>
        <v>04101-La Serena</v>
      </c>
      <c r="F3758" t="s">
        <v>1335</v>
      </c>
      <c r="G3758" s="437">
        <v>45096.489895833336</v>
      </c>
      <c r="H3758">
        <v>22</v>
      </c>
      <c r="J3758">
        <v>22</v>
      </c>
      <c r="L3758">
        <v>22</v>
      </c>
    </row>
    <row r="3759" spans="1:12" x14ac:dyDescent="0.2">
      <c r="A3759">
        <v>5</v>
      </c>
      <c r="B3759" t="s">
        <v>1325</v>
      </c>
      <c r="C3759">
        <v>2023</v>
      </c>
      <c r="D3759" t="s">
        <v>1688</v>
      </c>
      <c r="E3759" t="str">
        <f>IFERROR(VLOOKUP([1]!Tabla_SERIEA_05_13[[#This Row],[IdEstablecimiento]],'[2]Establecimiento 2023'!$A$1:$E$183,5,FALSE),0)</f>
        <v>04101-La Serena</v>
      </c>
      <c r="F3759" t="s">
        <v>1477</v>
      </c>
      <c r="G3759" s="437">
        <v>45096.489895833336</v>
      </c>
      <c r="H3759">
        <v>63</v>
      </c>
      <c r="J3759">
        <v>63</v>
      </c>
      <c r="L3759">
        <v>63</v>
      </c>
    </row>
    <row r="3760" spans="1:12" x14ac:dyDescent="0.2">
      <c r="A3760">
        <v>5</v>
      </c>
      <c r="B3760" t="s">
        <v>1325</v>
      </c>
      <c r="C3760">
        <v>2023</v>
      </c>
      <c r="D3760" t="s">
        <v>1688</v>
      </c>
      <c r="E3760" t="str">
        <f>IFERROR(VLOOKUP([1]!Tabla_SERIEA_05_13[[#This Row],[IdEstablecimiento]],'[2]Establecimiento 2023'!$A$1:$E$183,5,FALSE),0)</f>
        <v>04101-La Serena</v>
      </c>
      <c r="F3760" t="s">
        <v>1327</v>
      </c>
      <c r="G3760" s="437">
        <v>45096.489895833336</v>
      </c>
      <c r="H3760">
        <v>28</v>
      </c>
      <c r="J3760">
        <v>28</v>
      </c>
      <c r="L3760">
        <v>28</v>
      </c>
    </row>
    <row r="3761" spans="1:12" x14ac:dyDescent="0.2">
      <c r="A3761">
        <v>5</v>
      </c>
      <c r="B3761" t="s">
        <v>1325</v>
      </c>
      <c r="C3761">
        <v>2023</v>
      </c>
      <c r="D3761" t="s">
        <v>1688</v>
      </c>
      <c r="E3761" t="str">
        <f>IFERROR(VLOOKUP([1]!Tabla_SERIEA_05_13[[#This Row],[IdEstablecimiento]],'[2]Establecimiento 2023'!$A$1:$E$183,5,FALSE),0)</f>
        <v>04101-La Serena</v>
      </c>
      <c r="F3761" t="s">
        <v>1383</v>
      </c>
      <c r="G3761" s="437">
        <v>45096.489895833336</v>
      </c>
      <c r="H3761">
        <v>91</v>
      </c>
      <c r="J3761">
        <v>91</v>
      </c>
      <c r="L3761">
        <v>91</v>
      </c>
    </row>
    <row r="3762" spans="1:12" x14ac:dyDescent="0.2">
      <c r="A3762">
        <v>5</v>
      </c>
      <c r="B3762" t="s">
        <v>1325</v>
      </c>
      <c r="C3762">
        <v>2023</v>
      </c>
      <c r="D3762" t="s">
        <v>1688</v>
      </c>
      <c r="E3762" t="str">
        <f>IFERROR(VLOOKUP([1]!Tabla_SERIEA_05_13[[#This Row],[IdEstablecimiento]],'[2]Establecimiento 2023'!$A$1:$E$183,5,FALSE),0)</f>
        <v>04101-La Serena</v>
      </c>
      <c r="F3762" t="s">
        <v>1384</v>
      </c>
      <c r="G3762" s="437">
        <v>45096.489895833336</v>
      </c>
      <c r="H3762">
        <v>86</v>
      </c>
      <c r="J3762">
        <v>86</v>
      </c>
      <c r="L3762">
        <v>86</v>
      </c>
    </row>
    <row r="3763" spans="1:12" x14ac:dyDescent="0.2">
      <c r="A3763">
        <v>5</v>
      </c>
      <c r="B3763" t="s">
        <v>1325</v>
      </c>
      <c r="C3763">
        <v>2023</v>
      </c>
      <c r="D3763" t="s">
        <v>1688</v>
      </c>
      <c r="E3763" t="str">
        <f>IFERROR(VLOOKUP([1]!Tabla_SERIEA_05_13[[#This Row],[IdEstablecimiento]],'[2]Establecimiento 2023'!$A$1:$E$183,5,FALSE),0)</f>
        <v>04101-La Serena</v>
      </c>
      <c r="F3763" t="s">
        <v>1330</v>
      </c>
      <c r="G3763" s="437">
        <v>45096.489895833336</v>
      </c>
      <c r="H3763">
        <v>1</v>
      </c>
      <c r="J3763">
        <v>1</v>
      </c>
      <c r="L3763">
        <v>1</v>
      </c>
    </row>
    <row r="3764" spans="1:12" x14ac:dyDescent="0.2">
      <c r="A3764">
        <v>5</v>
      </c>
      <c r="B3764" t="s">
        <v>1325</v>
      </c>
      <c r="C3764">
        <v>2023</v>
      </c>
      <c r="D3764" t="s">
        <v>1688</v>
      </c>
      <c r="E3764" t="str">
        <f>IFERROR(VLOOKUP([1]!Tabla_SERIEA_05_13[[#This Row],[IdEstablecimiento]],'[2]Establecimiento 2023'!$A$1:$E$183,5,FALSE),0)</f>
        <v>04101-La Serena</v>
      </c>
      <c r="F3764" t="s">
        <v>1331</v>
      </c>
      <c r="G3764" s="437">
        <v>45096.489895833336</v>
      </c>
      <c r="H3764">
        <v>40</v>
      </c>
      <c r="J3764">
        <v>40</v>
      </c>
      <c r="L3764">
        <v>40</v>
      </c>
    </row>
    <row r="3765" spans="1:12" x14ac:dyDescent="0.2">
      <c r="A3765">
        <v>5</v>
      </c>
      <c r="B3765" t="s">
        <v>1325</v>
      </c>
      <c r="C3765">
        <v>2023</v>
      </c>
      <c r="D3765" t="s">
        <v>1688</v>
      </c>
      <c r="E3765" t="str">
        <f>IFERROR(VLOOKUP([1]!Tabla_SERIEA_05_13[[#This Row],[IdEstablecimiento]],'[2]Establecimiento 2023'!$A$1:$E$183,5,FALSE),0)</f>
        <v>04101-La Serena</v>
      </c>
      <c r="F3765" t="s">
        <v>1385</v>
      </c>
      <c r="G3765" s="437">
        <v>45096.489895833336</v>
      </c>
      <c r="H3765">
        <v>0</v>
      </c>
      <c r="K3765">
        <v>244</v>
      </c>
    </row>
    <row r="3766" spans="1:12" x14ac:dyDescent="0.2">
      <c r="A3766">
        <v>5</v>
      </c>
      <c r="B3766" t="s">
        <v>1325</v>
      </c>
      <c r="C3766">
        <v>2023</v>
      </c>
      <c r="D3766" t="s">
        <v>1688</v>
      </c>
      <c r="E3766" t="str">
        <f>IFERROR(VLOOKUP([1]!Tabla_SERIEA_05_13[[#This Row],[IdEstablecimiento]],'[2]Establecimiento 2023'!$A$1:$E$183,5,FALSE),0)</f>
        <v>04101-La Serena</v>
      </c>
      <c r="F3766" t="s">
        <v>1386</v>
      </c>
      <c r="G3766" s="437">
        <v>45096.489895833336</v>
      </c>
      <c r="H3766">
        <v>0</v>
      </c>
      <c r="K3766">
        <v>20</v>
      </c>
    </row>
    <row r="3767" spans="1:12" x14ac:dyDescent="0.2">
      <c r="A3767">
        <v>5</v>
      </c>
      <c r="B3767" t="s">
        <v>1325</v>
      </c>
      <c r="C3767">
        <v>2023</v>
      </c>
      <c r="D3767" t="s">
        <v>1688</v>
      </c>
      <c r="E3767" t="str">
        <f>IFERROR(VLOOKUP([1]!Tabla_SERIEA_05_13[[#This Row],[IdEstablecimiento]],'[2]Establecimiento 2023'!$A$1:$E$183,5,FALSE),0)</f>
        <v>04101-La Serena</v>
      </c>
      <c r="F3767" t="s">
        <v>1332</v>
      </c>
      <c r="G3767" s="437">
        <v>45096.489895833336</v>
      </c>
      <c r="H3767">
        <v>30</v>
      </c>
      <c r="J3767">
        <v>30</v>
      </c>
      <c r="L3767">
        <v>30</v>
      </c>
    </row>
    <row r="3768" spans="1:12" x14ac:dyDescent="0.2">
      <c r="A3768">
        <v>5</v>
      </c>
      <c r="B3768" t="s">
        <v>1325</v>
      </c>
      <c r="C3768">
        <v>2023</v>
      </c>
      <c r="D3768" t="s">
        <v>1688</v>
      </c>
      <c r="E3768" t="str">
        <f>IFERROR(VLOOKUP([1]!Tabla_SERIEA_05_13[[#This Row],[IdEstablecimiento]],'[2]Establecimiento 2023'!$A$1:$E$183,5,FALSE),0)</f>
        <v>04101-La Serena</v>
      </c>
      <c r="F3768" t="s">
        <v>1244</v>
      </c>
      <c r="G3768" s="437">
        <v>45096.489895833336</v>
      </c>
      <c r="H3768">
        <v>85</v>
      </c>
      <c r="I3768">
        <v>0</v>
      </c>
      <c r="J3768">
        <v>85</v>
      </c>
    </row>
    <row r="3769" spans="1:12" x14ac:dyDescent="0.2">
      <c r="A3769">
        <v>5</v>
      </c>
      <c r="B3769" t="s">
        <v>1325</v>
      </c>
      <c r="C3769">
        <v>2023</v>
      </c>
      <c r="D3769" t="s">
        <v>1688</v>
      </c>
      <c r="E3769" t="str">
        <f>IFERROR(VLOOKUP([1]!Tabla_SERIEA_05_13[[#This Row],[IdEstablecimiento]],'[2]Establecimiento 2023'!$A$1:$E$183,5,FALSE),0)</f>
        <v>04101-La Serena</v>
      </c>
      <c r="F3769" t="s">
        <v>1252</v>
      </c>
      <c r="G3769" s="437">
        <v>45096.489895833336</v>
      </c>
      <c r="H3769">
        <v>40</v>
      </c>
      <c r="I3769">
        <v>0</v>
      </c>
      <c r="J3769">
        <v>40</v>
      </c>
    </row>
    <row r="3770" spans="1:12" x14ac:dyDescent="0.2">
      <c r="A3770">
        <v>5</v>
      </c>
      <c r="B3770" t="s">
        <v>1325</v>
      </c>
      <c r="C3770">
        <v>2023</v>
      </c>
      <c r="D3770" t="s">
        <v>1688</v>
      </c>
      <c r="E3770" t="str">
        <f>IFERROR(VLOOKUP([1]!Tabla_SERIEA_05_13[[#This Row],[IdEstablecimiento]],'[2]Establecimiento 2023'!$A$1:$E$183,5,FALSE),0)</f>
        <v>04101-La Serena</v>
      </c>
      <c r="F3770" t="s">
        <v>1253</v>
      </c>
      <c r="G3770" s="437">
        <v>45096.489895833336</v>
      </c>
      <c r="H3770">
        <v>28</v>
      </c>
      <c r="I3770">
        <v>0</v>
      </c>
      <c r="J3770">
        <v>28</v>
      </c>
    </row>
    <row r="3771" spans="1:12" x14ac:dyDescent="0.2">
      <c r="A3771">
        <v>5</v>
      </c>
      <c r="B3771" t="s">
        <v>1325</v>
      </c>
      <c r="C3771">
        <v>2023</v>
      </c>
      <c r="D3771" t="s">
        <v>1688</v>
      </c>
      <c r="E3771" t="str">
        <f>IFERROR(VLOOKUP([1]!Tabla_SERIEA_05_13[[#This Row],[IdEstablecimiento]],'[2]Establecimiento 2023'!$A$1:$E$183,5,FALSE),0)</f>
        <v>04101-La Serena</v>
      </c>
      <c r="F3771" t="s">
        <v>1390</v>
      </c>
      <c r="G3771" s="437">
        <v>45096.489895833336</v>
      </c>
      <c r="H3771">
        <v>91</v>
      </c>
      <c r="I3771">
        <v>0</v>
      </c>
      <c r="J3771">
        <v>91</v>
      </c>
    </row>
    <row r="3772" spans="1:12" x14ac:dyDescent="0.2">
      <c r="A3772">
        <v>5</v>
      </c>
      <c r="B3772" t="s">
        <v>1325</v>
      </c>
      <c r="C3772">
        <v>2023</v>
      </c>
      <c r="D3772" t="s">
        <v>1688</v>
      </c>
      <c r="E3772" t="str">
        <f>IFERROR(VLOOKUP([1]!Tabla_SERIEA_05_13[[#This Row],[IdEstablecimiento]],'[2]Establecimiento 2023'!$A$1:$E$183,5,FALSE),0)</f>
        <v>04101-La Serena</v>
      </c>
      <c r="F3772" t="s">
        <v>1259</v>
      </c>
      <c r="G3772" s="437">
        <v>45096.489895833336</v>
      </c>
      <c r="H3772">
        <v>34</v>
      </c>
      <c r="I3772">
        <v>2</v>
      </c>
      <c r="J3772">
        <v>32</v>
      </c>
    </row>
    <row r="3773" spans="1:12" x14ac:dyDescent="0.2">
      <c r="A3773">
        <v>5</v>
      </c>
      <c r="B3773" t="s">
        <v>1325</v>
      </c>
      <c r="C3773">
        <v>2023</v>
      </c>
      <c r="D3773" t="s">
        <v>1689</v>
      </c>
      <c r="E3773" t="str">
        <f>IFERROR(VLOOKUP([1]!Tabla_SERIEA_05_13[[#This Row],[IdEstablecimiento]],'[2]Establecimiento 2023'!$A$1:$E$183,5,FALSE),0)</f>
        <v>04101-La Serena</v>
      </c>
      <c r="F3773" t="s">
        <v>1335</v>
      </c>
      <c r="G3773" s="437">
        <v>45096.490798611114</v>
      </c>
      <c r="H3773">
        <v>177</v>
      </c>
      <c r="J3773">
        <v>177</v>
      </c>
      <c r="L3773">
        <v>177</v>
      </c>
    </row>
    <row r="3774" spans="1:12" x14ac:dyDescent="0.2">
      <c r="A3774">
        <v>5</v>
      </c>
      <c r="B3774" t="s">
        <v>1325</v>
      </c>
      <c r="C3774">
        <v>2023</v>
      </c>
      <c r="D3774" t="s">
        <v>1689</v>
      </c>
      <c r="E3774" t="str">
        <f>IFERROR(VLOOKUP([1]!Tabla_SERIEA_05_13[[#This Row],[IdEstablecimiento]],'[2]Establecimiento 2023'!$A$1:$E$183,5,FALSE),0)</f>
        <v>04101-La Serena</v>
      </c>
      <c r="F3774" t="s">
        <v>1400</v>
      </c>
      <c r="G3774" s="437">
        <v>45096.490798611114</v>
      </c>
      <c r="H3774">
        <v>48</v>
      </c>
      <c r="J3774">
        <v>48</v>
      </c>
      <c r="L3774">
        <v>48</v>
      </c>
    </row>
    <row r="3775" spans="1:12" x14ac:dyDescent="0.2">
      <c r="A3775">
        <v>5</v>
      </c>
      <c r="B3775" t="s">
        <v>1325</v>
      </c>
      <c r="C3775">
        <v>2023</v>
      </c>
      <c r="D3775" t="s">
        <v>1689</v>
      </c>
      <c r="E3775" t="str">
        <f>IFERROR(VLOOKUP([1]!Tabla_SERIEA_05_13[[#This Row],[IdEstablecimiento]],'[2]Establecimiento 2023'!$A$1:$E$183,5,FALSE),0)</f>
        <v>04101-La Serena</v>
      </c>
      <c r="F3775" t="s">
        <v>1478</v>
      </c>
      <c r="G3775" s="437">
        <v>45096.490798611114</v>
      </c>
      <c r="H3775">
        <v>1</v>
      </c>
      <c r="J3775">
        <v>1</v>
      </c>
      <c r="L3775">
        <v>1</v>
      </c>
    </row>
    <row r="3776" spans="1:12" x14ac:dyDescent="0.2">
      <c r="A3776">
        <v>5</v>
      </c>
      <c r="B3776" t="s">
        <v>1325</v>
      </c>
      <c r="C3776">
        <v>2023</v>
      </c>
      <c r="D3776" t="s">
        <v>1689</v>
      </c>
      <c r="E3776" t="str">
        <f>IFERROR(VLOOKUP([1]!Tabla_SERIEA_05_13[[#This Row],[IdEstablecimiento]],'[2]Establecimiento 2023'!$A$1:$E$183,5,FALSE),0)</f>
        <v>04101-La Serena</v>
      </c>
      <c r="F3776" t="s">
        <v>1327</v>
      </c>
      <c r="G3776" s="437">
        <v>45096.490798611114</v>
      </c>
      <c r="H3776">
        <v>218</v>
      </c>
      <c r="J3776">
        <v>218</v>
      </c>
      <c r="L3776">
        <v>218</v>
      </c>
    </row>
    <row r="3777" spans="1:12" x14ac:dyDescent="0.2">
      <c r="A3777">
        <v>5</v>
      </c>
      <c r="B3777" t="s">
        <v>1325</v>
      </c>
      <c r="C3777">
        <v>2023</v>
      </c>
      <c r="D3777" t="s">
        <v>1689</v>
      </c>
      <c r="E3777" t="str">
        <f>IFERROR(VLOOKUP([1]!Tabla_SERIEA_05_13[[#This Row],[IdEstablecimiento]],'[2]Establecimiento 2023'!$A$1:$E$183,5,FALSE),0)</f>
        <v>04101-La Serena</v>
      </c>
      <c r="F3777" t="s">
        <v>1413</v>
      </c>
      <c r="G3777" s="437">
        <v>45096.490798611114</v>
      </c>
      <c r="H3777">
        <v>1</v>
      </c>
      <c r="J3777">
        <v>1</v>
      </c>
      <c r="L3777">
        <v>1</v>
      </c>
    </row>
    <row r="3778" spans="1:12" x14ac:dyDescent="0.2">
      <c r="A3778">
        <v>5</v>
      </c>
      <c r="B3778" t="s">
        <v>1325</v>
      </c>
      <c r="C3778">
        <v>2023</v>
      </c>
      <c r="D3778" t="s">
        <v>1689</v>
      </c>
      <c r="E3778" t="str">
        <f>IFERROR(VLOOKUP([1]!Tabla_SERIEA_05_13[[#This Row],[IdEstablecimiento]],'[2]Establecimiento 2023'!$A$1:$E$183,5,FALSE),0)</f>
        <v>04101-La Serena</v>
      </c>
      <c r="F3778" t="s">
        <v>1414</v>
      </c>
      <c r="G3778" s="437">
        <v>45096.490798611114</v>
      </c>
      <c r="H3778">
        <v>18</v>
      </c>
      <c r="J3778">
        <v>18</v>
      </c>
      <c r="L3778">
        <v>18</v>
      </c>
    </row>
    <row r="3779" spans="1:12" x14ac:dyDescent="0.2">
      <c r="A3779">
        <v>5</v>
      </c>
      <c r="B3779" t="s">
        <v>1325</v>
      </c>
      <c r="C3779">
        <v>2023</v>
      </c>
      <c r="D3779" t="s">
        <v>1689</v>
      </c>
      <c r="E3779" t="str">
        <f>IFERROR(VLOOKUP([1]!Tabla_SERIEA_05_13[[#This Row],[IdEstablecimiento]],'[2]Establecimiento 2023'!$A$1:$E$183,5,FALSE),0)</f>
        <v>04101-La Serena</v>
      </c>
      <c r="F3779" t="s">
        <v>1383</v>
      </c>
      <c r="G3779" s="437">
        <v>45096.490798611114</v>
      </c>
      <c r="H3779">
        <v>97</v>
      </c>
      <c r="J3779">
        <v>97</v>
      </c>
      <c r="L3779">
        <v>97</v>
      </c>
    </row>
    <row r="3780" spans="1:12" x14ac:dyDescent="0.2">
      <c r="A3780">
        <v>5</v>
      </c>
      <c r="B3780" t="s">
        <v>1325</v>
      </c>
      <c r="C3780">
        <v>2023</v>
      </c>
      <c r="D3780" t="s">
        <v>1689</v>
      </c>
      <c r="E3780" t="str">
        <f>IFERROR(VLOOKUP([1]!Tabla_SERIEA_05_13[[#This Row],[IdEstablecimiento]],'[2]Establecimiento 2023'!$A$1:$E$183,5,FALSE),0)</f>
        <v>04101-La Serena</v>
      </c>
      <c r="F3780" t="s">
        <v>1384</v>
      </c>
      <c r="G3780" s="437">
        <v>45096.490798611114</v>
      </c>
      <c r="H3780">
        <v>108</v>
      </c>
      <c r="J3780">
        <v>108</v>
      </c>
      <c r="L3780">
        <v>108</v>
      </c>
    </row>
    <row r="3781" spans="1:12" x14ac:dyDescent="0.2">
      <c r="A3781">
        <v>5</v>
      </c>
      <c r="B3781" t="s">
        <v>1325</v>
      </c>
      <c r="C3781">
        <v>2023</v>
      </c>
      <c r="D3781" t="s">
        <v>1689</v>
      </c>
      <c r="E3781" t="str">
        <f>IFERROR(VLOOKUP([1]!Tabla_SERIEA_05_13[[#This Row],[IdEstablecimiento]],'[2]Establecimiento 2023'!$A$1:$E$183,5,FALSE),0)</f>
        <v>04301-Ovalle</v>
      </c>
      <c r="F3781" t="s">
        <v>1330</v>
      </c>
      <c r="G3781" s="437">
        <v>45096.490798611114</v>
      </c>
      <c r="H3781">
        <v>1</v>
      </c>
      <c r="J3781">
        <v>1</v>
      </c>
      <c r="L3781">
        <v>1</v>
      </c>
    </row>
    <row r="3782" spans="1:12" x14ac:dyDescent="0.2">
      <c r="A3782">
        <v>5</v>
      </c>
      <c r="B3782" t="s">
        <v>1325</v>
      </c>
      <c r="C3782">
        <v>2023</v>
      </c>
      <c r="D3782" t="s">
        <v>1689</v>
      </c>
      <c r="E3782" t="str">
        <f>IFERROR(VLOOKUP([1]!Tabla_SERIEA_05_13[[#This Row],[IdEstablecimiento]],'[2]Establecimiento 2023'!$A$1:$E$183,5,FALSE),0)</f>
        <v>04301-Ovalle</v>
      </c>
      <c r="F3782" t="s">
        <v>1331</v>
      </c>
      <c r="G3782" s="437">
        <v>45096.490798611114</v>
      </c>
      <c r="H3782">
        <v>111</v>
      </c>
      <c r="J3782">
        <v>111</v>
      </c>
      <c r="L3782">
        <v>111</v>
      </c>
    </row>
    <row r="3783" spans="1:12" x14ac:dyDescent="0.2">
      <c r="A3783">
        <v>5</v>
      </c>
      <c r="B3783" t="s">
        <v>1325</v>
      </c>
      <c r="C3783">
        <v>2023</v>
      </c>
      <c r="D3783" t="s">
        <v>1689</v>
      </c>
      <c r="E3783" t="str">
        <f>IFERROR(VLOOKUP([1]!Tabla_SERIEA_05_13[[#This Row],[IdEstablecimiento]],'[2]Establecimiento 2023'!$A$1:$E$183,5,FALSE),0)</f>
        <v>04301-Ovalle</v>
      </c>
      <c r="F3783" t="s">
        <v>1385</v>
      </c>
      <c r="G3783" s="437">
        <v>45096.490798611114</v>
      </c>
      <c r="H3783">
        <v>791</v>
      </c>
      <c r="J3783">
        <v>791</v>
      </c>
    </row>
    <row r="3784" spans="1:12" x14ac:dyDescent="0.2">
      <c r="A3784">
        <v>5</v>
      </c>
      <c r="B3784" t="s">
        <v>1325</v>
      </c>
      <c r="C3784">
        <v>2023</v>
      </c>
      <c r="D3784" t="s">
        <v>1689</v>
      </c>
      <c r="E3784" t="str">
        <f>IFERROR(VLOOKUP([1]!Tabla_SERIEA_05_13[[#This Row],[IdEstablecimiento]],'[2]Establecimiento 2023'!$A$1:$E$183,5,FALSE),0)</f>
        <v>04301-Ovalle</v>
      </c>
      <c r="F3784" t="s">
        <v>1386</v>
      </c>
      <c r="G3784" s="437">
        <v>45096.490798611114</v>
      </c>
      <c r="H3784">
        <v>39</v>
      </c>
      <c r="J3784">
        <v>39</v>
      </c>
    </row>
    <row r="3785" spans="1:12" x14ac:dyDescent="0.2">
      <c r="A3785">
        <v>5</v>
      </c>
      <c r="B3785" t="s">
        <v>1325</v>
      </c>
      <c r="C3785">
        <v>2023</v>
      </c>
      <c r="D3785" t="s">
        <v>1689</v>
      </c>
      <c r="E3785" t="str">
        <f>IFERROR(VLOOKUP([1]!Tabla_SERIEA_05_13[[#This Row],[IdEstablecimiento]],'[2]Establecimiento 2023'!$A$1:$E$183,5,FALSE),0)</f>
        <v>04301-Ovalle</v>
      </c>
      <c r="F3785" t="s">
        <v>1332</v>
      </c>
      <c r="G3785" s="437">
        <v>45096.490798611114</v>
      </c>
      <c r="H3785">
        <v>4</v>
      </c>
      <c r="J3785">
        <v>4</v>
      </c>
      <c r="L3785">
        <v>4</v>
      </c>
    </row>
    <row r="3786" spans="1:12" x14ac:dyDescent="0.2">
      <c r="A3786">
        <v>5</v>
      </c>
      <c r="B3786" t="s">
        <v>1325</v>
      </c>
      <c r="C3786">
        <v>2023</v>
      </c>
      <c r="D3786" t="s">
        <v>1689</v>
      </c>
      <c r="E3786" t="str">
        <f>IFERROR(VLOOKUP([1]!Tabla_SERIEA_05_13[[#This Row],[IdEstablecimiento]],'[2]Establecimiento 2023'!$A$1:$E$183,5,FALSE),0)</f>
        <v>04301-Ovalle</v>
      </c>
      <c r="F3786" t="s">
        <v>1690</v>
      </c>
      <c r="G3786" s="437">
        <v>45096.490798611114</v>
      </c>
      <c r="H3786">
        <v>3</v>
      </c>
      <c r="J3786">
        <v>3</v>
      </c>
    </row>
    <row r="3787" spans="1:12" x14ac:dyDescent="0.2">
      <c r="A3787">
        <v>5</v>
      </c>
      <c r="B3787" t="s">
        <v>1325</v>
      </c>
      <c r="C3787">
        <v>2023</v>
      </c>
      <c r="D3787" t="s">
        <v>1689</v>
      </c>
      <c r="E3787" t="str">
        <f>IFERROR(VLOOKUP([1]!Tabla_SERIEA_05_13[[#This Row],[IdEstablecimiento]],'[2]Establecimiento 2023'!$A$1:$E$183,5,FALSE),0)</f>
        <v>04301-Ovalle</v>
      </c>
      <c r="F3787" t="s">
        <v>1387</v>
      </c>
      <c r="G3787" s="437">
        <v>45096.490798611114</v>
      </c>
      <c r="H3787">
        <v>6</v>
      </c>
      <c r="J3787">
        <v>6</v>
      </c>
    </row>
    <row r="3788" spans="1:12" x14ac:dyDescent="0.2">
      <c r="A3788">
        <v>5</v>
      </c>
      <c r="B3788" t="s">
        <v>1325</v>
      </c>
      <c r="C3788">
        <v>2023</v>
      </c>
      <c r="D3788" t="s">
        <v>1689</v>
      </c>
      <c r="E3788" t="str">
        <f>IFERROR(VLOOKUP([1]!Tabla_SERIEA_05_13[[#This Row],[IdEstablecimiento]],'[2]Establecimiento 2023'!$A$1:$E$183,5,FALSE),0)</f>
        <v>04301-Ovalle</v>
      </c>
      <c r="F3788" t="s">
        <v>1512</v>
      </c>
      <c r="G3788" s="437">
        <v>45096.490798611114</v>
      </c>
      <c r="H3788">
        <v>11</v>
      </c>
      <c r="J3788">
        <v>11</v>
      </c>
    </row>
    <row r="3789" spans="1:12" x14ac:dyDescent="0.2">
      <c r="A3789">
        <v>5</v>
      </c>
      <c r="B3789" t="s">
        <v>1325</v>
      </c>
      <c r="C3789">
        <v>2023</v>
      </c>
      <c r="D3789" t="s">
        <v>1689</v>
      </c>
      <c r="E3789" t="str">
        <f>IFERROR(VLOOKUP([1]!Tabla_SERIEA_05_13[[#This Row],[IdEstablecimiento]],'[2]Establecimiento 2023'!$A$1:$E$183,5,FALSE),0)</f>
        <v>04301-Ovalle</v>
      </c>
      <c r="F3789" t="s">
        <v>1388</v>
      </c>
      <c r="G3789" s="437">
        <v>45096.490798611114</v>
      </c>
      <c r="H3789">
        <v>1</v>
      </c>
      <c r="J3789">
        <v>1</v>
      </c>
    </row>
    <row r="3790" spans="1:12" x14ac:dyDescent="0.2">
      <c r="A3790">
        <v>5</v>
      </c>
      <c r="B3790" t="s">
        <v>1325</v>
      </c>
      <c r="C3790">
        <v>2023</v>
      </c>
      <c r="D3790" t="s">
        <v>1689</v>
      </c>
      <c r="E3790" t="str">
        <f>IFERROR(VLOOKUP([1]!Tabla_SERIEA_05_13[[#This Row],[IdEstablecimiento]],'[2]Establecimiento 2023'!$A$1:$E$183,5,FALSE),0)</f>
        <v>04301-Ovalle</v>
      </c>
      <c r="F3790" t="s">
        <v>1513</v>
      </c>
      <c r="G3790" s="437">
        <v>45096.490798611114</v>
      </c>
      <c r="H3790">
        <v>3</v>
      </c>
      <c r="J3790">
        <v>3</v>
      </c>
    </row>
    <row r="3791" spans="1:12" x14ac:dyDescent="0.2">
      <c r="A3791">
        <v>5</v>
      </c>
      <c r="B3791" t="s">
        <v>1325</v>
      </c>
      <c r="C3791">
        <v>2023</v>
      </c>
      <c r="D3791" t="s">
        <v>1689</v>
      </c>
      <c r="E3791" t="str">
        <f>IFERROR(VLOOKUP([1]!Tabla_SERIEA_05_13[[#This Row],[IdEstablecimiento]],'[2]Establecimiento 2023'!$A$1:$E$183,5,FALSE),0)</f>
        <v>04301-Ovalle</v>
      </c>
      <c r="F3791" t="s">
        <v>1481</v>
      </c>
      <c r="G3791" s="437">
        <v>45096.490798611114</v>
      </c>
      <c r="H3791">
        <v>1</v>
      </c>
      <c r="J3791">
        <v>1</v>
      </c>
    </row>
    <row r="3792" spans="1:12" x14ac:dyDescent="0.2">
      <c r="A3792">
        <v>5</v>
      </c>
      <c r="B3792" t="s">
        <v>1325</v>
      </c>
      <c r="C3792">
        <v>2023</v>
      </c>
      <c r="D3792" t="s">
        <v>1689</v>
      </c>
      <c r="E3792" t="str">
        <f>IFERROR(VLOOKUP([1]!Tabla_SERIEA_05_13[[#This Row],[IdEstablecimiento]],'[2]Establecimiento 2023'!$A$1:$E$183,5,FALSE),0)</f>
        <v>04301-Ovalle</v>
      </c>
      <c r="F3792" t="s">
        <v>1514</v>
      </c>
      <c r="G3792" s="437">
        <v>45096.490798611114</v>
      </c>
      <c r="H3792">
        <v>18</v>
      </c>
      <c r="J3792">
        <v>18</v>
      </c>
    </row>
    <row r="3793" spans="1:11" x14ac:dyDescent="0.2">
      <c r="A3793">
        <v>5</v>
      </c>
      <c r="B3793" t="s">
        <v>1325</v>
      </c>
      <c r="C3793">
        <v>2023</v>
      </c>
      <c r="D3793" t="s">
        <v>1689</v>
      </c>
      <c r="E3793" t="str">
        <f>IFERROR(VLOOKUP([1]!Tabla_SERIEA_05_13[[#This Row],[IdEstablecimiento]],'[2]Establecimiento 2023'!$A$1:$E$183,5,FALSE),0)</f>
        <v>04301-Ovalle</v>
      </c>
      <c r="F3793" t="s">
        <v>1482</v>
      </c>
      <c r="G3793" s="437">
        <v>45096.490798611114</v>
      </c>
      <c r="H3793">
        <v>10</v>
      </c>
      <c r="J3793">
        <v>10</v>
      </c>
    </row>
    <row r="3794" spans="1:11" x14ac:dyDescent="0.2">
      <c r="A3794">
        <v>5</v>
      </c>
      <c r="B3794" t="s">
        <v>1325</v>
      </c>
      <c r="C3794">
        <v>2023</v>
      </c>
      <c r="D3794" t="s">
        <v>1689</v>
      </c>
      <c r="E3794" t="str">
        <f>IFERROR(VLOOKUP([1]!Tabla_SERIEA_05_13[[#This Row],[IdEstablecimiento]],'[2]Establecimiento 2023'!$A$1:$E$183,5,FALSE),0)</f>
        <v>04301-Ovalle</v>
      </c>
      <c r="F3794" t="s">
        <v>1515</v>
      </c>
      <c r="G3794" s="437">
        <v>45096.490798611114</v>
      </c>
      <c r="H3794">
        <v>37</v>
      </c>
      <c r="J3794">
        <v>37</v>
      </c>
    </row>
    <row r="3795" spans="1:11" x14ac:dyDescent="0.2">
      <c r="A3795">
        <v>5</v>
      </c>
      <c r="B3795" t="s">
        <v>1325</v>
      </c>
      <c r="C3795">
        <v>2023</v>
      </c>
      <c r="D3795" t="s">
        <v>1689</v>
      </c>
      <c r="E3795" t="str">
        <f>IFERROR(VLOOKUP([1]!Tabla_SERIEA_05_13[[#This Row],[IdEstablecimiento]],'[2]Establecimiento 2023'!$A$1:$E$183,5,FALSE),0)</f>
        <v>04301-Ovalle</v>
      </c>
      <c r="F3795" t="s">
        <v>1483</v>
      </c>
      <c r="G3795" s="437">
        <v>45096.490798611114</v>
      </c>
      <c r="H3795">
        <v>4</v>
      </c>
      <c r="J3795">
        <v>4</v>
      </c>
    </row>
    <row r="3796" spans="1:11" x14ac:dyDescent="0.2">
      <c r="A3796">
        <v>5</v>
      </c>
      <c r="B3796" t="s">
        <v>1325</v>
      </c>
      <c r="C3796">
        <v>2023</v>
      </c>
      <c r="D3796" t="s">
        <v>1689</v>
      </c>
      <c r="E3796" t="str">
        <f>IFERROR(VLOOKUP([1]!Tabla_SERIEA_05_13[[#This Row],[IdEstablecimiento]],'[2]Establecimiento 2023'!$A$1:$E$183,5,FALSE),0)</f>
        <v>105100-Hospital La Serena</v>
      </c>
      <c r="F3796" t="s">
        <v>1244</v>
      </c>
      <c r="G3796" s="437">
        <v>45096.490798611114</v>
      </c>
      <c r="H3796">
        <v>225</v>
      </c>
      <c r="I3796">
        <v>0</v>
      </c>
      <c r="J3796">
        <v>225</v>
      </c>
    </row>
    <row r="3797" spans="1:11" x14ac:dyDescent="0.2">
      <c r="A3797">
        <v>5</v>
      </c>
      <c r="B3797" t="s">
        <v>1325</v>
      </c>
      <c r="C3797">
        <v>2023</v>
      </c>
      <c r="D3797" t="s">
        <v>1689</v>
      </c>
      <c r="E3797" t="str">
        <f>IFERROR(VLOOKUP([1]!Tabla_SERIEA_05_13[[#This Row],[IdEstablecimiento]],'[2]Establecimiento 2023'!$A$1:$E$183,5,FALSE),0)</f>
        <v>105100-Hospital La Serena</v>
      </c>
      <c r="F3797" t="s">
        <v>1246</v>
      </c>
      <c r="G3797" s="437">
        <v>45096.490798611114</v>
      </c>
      <c r="H3797">
        <v>1</v>
      </c>
      <c r="I3797">
        <v>0</v>
      </c>
      <c r="J3797">
        <v>1</v>
      </c>
    </row>
    <row r="3798" spans="1:11" x14ac:dyDescent="0.2">
      <c r="A3798">
        <v>5</v>
      </c>
      <c r="B3798" t="s">
        <v>1325</v>
      </c>
      <c r="C3798">
        <v>2023</v>
      </c>
      <c r="D3798" t="s">
        <v>1689</v>
      </c>
      <c r="E3798" t="str">
        <f>IFERROR(VLOOKUP([1]!Tabla_SERIEA_05_13[[#This Row],[IdEstablecimiento]],'[2]Establecimiento 2023'!$A$1:$E$183,5,FALSE),0)</f>
        <v>105100-Hospital La Serena</v>
      </c>
      <c r="F3798" t="s">
        <v>1252</v>
      </c>
      <c r="G3798" s="437">
        <v>45096.490798611114</v>
      </c>
      <c r="H3798">
        <v>111</v>
      </c>
      <c r="I3798">
        <v>0</v>
      </c>
      <c r="J3798">
        <v>111</v>
      </c>
    </row>
    <row r="3799" spans="1:11" x14ac:dyDescent="0.2">
      <c r="A3799">
        <v>5</v>
      </c>
      <c r="B3799" t="s">
        <v>1325</v>
      </c>
      <c r="C3799">
        <v>2023</v>
      </c>
      <c r="D3799" t="s">
        <v>1689</v>
      </c>
      <c r="E3799" t="str">
        <f>IFERROR(VLOOKUP([1]!Tabla_SERIEA_05_13[[#This Row],[IdEstablecimiento]],'[2]Establecimiento 2023'!$A$1:$E$183,5,FALSE),0)</f>
        <v>105100-Hospital La Serena</v>
      </c>
      <c r="F3799" t="s">
        <v>1253</v>
      </c>
      <c r="G3799" s="437">
        <v>45096.490798611114</v>
      </c>
      <c r="H3799">
        <v>218</v>
      </c>
      <c r="I3799">
        <v>0</v>
      </c>
      <c r="J3799">
        <v>218</v>
      </c>
    </row>
    <row r="3800" spans="1:11" x14ac:dyDescent="0.2">
      <c r="A3800">
        <v>5</v>
      </c>
      <c r="B3800" t="s">
        <v>1325</v>
      </c>
      <c r="C3800">
        <v>2023</v>
      </c>
      <c r="D3800" t="s">
        <v>1689</v>
      </c>
      <c r="E3800" t="str">
        <f>IFERROR(VLOOKUP([1]!Tabla_SERIEA_05_13[[#This Row],[IdEstablecimiento]],'[2]Establecimiento 2023'!$A$1:$E$183,5,FALSE),0)</f>
        <v>105100-Hospital La Serena</v>
      </c>
      <c r="F3800" t="s">
        <v>1419</v>
      </c>
      <c r="G3800" s="437">
        <v>45096.490798611114</v>
      </c>
      <c r="H3800">
        <v>18</v>
      </c>
      <c r="I3800">
        <v>0</v>
      </c>
      <c r="J3800">
        <v>18</v>
      </c>
    </row>
    <row r="3801" spans="1:11" x14ac:dyDescent="0.2">
      <c r="A3801">
        <v>5</v>
      </c>
      <c r="B3801" t="s">
        <v>1325</v>
      </c>
      <c r="C3801">
        <v>2023</v>
      </c>
      <c r="D3801" t="s">
        <v>1689</v>
      </c>
      <c r="E3801" t="str">
        <f>IFERROR(VLOOKUP([1]!Tabla_SERIEA_05_13[[#This Row],[IdEstablecimiento]],'[2]Establecimiento 2023'!$A$1:$E$183,5,FALSE),0)</f>
        <v>105100-Hospital La Serena</v>
      </c>
      <c r="F3801" t="s">
        <v>1390</v>
      </c>
      <c r="G3801" s="437">
        <v>45096.490798611114</v>
      </c>
      <c r="H3801">
        <v>97</v>
      </c>
      <c r="I3801">
        <v>0</v>
      </c>
      <c r="J3801">
        <v>97</v>
      </c>
    </row>
    <row r="3802" spans="1:11" x14ac:dyDescent="0.2">
      <c r="A3802">
        <v>5</v>
      </c>
      <c r="B3802" t="s">
        <v>1325</v>
      </c>
      <c r="C3802">
        <v>2023</v>
      </c>
      <c r="D3802" t="s">
        <v>1689</v>
      </c>
      <c r="E3802" t="str">
        <f>IFERROR(VLOOKUP([1]!Tabla_SERIEA_05_13[[#This Row],[IdEstablecimiento]],'[2]Establecimiento 2023'!$A$1:$E$183,5,FALSE),0)</f>
        <v>105100-Hospital La Serena</v>
      </c>
      <c r="F3802" t="s">
        <v>1254</v>
      </c>
      <c r="G3802" s="437">
        <v>45096.490798611114</v>
      </c>
      <c r="H3802">
        <v>1</v>
      </c>
      <c r="I3802">
        <v>0</v>
      </c>
      <c r="J3802">
        <v>1</v>
      </c>
    </row>
    <row r="3803" spans="1:11" x14ac:dyDescent="0.2">
      <c r="A3803">
        <v>5</v>
      </c>
      <c r="B3803" t="s">
        <v>1325</v>
      </c>
      <c r="C3803">
        <v>2023</v>
      </c>
      <c r="D3803" t="s">
        <v>1689</v>
      </c>
      <c r="E3803" t="str">
        <f>IFERROR(VLOOKUP([1]!Tabla_SERIEA_05_13[[#This Row],[IdEstablecimiento]],'[2]Establecimiento 2023'!$A$1:$E$183,5,FALSE),0)</f>
        <v>105100-Hospital La Serena</v>
      </c>
      <c r="F3803" t="s">
        <v>1259</v>
      </c>
      <c r="G3803" s="437">
        <v>45096.490798611114</v>
      </c>
      <c r="H3803">
        <v>64</v>
      </c>
      <c r="I3803">
        <v>12</v>
      </c>
      <c r="J3803">
        <v>52</v>
      </c>
    </row>
    <row r="3804" spans="1:11" x14ac:dyDescent="0.2">
      <c r="A3804">
        <v>5</v>
      </c>
      <c r="B3804" t="s">
        <v>1325</v>
      </c>
      <c r="C3804">
        <v>2023</v>
      </c>
      <c r="D3804" t="s">
        <v>1689</v>
      </c>
      <c r="E3804" t="str">
        <f>IFERROR(VLOOKUP([1]!Tabla_SERIEA_05_13[[#This Row],[IdEstablecimiento]],'[2]Establecimiento 2023'!$A$1:$E$183,5,FALSE),0)</f>
        <v>105100-Hospital La Serena</v>
      </c>
      <c r="F3804" t="s">
        <v>1260</v>
      </c>
      <c r="G3804" s="437">
        <v>45096.490798611114</v>
      </c>
      <c r="H3804">
        <v>14</v>
      </c>
    </row>
    <row r="3805" spans="1:11" x14ac:dyDescent="0.2">
      <c r="A3805">
        <v>5</v>
      </c>
      <c r="B3805" t="s">
        <v>1325</v>
      </c>
      <c r="C3805">
        <v>2023</v>
      </c>
      <c r="D3805" t="s">
        <v>1691</v>
      </c>
      <c r="E3805" t="str">
        <f>IFERROR(VLOOKUP([1]!Tabla_SERIEA_05_13[[#This Row],[IdEstablecimiento]],'[2]Establecimiento 2023'!$A$1:$E$183,5,FALSE),0)</f>
        <v>105100-Hospital La Serena</v>
      </c>
      <c r="F3805" t="s">
        <v>1340</v>
      </c>
      <c r="G3805" s="437">
        <v>45096.490856481483</v>
      </c>
      <c r="H3805">
        <v>0</v>
      </c>
      <c r="K3805">
        <v>23</v>
      </c>
    </row>
    <row r="3806" spans="1:11" x14ac:dyDescent="0.2">
      <c r="A3806">
        <v>5</v>
      </c>
      <c r="B3806" t="s">
        <v>1325</v>
      </c>
      <c r="C3806">
        <v>2023</v>
      </c>
      <c r="D3806" t="s">
        <v>1691</v>
      </c>
      <c r="E3806" t="str">
        <f>IFERROR(VLOOKUP([1]!Tabla_SERIEA_05_13[[#This Row],[IdEstablecimiento]],'[2]Establecimiento 2023'!$A$1:$E$183,5,FALSE),0)</f>
        <v>105100-Hospital La Serena</v>
      </c>
      <c r="F3806" t="s">
        <v>1341</v>
      </c>
      <c r="G3806" s="437">
        <v>45096.490856481483</v>
      </c>
      <c r="H3806">
        <v>0</v>
      </c>
      <c r="K3806">
        <v>123</v>
      </c>
    </row>
    <row r="3807" spans="1:11" x14ac:dyDescent="0.2">
      <c r="A3807">
        <v>5</v>
      </c>
      <c r="B3807" t="s">
        <v>1325</v>
      </c>
      <c r="C3807">
        <v>2023</v>
      </c>
      <c r="D3807" t="s">
        <v>1691</v>
      </c>
      <c r="E3807" t="str">
        <f>IFERROR(VLOOKUP([1]!Tabla_SERIEA_05_13[[#This Row],[IdEstablecimiento]],'[2]Establecimiento 2023'!$A$1:$E$183,5,FALSE),0)</f>
        <v>105100-Hospital La Serena</v>
      </c>
      <c r="F3807" t="s">
        <v>1342</v>
      </c>
      <c r="G3807" s="437">
        <v>45096.490856481483</v>
      </c>
      <c r="H3807">
        <v>0</v>
      </c>
      <c r="K3807">
        <v>115</v>
      </c>
    </row>
    <row r="3808" spans="1:11" x14ac:dyDescent="0.2">
      <c r="A3808">
        <v>5</v>
      </c>
      <c r="B3808" t="s">
        <v>1325</v>
      </c>
      <c r="C3808">
        <v>2023</v>
      </c>
      <c r="D3808" t="s">
        <v>1691</v>
      </c>
      <c r="E3808" t="str">
        <f>IFERROR(VLOOKUP([1]!Tabla_SERIEA_05_13[[#This Row],[IdEstablecimiento]],'[2]Establecimiento 2023'!$A$1:$E$183,5,FALSE),0)</f>
        <v>105100-Hospital La Serena</v>
      </c>
      <c r="F3808" t="s">
        <v>1343</v>
      </c>
      <c r="G3808" s="437">
        <v>45096.490856481483</v>
      </c>
      <c r="H3808">
        <v>0</v>
      </c>
      <c r="K3808">
        <v>221</v>
      </c>
    </row>
    <row r="3809" spans="1:11" x14ac:dyDescent="0.2">
      <c r="A3809">
        <v>5</v>
      </c>
      <c r="B3809" t="s">
        <v>1325</v>
      </c>
      <c r="C3809">
        <v>2023</v>
      </c>
      <c r="D3809" t="s">
        <v>1691</v>
      </c>
      <c r="E3809" t="str">
        <f>IFERROR(VLOOKUP([1]!Tabla_SERIEA_05_13[[#This Row],[IdEstablecimiento]],'[2]Establecimiento 2023'!$A$1:$E$183,5,FALSE),0)</f>
        <v>105100-Hospital La Serena</v>
      </c>
      <c r="F3809" t="s">
        <v>1344</v>
      </c>
      <c r="G3809" s="437">
        <v>45096.490856481483</v>
      </c>
      <c r="H3809">
        <v>0</v>
      </c>
      <c r="K3809">
        <v>490</v>
      </c>
    </row>
    <row r="3810" spans="1:11" x14ac:dyDescent="0.2">
      <c r="A3810">
        <v>5</v>
      </c>
      <c r="B3810" t="s">
        <v>1325</v>
      </c>
      <c r="C3810">
        <v>2023</v>
      </c>
      <c r="D3810" t="s">
        <v>1691</v>
      </c>
      <c r="E3810" t="str">
        <f>IFERROR(VLOOKUP([1]!Tabla_SERIEA_05_13[[#This Row],[IdEstablecimiento]],'[2]Establecimiento 2023'!$A$1:$E$183,5,FALSE),0)</f>
        <v>105100-Hospital La Serena</v>
      </c>
      <c r="F3810" t="s">
        <v>1392</v>
      </c>
      <c r="G3810" s="437">
        <v>45096.490856481483</v>
      </c>
      <c r="H3810">
        <v>0</v>
      </c>
      <c r="K3810">
        <v>28</v>
      </c>
    </row>
    <row r="3811" spans="1:11" x14ac:dyDescent="0.2">
      <c r="A3811">
        <v>5</v>
      </c>
      <c r="B3811" t="s">
        <v>1325</v>
      </c>
      <c r="C3811">
        <v>2023</v>
      </c>
      <c r="D3811" t="s">
        <v>1691</v>
      </c>
      <c r="E3811" t="str">
        <f>IFERROR(VLOOKUP([1]!Tabla_SERIEA_05_13[[#This Row],[IdEstablecimiento]],'[2]Establecimiento 2023'!$A$1:$E$183,5,FALSE),0)</f>
        <v>105100-Hospital La Serena</v>
      </c>
      <c r="F3811" t="s">
        <v>1517</v>
      </c>
      <c r="G3811" s="437">
        <v>45096.490856481483</v>
      </c>
      <c r="H3811">
        <v>0</v>
      </c>
      <c r="K3811">
        <v>1</v>
      </c>
    </row>
    <row r="3812" spans="1:11" x14ac:dyDescent="0.2">
      <c r="A3812">
        <v>5</v>
      </c>
      <c r="B3812" t="s">
        <v>1325</v>
      </c>
      <c r="C3812">
        <v>2023</v>
      </c>
      <c r="D3812" t="s">
        <v>1691</v>
      </c>
      <c r="E3812" t="str">
        <f>IFERROR(VLOOKUP([1]!Tabla_SERIEA_05_13[[#This Row],[IdEstablecimiento]],'[2]Establecimiento 2023'!$A$1:$E$183,5,FALSE),0)</f>
        <v>105100-Hospital La Serena</v>
      </c>
      <c r="F3812" t="s">
        <v>1438</v>
      </c>
      <c r="G3812" s="437">
        <v>45096.490856481483</v>
      </c>
      <c r="H3812">
        <v>0</v>
      </c>
      <c r="K3812">
        <v>2</v>
      </c>
    </row>
    <row r="3813" spans="1:11" x14ac:dyDescent="0.2">
      <c r="A3813">
        <v>5</v>
      </c>
      <c r="B3813" t="s">
        <v>1325</v>
      </c>
      <c r="C3813">
        <v>2023</v>
      </c>
      <c r="D3813" t="s">
        <v>1691</v>
      </c>
      <c r="E3813" t="str">
        <f>IFERROR(VLOOKUP([1]!Tabla_SERIEA_05_13[[#This Row],[IdEstablecimiento]],'[2]Establecimiento 2023'!$A$1:$E$183,5,FALSE),0)</f>
        <v>105100-Hospital La Serena</v>
      </c>
      <c r="F3813" t="s">
        <v>1346</v>
      </c>
      <c r="G3813" s="437">
        <v>45096.490856481483</v>
      </c>
      <c r="H3813">
        <v>0</v>
      </c>
      <c r="K3813">
        <v>258</v>
      </c>
    </row>
    <row r="3814" spans="1:11" x14ac:dyDescent="0.2">
      <c r="A3814">
        <v>5</v>
      </c>
      <c r="B3814" t="s">
        <v>1325</v>
      </c>
      <c r="C3814">
        <v>2023</v>
      </c>
      <c r="D3814" t="s">
        <v>1691</v>
      </c>
      <c r="E3814" t="str">
        <f>IFERROR(VLOOKUP([1]!Tabla_SERIEA_05_13[[#This Row],[IdEstablecimiento]],'[2]Establecimiento 2023'!$A$1:$E$183,5,FALSE),0)</f>
        <v>105100-Hospital La Serena</v>
      </c>
      <c r="F3814" t="s">
        <v>1347</v>
      </c>
      <c r="G3814" s="437">
        <v>45096.490856481483</v>
      </c>
      <c r="H3814">
        <v>0</v>
      </c>
      <c r="K3814">
        <v>507</v>
      </c>
    </row>
    <row r="3815" spans="1:11" x14ac:dyDescent="0.2">
      <c r="A3815">
        <v>5</v>
      </c>
      <c r="B3815" t="s">
        <v>1325</v>
      </c>
      <c r="C3815">
        <v>2023</v>
      </c>
      <c r="D3815" t="s">
        <v>1691</v>
      </c>
      <c r="E3815" t="str">
        <f>IFERROR(VLOOKUP([1]!Tabla_SERIEA_05_13[[#This Row],[IdEstablecimiento]],'[2]Establecimiento 2023'!$A$1:$E$183,5,FALSE),0)</f>
        <v>105100-Hospital La Serena</v>
      </c>
      <c r="F3815" t="s">
        <v>1439</v>
      </c>
      <c r="G3815" s="437">
        <v>45096.490856481483</v>
      </c>
      <c r="H3815">
        <v>0</v>
      </c>
      <c r="K3815">
        <v>1</v>
      </c>
    </row>
    <row r="3816" spans="1:11" x14ac:dyDescent="0.2">
      <c r="A3816">
        <v>5</v>
      </c>
      <c r="B3816" t="s">
        <v>1325</v>
      </c>
      <c r="C3816">
        <v>2023</v>
      </c>
      <c r="D3816" t="s">
        <v>1691</v>
      </c>
      <c r="E3816" t="str">
        <f>IFERROR(VLOOKUP([1]!Tabla_SERIEA_05_13[[#This Row],[IdEstablecimiento]],'[2]Establecimiento 2023'!$A$1:$E$183,5,FALSE),0)</f>
        <v>105100-Hospital La Serena</v>
      </c>
      <c r="F3816" t="s">
        <v>1394</v>
      </c>
      <c r="G3816" s="437">
        <v>45096.490856481483</v>
      </c>
      <c r="H3816">
        <v>0</v>
      </c>
      <c r="K3816">
        <v>12</v>
      </c>
    </row>
    <row r="3817" spans="1:11" x14ac:dyDescent="0.2">
      <c r="A3817">
        <v>5</v>
      </c>
      <c r="B3817" t="s">
        <v>1325</v>
      </c>
      <c r="C3817">
        <v>2023</v>
      </c>
      <c r="D3817" t="s">
        <v>1691</v>
      </c>
      <c r="E3817" t="str">
        <f>IFERROR(VLOOKUP([1]!Tabla_SERIEA_05_13[[#This Row],[IdEstablecimiento]],'[2]Establecimiento 2023'!$A$1:$E$183,5,FALSE),0)</f>
        <v>105100-Hospital La Serena</v>
      </c>
      <c r="F3817" t="s">
        <v>1422</v>
      </c>
      <c r="G3817" s="437">
        <v>45096.490856481483</v>
      </c>
      <c r="H3817">
        <v>0</v>
      </c>
      <c r="K3817">
        <v>27</v>
      </c>
    </row>
    <row r="3818" spans="1:11" x14ac:dyDescent="0.2">
      <c r="A3818">
        <v>5</v>
      </c>
      <c r="B3818" t="s">
        <v>1325</v>
      </c>
      <c r="C3818">
        <v>2023</v>
      </c>
      <c r="D3818" t="s">
        <v>1691</v>
      </c>
      <c r="E3818" t="str">
        <f>IFERROR(VLOOKUP([1]!Tabla_SERIEA_05_13[[#This Row],[IdEstablecimiento]],'[2]Establecimiento 2023'!$A$1:$E$183,5,FALSE),0)</f>
        <v>105100-Hospital La Serena</v>
      </c>
      <c r="F3818" t="s">
        <v>1440</v>
      </c>
      <c r="G3818" s="437">
        <v>45096.490856481483</v>
      </c>
      <c r="H3818">
        <v>0</v>
      </c>
      <c r="K3818">
        <v>179</v>
      </c>
    </row>
    <row r="3819" spans="1:11" x14ac:dyDescent="0.2">
      <c r="A3819">
        <v>5</v>
      </c>
      <c r="B3819" t="s">
        <v>1325</v>
      </c>
      <c r="C3819">
        <v>2023</v>
      </c>
      <c r="D3819" t="s">
        <v>1691</v>
      </c>
      <c r="E3819" t="str">
        <f>IFERROR(VLOOKUP([1]!Tabla_SERIEA_05_13[[#This Row],[IdEstablecimiento]],'[2]Establecimiento 2023'!$A$1:$E$183,5,FALSE),0)</f>
        <v>105100-Hospital La Serena</v>
      </c>
      <c r="F3819" t="s">
        <v>1348</v>
      </c>
      <c r="G3819" s="437">
        <v>45096.490856481483</v>
      </c>
      <c r="H3819">
        <v>0</v>
      </c>
      <c r="K3819">
        <v>144</v>
      </c>
    </row>
    <row r="3820" spans="1:11" x14ac:dyDescent="0.2">
      <c r="A3820">
        <v>5</v>
      </c>
      <c r="B3820" t="s">
        <v>1325</v>
      </c>
      <c r="C3820">
        <v>2023</v>
      </c>
      <c r="D3820" t="s">
        <v>1691</v>
      </c>
      <c r="E3820" t="str">
        <f>IFERROR(VLOOKUP([1]!Tabla_SERIEA_05_13[[#This Row],[IdEstablecimiento]],'[2]Establecimiento 2023'!$A$1:$E$183,5,FALSE),0)</f>
        <v>105100-Hospital La Serena</v>
      </c>
      <c r="F3820" t="s">
        <v>1349</v>
      </c>
      <c r="G3820" s="437">
        <v>45096.490856481483</v>
      </c>
      <c r="H3820">
        <v>0</v>
      </c>
      <c r="K3820">
        <v>276</v>
      </c>
    </row>
    <row r="3821" spans="1:11" x14ac:dyDescent="0.2">
      <c r="A3821">
        <v>5</v>
      </c>
      <c r="B3821" t="s">
        <v>1325</v>
      </c>
      <c r="C3821">
        <v>2023</v>
      </c>
      <c r="D3821" t="s">
        <v>1691</v>
      </c>
      <c r="E3821" t="str">
        <f>IFERROR(VLOOKUP([1]!Tabla_SERIEA_05_13[[#This Row],[IdEstablecimiento]],'[2]Establecimiento 2023'!$A$1:$E$183,5,FALSE),0)</f>
        <v>105100-Hospital La Serena</v>
      </c>
      <c r="F3821" t="s">
        <v>1350</v>
      </c>
      <c r="G3821" s="437">
        <v>45096.490856481483</v>
      </c>
      <c r="H3821">
        <v>0</v>
      </c>
      <c r="K3821">
        <v>28</v>
      </c>
    </row>
    <row r="3822" spans="1:11" x14ac:dyDescent="0.2">
      <c r="A3822">
        <v>5</v>
      </c>
      <c r="B3822" t="s">
        <v>1325</v>
      </c>
      <c r="C3822">
        <v>2023</v>
      </c>
      <c r="D3822" t="s">
        <v>1691</v>
      </c>
      <c r="E3822" t="str">
        <f>IFERROR(VLOOKUP([1]!Tabla_SERIEA_05_13[[#This Row],[IdEstablecimiento]],'[2]Establecimiento 2023'!$A$1:$E$183,5,FALSE),0)</f>
        <v>105100-Hospital La Serena</v>
      </c>
      <c r="F3822" t="s">
        <v>1423</v>
      </c>
      <c r="G3822" s="437">
        <v>45096.490856481483</v>
      </c>
      <c r="H3822">
        <v>0</v>
      </c>
      <c r="K3822">
        <v>25</v>
      </c>
    </row>
    <row r="3823" spans="1:11" x14ac:dyDescent="0.2">
      <c r="A3823">
        <v>5</v>
      </c>
      <c r="B3823" t="s">
        <v>1325</v>
      </c>
      <c r="C3823">
        <v>2023</v>
      </c>
      <c r="D3823" t="s">
        <v>1691</v>
      </c>
      <c r="E3823" t="str">
        <f>IFERROR(VLOOKUP([1]!Tabla_SERIEA_05_13[[#This Row],[IdEstablecimiento]],'[2]Establecimiento 2023'!$A$1:$E$183,5,FALSE),0)</f>
        <v>105100-Hospital La Serena</v>
      </c>
      <c r="F3823" t="s">
        <v>1351</v>
      </c>
      <c r="G3823" s="437">
        <v>45096.490856481483</v>
      </c>
      <c r="H3823">
        <v>0</v>
      </c>
      <c r="K3823">
        <v>410</v>
      </c>
    </row>
    <row r="3824" spans="1:11" x14ac:dyDescent="0.2">
      <c r="A3824">
        <v>5</v>
      </c>
      <c r="B3824" t="s">
        <v>1325</v>
      </c>
      <c r="C3824">
        <v>2023</v>
      </c>
      <c r="D3824" t="s">
        <v>1691</v>
      </c>
      <c r="E3824" t="str">
        <f>IFERROR(VLOOKUP([1]!Tabla_SERIEA_05_13[[#This Row],[IdEstablecimiento]],'[2]Establecimiento 2023'!$A$1:$E$183,5,FALSE),0)</f>
        <v>105100-Hospital La Serena</v>
      </c>
      <c r="F3824" t="s">
        <v>1352</v>
      </c>
      <c r="G3824" s="437">
        <v>45096.490856481483</v>
      </c>
      <c r="H3824">
        <v>0</v>
      </c>
      <c r="K3824">
        <v>402</v>
      </c>
    </row>
    <row r="3825" spans="1:11" x14ac:dyDescent="0.2">
      <c r="A3825">
        <v>5</v>
      </c>
      <c r="B3825" t="s">
        <v>1325</v>
      </c>
      <c r="C3825">
        <v>2023</v>
      </c>
      <c r="D3825" t="s">
        <v>1691</v>
      </c>
      <c r="E3825" t="str">
        <f>IFERROR(VLOOKUP([1]!Tabla_SERIEA_05_13[[#This Row],[IdEstablecimiento]],'[2]Establecimiento 2023'!$A$1:$E$183,5,FALSE),0)</f>
        <v>105100-Hospital La Serena</v>
      </c>
      <c r="F3825" t="s">
        <v>1353</v>
      </c>
      <c r="G3825" s="437">
        <v>45096.490856481483</v>
      </c>
      <c r="H3825">
        <v>0</v>
      </c>
      <c r="K3825">
        <v>442</v>
      </c>
    </row>
    <row r="3826" spans="1:11" x14ac:dyDescent="0.2">
      <c r="A3826">
        <v>5</v>
      </c>
      <c r="B3826" t="s">
        <v>1325</v>
      </c>
      <c r="C3826">
        <v>2023</v>
      </c>
      <c r="D3826" t="s">
        <v>1691</v>
      </c>
      <c r="E3826" t="str">
        <f>IFERROR(VLOOKUP([1]!Tabla_SERIEA_05_13[[#This Row],[IdEstablecimiento]],'[2]Establecimiento 2023'!$A$1:$E$183,5,FALSE),0)</f>
        <v>105100-Hospital La Serena</v>
      </c>
      <c r="F3826" t="s">
        <v>1424</v>
      </c>
      <c r="G3826" s="437">
        <v>45096.490856481483</v>
      </c>
      <c r="H3826">
        <v>0</v>
      </c>
      <c r="K3826">
        <v>13</v>
      </c>
    </row>
    <row r="3827" spans="1:11" x14ac:dyDescent="0.2">
      <c r="A3827">
        <v>5</v>
      </c>
      <c r="B3827" t="s">
        <v>1325</v>
      </c>
      <c r="C3827">
        <v>2023</v>
      </c>
      <c r="D3827" t="s">
        <v>1691</v>
      </c>
      <c r="E3827" t="str">
        <f>IFERROR(VLOOKUP([1]!Tabla_SERIEA_05_13[[#This Row],[IdEstablecimiento]],'[2]Establecimiento 2023'!$A$1:$E$183,5,FALSE),0)</f>
        <v>105100-Hospital La Serena</v>
      </c>
      <c r="F3827" t="s">
        <v>1441</v>
      </c>
      <c r="G3827" s="437">
        <v>45096.490856481483</v>
      </c>
      <c r="H3827">
        <v>0</v>
      </c>
      <c r="K3827">
        <v>6</v>
      </c>
    </row>
    <row r="3828" spans="1:11" x14ac:dyDescent="0.2">
      <c r="A3828">
        <v>5</v>
      </c>
      <c r="B3828" t="s">
        <v>1325</v>
      </c>
      <c r="C3828">
        <v>2023</v>
      </c>
      <c r="D3828" t="s">
        <v>1691</v>
      </c>
      <c r="E3828" t="str">
        <f>IFERROR(VLOOKUP([1]!Tabla_SERIEA_05_13[[#This Row],[IdEstablecimiento]],'[2]Establecimiento 2023'!$A$1:$E$183,5,FALSE),0)</f>
        <v>105100-Hospital La Serena</v>
      </c>
      <c r="F3828" t="s">
        <v>1354</v>
      </c>
      <c r="G3828" s="437">
        <v>45096.490856481483</v>
      </c>
      <c r="H3828">
        <v>0</v>
      </c>
      <c r="K3828">
        <v>341</v>
      </c>
    </row>
    <row r="3829" spans="1:11" x14ac:dyDescent="0.2">
      <c r="A3829">
        <v>5</v>
      </c>
      <c r="B3829" t="s">
        <v>1325</v>
      </c>
      <c r="C3829">
        <v>2023</v>
      </c>
      <c r="D3829" t="s">
        <v>1691</v>
      </c>
      <c r="E3829" t="str">
        <f>IFERROR(VLOOKUP([1]!Tabla_SERIEA_05_13[[#This Row],[IdEstablecimiento]],'[2]Establecimiento 2023'!$A$1:$E$183,5,FALSE),0)</f>
        <v>105100-Hospital La Serena</v>
      </c>
      <c r="F3829" t="s">
        <v>1410</v>
      </c>
      <c r="G3829" s="437">
        <v>45096.490856481483</v>
      </c>
      <c r="H3829">
        <v>0</v>
      </c>
      <c r="K3829">
        <v>163</v>
      </c>
    </row>
    <row r="3830" spans="1:11" x14ac:dyDescent="0.2">
      <c r="A3830">
        <v>5</v>
      </c>
      <c r="B3830" t="s">
        <v>1325</v>
      </c>
      <c r="C3830">
        <v>2023</v>
      </c>
      <c r="D3830" t="s">
        <v>1691</v>
      </c>
      <c r="E3830" t="str">
        <f>IFERROR(VLOOKUP([1]!Tabla_SERIEA_05_13[[#This Row],[IdEstablecimiento]],'[2]Establecimiento 2023'!$A$1:$E$183,5,FALSE),0)</f>
        <v>105107-Hospital Vicuña</v>
      </c>
      <c r="F3830" t="s">
        <v>1425</v>
      </c>
      <c r="G3830" s="437">
        <v>45096.490856481483</v>
      </c>
      <c r="H3830">
        <v>0</v>
      </c>
      <c r="K3830">
        <v>1</v>
      </c>
    </row>
    <row r="3831" spans="1:11" x14ac:dyDescent="0.2">
      <c r="A3831">
        <v>5</v>
      </c>
      <c r="B3831" t="s">
        <v>1325</v>
      </c>
      <c r="C3831">
        <v>2023</v>
      </c>
      <c r="D3831" t="s">
        <v>1691</v>
      </c>
      <c r="E3831" t="str">
        <f>IFERROR(VLOOKUP([1]!Tabla_SERIEA_05_13[[#This Row],[IdEstablecimiento]],'[2]Establecimiento 2023'!$A$1:$E$183,5,FALSE),0)</f>
        <v>105107-Hospital Vicuña</v>
      </c>
      <c r="F3831" t="s">
        <v>1355</v>
      </c>
      <c r="G3831" s="437">
        <v>45096.490856481483</v>
      </c>
      <c r="H3831">
        <v>0</v>
      </c>
      <c r="K3831">
        <v>10</v>
      </c>
    </row>
    <row r="3832" spans="1:11" x14ac:dyDescent="0.2">
      <c r="A3832">
        <v>5</v>
      </c>
      <c r="B3832" t="s">
        <v>1325</v>
      </c>
      <c r="C3832">
        <v>2023</v>
      </c>
      <c r="D3832" t="s">
        <v>1691</v>
      </c>
      <c r="E3832" t="str">
        <f>IFERROR(VLOOKUP([1]!Tabla_SERIEA_05_13[[#This Row],[IdEstablecimiento]],'[2]Establecimiento 2023'!$A$1:$E$183,5,FALSE),0)</f>
        <v>105107-Hospital Vicuña</v>
      </c>
      <c r="F3832" t="s">
        <v>1458</v>
      </c>
      <c r="G3832" s="437">
        <v>45096.490856481483</v>
      </c>
      <c r="H3832">
        <v>0</v>
      </c>
      <c r="K3832">
        <v>21</v>
      </c>
    </row>
    <row r="3833" spans="1:11" x14ac:dyDescent="0.2">
      <c r="A3833">
        <v>5</v>
      </c>
      <c r="B3833" t="s">
        <v>1325</v>
      </c>
      <c r="C3833">
        <v>2023</v>
      </c>
      <c r="D3833" t="s">
        <v>1691</v>
      </c>
      <c r="E3833" t="str">
        <f>IFERROR(VLOOKUP([1]!Tabla_SERIEA_05_13[[#This Row],[IdEstablecimiento]],'[2]Establecimiento 2023'!$A$1:$E$183,5,FALSE),0)</f>
        <v>105107-Hospital Vicuña</v>
      </c>
      <c r="F3833" t="s">
        <v>1443</v>
      </c>
      <c r="G3833" s="437">
        <v>45096.490856481483</v>
      </c>
      <c r="H3833">
        <v>0</v>
      </c>
      <c r="K3833">
        <v>10</v>
      </c>
    </row>
    <row r="3834" spans="1:11" x14ac:dyDescent="0.2">
      <c r="A3834">
        <v>5</v>
      </c>
      <c r="B3834" t="s">
        <v>1325</v>
      </c>
      <c r="C3834">
        <v>2023</v>
      </c>
      <c r="D3834" t="s">
        <v>1691</v>
      </c>
      <c r="E3834" t="str">
        <f>IFERROR(VLOOKUP([1]!Tabla_SERIEA_05_13[[#This Row],[IdEstablecimiento]],'[2]Establecimiento 2023'!$A$1:$E$183,5,FALSE),0)</f>
        <v>105107-Hospital Vicuña</v>
      </c>
      <c r="F3834" t="s">
        <v>1356</v>
      </c>
      <c r="G3834" s="437">
        <v>45096.490856481483</v>
      </c>
      <c r="H3834">
        <v>0</v>
      </c>
      <c r="K3834">
        <v>587</v>
      </c>
    </row>
    <row r="3835" spans="1:11" x14ac:dyDescent="0.2">
      <c r="A3835">
        <v>5</v>
      </c>
      <c r="B3835" t="s">
        <v>1325</v>
      </c>
      <c r="C3835">
        <v>2023</v>
      </c>
      <c r="D3835" t="s">
        <v>1691</v>
      </c>
      <c r="E3835" t="str">
        <f>IFERROR(VLOOKUP([1]!Tabla_SERIEA_05_13[[#This Row],[IdEstablecimiento]],'[2]Establecimiento 2023'!$A$1:$E$183,5,FALSE),0)</f>
        <v>105107-Hospital Vicuña</v>
      </c>
      <c r="F3835" t="s">
        <v>1357</v>
      </c>
      <c r="G3835" s="437">
        <v>45096.490856481483</v>
      </c>
      <c r="H3835">
        <v>0</v>
      </c>
      <c r="K3835">
        <v>70</v>
      </c>
    </row>
    <row r="3836" spans="1:11" x14ac:dyDescent="0.2">
      <c r="A3836">
        <v>5</v>
      </c>
      <c r="B3836" t="s">
        <v>1325</v>
      </c>
      <c r="C3836">
        <v>2023</v>
      </c>
      <c r="D3836" t="s">
        <v>1691</v>
      </c>
      <c r="E3836" t="str">
        <f>IFERROR(VLOOKUP([1]!Tabla_SERIEA_05_13[[#This Row],[IdEstablecimiento]],'[2]Establecimiento 2023'!$A$1:$E$183,5,FALSE),0)</f>
        <v>105107-Hospital Vicuña</v>
      </c>
      <c r="F3836" t="s">
        <v>1358</v>
      </c>
      <c r="G3836" s="437">
        <v>45096.490856481483</v>
      </c>
      <c r="H3836">
        <v>0</v>
      </c>
      <c r="K3836">
        <v>319</v>
      </c>
    </row>
    <row r="3837" spans="1:11" x14ac:dyDescent="0.2">
      <c r="A3837">
        <v>5</v>
      </c>
      <c r="B3837" t="s">
        <v>1325</v>
      </c>
      <c r="C3837">
        <v>2023</v>
      </c>
      <c r="D3837" t="s">
        <v>1691</v>
      </c>
      <c r="E3837" t="str">
        <f>IFERROR(VLOOKUP([1]!Tabla_SERIEA_05_13[[#This Row],[IdEstablecimiento]],'[2]Establecimiento 2023'!$A$1:$E$183,5,FALSE),0)</f>
        <v>105107-Hospital Vicuña</v>
      </c>
      <c r="F3837" t="s">
        <v>1395</v>
      </c>
      <c r="G3837" s="437">
        <v>45096.490856481483</v>
      </c>
      <c r="H3837">
        <v>0</v>
      </c>
      <c r="K3837">
        <v>52</v>
      </c>
    </row>
    <row r="3838" spans="1:11" x14ac:dyDescent="0.2">
      <c r="A3838">
        <v>5</v>
      </c>
      <c r="B3838" t="s">
        <v>1325</v>
      </c>
      <c r="C3838">
        <v>2023</v>
      </c>
      <c r="D3838" t="s">
        <v>1691</v>
      </c>
      <c r="E3838" t="str">
        <f>IFERROR(VLOOKUP([1]!Tabla_SERIEA_05_13[[#This Row],[IdEstablecimiento]],'[2]Establecimiento 2023'!$A$1:$E$183,5,FALSE),0)</f>
        <v>105107-Hospital Vicuña</v>
      </c>
      <c r="F3838" t="s">
        <v>1444</v>
      </c>
      <c r="G3838" s="437">
        <v>45096.490856481483</v>
      </c>
      <c r="H3838">
        <v>0</v>
      </c>
      <c r="K3838">
        <v>133</v>
      </c>
    </row>
    <row r="3839" spans="1:11" x14ac:dyDescent="0.2">
      <c r="A3839">
        <v>5</v>
      </c>
      <c r="B3839" t="s">
        <v>1325</v>
      </c>
      <c r="C3839">
        <v>2023</v>
      </c>
      <c r="D3839" t="s">
        <v>1691</v>
      </c>
      <c r="E3839" t="str">
        <f>IFERROR(VLOOKUP([1]!Tabla_SERIEA_05_13[[#This Row],[IdEstablecimiento]],'[2]Establecimiento 2023'!$A$1:$E$183,5,FALSE),0)</f>
        <v>105107-Hospital Vicuña</v>
      </c>
      <c r="F3839" t="s">
        <v>1396</v>
      </c>
      <c r="G3839" s="437">
        <v>45096.490856481483</v>
      </c>
      <c r="H3839">
        <v>0</v>
      </c>
      <c r="K3839">
        <v>66</v>
      </c>
    </row>
    <row r="3840" spans="1:11" x14ac:dyDescent="0.2">
      <c r="A3840">
        <v>5</v>
      </c>
      <c r="B3840" t="s">
        <v>1325</v>
      </c>
      <c r="C3840">
        <v>2023</v>
      </c>
      <c r="D3840" t="s">
        <v>1691</v>
      </c>
      <c r="E3840" t="str">
        <f>IFERROR(VLOOKUP([1]!Tabla_SERIEA_05_13[[#This Row],[IdEstablecimiento]],'[2]Establecimiento 2023'!$A$1:$E$183,5,FALSE),0)</f>
        <v>105107-Hospital Vicuña</v>
      </c>
      <c r="F3840" t="s">
        <v>1360</v>
      </c>
      <c r="G3840" s="437">
        <v>45096.490856481483</v>
      </c>
      <c r="H3840">
        <v>0</v>
      </c>
      <c r="K3840">
        <v>410</v>
      </c>
    </row>
    <row r="3841" spans="1:11" x14ac:dyDescent="0.2">
      <c r="A3841">
        <v>5</v>
      </c>
      <c r="B3841" t="s">
        <v>1325</v>
      </c>
      <c r="C3841">
        <v>2023</v>
      </c>
      <c r="D3841" t="s">
        <v>1691</v>
      </c>
      <c r="E3841" t="str">
        <f>IFERROR(VLOOKUP([1]!Tabla_SERIEA_05_13[[#This Row],[IdEstablecimiento]],'[2]Establecimiento 2023'!$A$1:$E$183,5,FALSE),0)</f>
        <v>105107-Hospital Vicuña</v>
      </c>
      <c r="F3841" t="s">
        <v>1361</v>
      </c>
      <c r="G3841" s="437">
        <v>45096.490856481483</v>
      </c>
      <c r="H3841">
        <v>0</v>
      </c>
      <c r="K3841">
        <v>472</v>
      </c>
    </row>
    <row r="3842" spans="1:11" x14ac:dyDescent="0.2">
      <c r="A3842">
        <v>5</v>
      </c>
      <c r="B3842" t="s">
        <v>1325</v>
      </c>
      <c r="C3842">
        <v>2023</v>
      </c>
      <c r="D3842" t="s">
        <v>1691</v>
      </c>
      <c r="E3842" t="str">
        <f>IFERROR(VLOOKUP([1]!Tabla_SERIEA_05_13[[#This Row],[IdEstablecimiento]],'[2]Establecimiento 2023'!$A$1:$E$183,5,FALSE),0)</f>
        <v>105107-Hospital Vicuña</v>
      </c>
      <c r="F3842" t="s">
        <v>1362</v>
      </c>
      <c r="G3842" s="437">
        <v>45096.490856481483</v>
      </c>
      <c r="H3842">
        <v>0</v>
      </c>
      <c r="K3842">
        <v>189</v>
      </c>
    </row>
    <row r="3843" spans="1:11" x14ac:dyDescent="0.2">
      <c r="A3843">
        <v>5</v>
      </c>
      <c r="B3843" t="s">
        <v>1325</v>
      </c>
      <c r="C3843">
        <v>2023</v>
      </c>
      <c r="D3843" t="s">
        <v>1691</v>
      </c>
      <c r="E3843" t="str">
        <f>IFERROR(VLOOKUP([1]!Tabla_SERIEA_05_13[[#This Row],[IdEstablecimiento]],'[2]Establecimiento 2023'!$A$1:$E$183,5,FALSE),0)</f>
        <v>105107-Hospital Vicuña</v>
      </c>
      <c r="F3843" t="s">
        <v>1426</v>
      </c>
      <c r="G3843" s="437">
        <v>45096.490856481483</v>
      </c>
      <c r="H3843">
        <v>0</v>
      </c>
      <c r="K3843">
        <v>57</v>
      </c>
    </row>
    <row r="3844" spans="1:11" x14ac:dyDescent="0.2">
      <c r="A3844">
        <v>5</v>
      </c>
      <c r="B3844" t="s">
        <v>1325</v>
      </c>
      <c r="C3844">
        <v>2023</v>
      </c>
      <c r="D3844" t="s">
        <v>1691</v>
      </c>
      <c r="E3844" t="str">
        <f>IFERROR(VLOOKUP([1]!Tabla_SERIEA_05_13[[#This Row],[IdEstablecimiento]],'[2]Establecimiento 2023'!$A$1:$E$183,5,FALSE),0)</f>
        <v>105107-Hospital Vicuña</v>
      </c>
      <c r="F3844" t="s">
        <v>1363</v>
      </c>
      <c r="G3844" s="437">
        <v>45096.490856481483</v>
      </c>
      <c r="H3844">
        <v>0</v>
      </c>
      <c r="K3844">
        <v>34</v>
      </c>
    </row>
    <row r="3845" spans="1:11" x14ac:dyDescent="0.2">
      <c r="A3845">
        <v>5</v>
      </c>
      <c r="B3845" t="s">
        <v>1325</v>
      </c>
      <c r="C3845">
        <v>2023</v>
      </c>
      <c r="D3845" t="s">
        <v>1691</v>
      </c>
      <c r="E3845" t="str">
        <f>IFERROR(VLOOKUP([1]!Tabla_SERIEA_05_13[[#This Row],[IdEstablecimiento]],'[2]Establecimiento 2023'!$A$1:$E$183,5,FALSE),0)</f>
        <v>105107-Hospital Vicuña</v>
      </c>
      <c r="F3845" t="s">
        <v>1427</v>
      </c>
      <c r="G3845" s="437">
        <v>45096.490856481483</v>
      </c>
      <c r="H3845">
        <v>0</v>
      </c>
      <c r="K3845">
        <v>24</v>
      </c>
    </row>
    <row r="3846" spans="1:11" x14ac:dyDescent="0.2">
      <c r="A3846">
        <v>5</v>
      </c>
      <c r="B3846" t="s">
        <v>1325</v>
      </c>
      <c r="C3846">
        <v>2023</v>
      </c>
      <c r="D3846" t="s">
        <v>1691</v>
      </c>
      <c r="E3846" t="str">
        <f>IFERROR(VLOOKUP([1]!Tabla_SERIEA_05_13[[#This Row],[IdEstablecimiento]],'[2]Establecimiento 2023'!$A$1:$E$183,5,FALSE),0)</f>
        <v>105107-Hospital Vicuña</v>
      </c>
      <c r="F3846" t="s">
        <v>1366</v>
      </c>
      <c r="G3846" s="437">
        <v>45096.490856481483</v>
      </c>
      <c r="H3846">
        <v>0</v>
      </c>
      <c r="K3846">
        <v>5</v>
      </c>
    </row>
    <row r="3847" spans="1:11" x14ac:dyDescent="0.2">
      <c r="A3847">
        <v>5</v>
      </c>
      <c r="B3847" t="s">
        <v>1325</v>
      </c>
      <c r="C3847">
        <v>2023</v>
      </c>
      <c r="D3847" t="s">
        <v>1691</v>
      </c>
      <c r="E3847" t="str">
        <f>IFERROR(VLOOKUP([1]!Tabla_SERIEA_05_13[[#This Row],[IdEstablecimiento]],'[2]Establecimiento 2023'!$A$1:$E$183,5,FALSE),0)</f>
        <v>105102-Hospital Ovalle</v>
      </c>
      <c r="F3847" t="s">
        <v>1367</v>
      </c>
      <c r="G3847" s="437">
        <v>45096.490856481483</v>
      </c>
      <c r="H3847">
        <v>0</v>
      </c>
      <c r="K3847">
        <v>176</v>
      </c>
    </row>
    <row r="3848" spans="1:11" x14ac:dyDescent="0.2">
      <c r="A3848">
        <v>5</v>
      </c>
      <c r="B3848" t="s">
        <v>1325</v>
      </c>
      <c r="C3848">
        <v>2023</v>
      </c>
      <c r="D3848" t="s">
        <v>1691</v>
      </c>
      <c r="E3848" t="str">
        <f>IFERROR(VLOOKUP([1]!Tabla_SERIEA_05_13[[#This Row],[IdEstablecimiento]],'[2]Establecimiento 2023'!$A$1:$E$183,5,FALSE),0)</f>
        <v>105102-Hospital Ovalle</v>
      </c>
      <c r="F3848" t="s">
        <v>1368</v>
      </c>
      <c r="G3848" s="437">
        <v>45096.490856481483</v>
      </c>
      <c r="H3848">
        <v>0</v>
      </c>
      <c r="K3848">
        <v>242</v>
      </c>
    </row>
    <row r="3849" spans="1:11" x14ac:dyDescent="0.2">
      <c r="A3849">
        <v>5</v>
      </c>
      <c r="B3849" t="s">
        <v>1325</v>
      </c>
      <c r="C3849">
        <v>2023</v>
      </c>
      <c r="D3849" t="s">
        <v>1691</v>
      </c>
      <c r="E3849" t="str">
        <f>IFERROR(VLOOKUP([1]!Tabla_SERIEA_05_13[[#This Row],[IdEstablecimiento]],'[2]Establecimiento 2023'!$A$1:$E$183,5,FALSE),0)</f>
        <v>105102-Hospital Ovalle</v>
      </c>
      <c r="F3849" t="s">
        <v>1369</v>
      </c>
      <c r="G3849" s="437">
        <v>45096.490856481483</v>
      </c>
      <c r="H3849">
        <v>0</v>
      </c>
      <c r="K3849">
        <v>33</v>
      </c>
    </row>
    <row r="3850" spans="1:11" x14ac:dyDescent="0.2">
      <c r="A3850">
        <v>5</v>
      </c>
      <c r="B3850" t="s">
        <v>1325</v>
      </c>
      <c r="C3850">
        <v>2023</v>
      </c>
      <c r="D3850" t="s">
        <v>1691</v>
      </c>
      <c r="E3850" t="str">
        <f>IFERROR(VLOOKUP([1]!Tabla_SERIEA_05_13[[#This Row],[IdEstablecimiento]],'[2]Establecimiento 2023'!$A$1:$E$183,5,FALSE),0)</f>
        <v>105102-Hospital Ovalle</v>
      </c>
      <c r="F3850" t="s">
        <v>1370</v>
      </c>
      <c r="G3850" s="437">
        <v>45096.490856481483</v>
      </c>
      <c r="H3850">
        <v>0</v>
      </c>
      <c r="K3850">
        <v>6</v>
      </c>
    </row>
    <row r="3851" spans="1:11" x14ac:dyDescent="0.2">
      <c r="A3851">
        <v>5</v>
      </c>
      <c r="B3851" t="s">
        <v>1325</v>
      </c>
      <c r="C3851">
        <v>2023</v>
      </c>
      <c r="D3851" t="s">
        <v>1691</v>
      </c>
      <c r="E3851" t="str">
        <f>IFERROR(VLOOKUP([1]!Tabla_SERIEA_05_13[[#This Row],[IdEstablecimiento]],'[2]Establecimiento 2023'!$A$1:$E$183,5,FALSE),0)</f>
        <v>105102-Hospital Ovalle</v>
      </c>
      <c r="F3851" t="s">
        <v>1446</v>
      </c>
      <c r="G3851" s="437">
        <v>45096.490856481483</v>
      </c>
      <c r="H3851">
        <v>0</v>
      </c>
      <c r="K3851">
        <v>3</v>
      </c>
    </row>
    <row r="3852" spans="1:11" x14ac:dyDescent="0.2">
      <c r="A3852">
        <v>5</v>
      </c>
      <c r="B3852" t="s">
        <v>1325</v>
      </c>
      <c r="C3852">
        <v>2023</v>
      </c>
      <c r="D3852" t="s">
        <v>1691</v>
      </c>
      <c r="E3852" t="str">
        <f>IFERROR(VLOOKUP([1]!Tabla_SERIEA_05_13[[#This Row],[IdEstablecimiento]],'[2]Establecimiento 2023'!$A$1:$E$183,5,FALSE),0)</f>
        <v>105102-Hospital Ovalle</v>
      </c>
      <c r="F3852" t="s">
        <v>1371</v>
      </c>
      <c r="G3852" s="437">
        <v>45096.490856481483</v>
      </c>
      <c r="H3852">
        <v>0</v>
      </c>
      <c r="K3852">
        <v>26</v>
      </c>
    </row>
    <row r="3853" spans="1:11" x14ac:dyDescent="0.2">
      <c r="A3853">
        <v>5</v>
      </c>
      <c r="B3853" t="s">
        <v>1325</v>
      </c>
      <c r="C3853">
        <v>2023</v>
      </c>
      <c r="D3853" t="s">
        <v>1691</v>
      </c>
      <c r="E3853" t="str">
        <f>IFERROR(VLOOKUP([1]!Tabla_SERIEA_05_13[[#This Row],[IdEstablecimiento]],'[2]Establecimiento 2023'!$A$1:$E$183,5,FALSE),0)</f>
        <v>105102-Hospital Ovalle</v>
      </c>
      <c r="F3853" t="s">
        <v>1372</v>
      </c>
      <c r="G3853" s="437">
        <v>45096.490856481483</v>
      </c>
      <c r="H3853">
        <v>0</v>
      </c>
      <c r="K3853">
        <v>45</v>
      </c>
    </row>
    <row r="3854" spans="1:11" x14ac:dyDescent="0.2">
      <c r="A3854">
        <v>5</v>
      </c>
      <c r="B3854" t="s">
        <v>1325</v>
      </c>
      <c r="C3854">
        <v>2023</v>
      </c>
      <c r="D3854" t="s">
        <v>1691</v>
      </c>
      <c r="E3854" t="str">
        <f>IFERROR(VLOOKUP([1]!Tabla_SERIEA_05_13[[#This Row],[IdEstablecimiento]],'[2]Establecimiento 2023'!$A$1:$E$183,5,FALSE),0)</f>
        <v>105102-Hospital Ovalle</v>
      </c>
      <c r="F3854" t="s">
        <v>1428</v>
      </c>
      <c r="G3854" s="437">
        <v>45096.490856481483</v>
      </c>
      <c r="H3854">
        <v>0</v>
      </c>
      <c r="K3854">
        <v>24</v>
      </c>
    </row>
    <row r="3855" spans="1:11" x14ac:dyDescent="0.2">
      <c r="A3855">
        <v>5</v>
      </c>
      <c r="B3855" t="s">
        <v>1325</v>
      </c>
      <c r="C3855">
        <v>2023</v>
      </c>
      <c r="D3855" t="s">
        <v>1691</v>
      </c>
      <c r="E3855" t="str">
        <f>IFERROR(VLOOKUP([1]!Tabla_SERIEA_05_13[[#This Row],[IdEstablecimiento]],'[2]Establecimiento 2023'!$A$1:$E$183,5,FALSE),0)</f>
        <v>105102-Hospital Ovalle</v>
      </c>
      <c r="F3855" t="s">
        <v>1374</v>
      </c>
      <c r="G3855" s="437">
        <v>45096.490856481483</v>
      </c>
      <c r="H3855">
        <v>0</v>
      </c>
      <c r="K3855">
        <v>7</v>
      </c>
    </row>
    <row r="3856" spans="1:11" x14ac:dyDescent="0.2">
      <c r="A3856">
        <v>5</v>
      </c>
      <c r="B3856" t="s">
        <v>1325</v>
      </c>
      <c r="C3856">
        <v>2023</v>
      </c>
      <c r="D3856" t="s">
        <v>1691</v>
      </c>
      <c r="E3856" t="str">
        <f>IFERROR(VLOOKUP([1]!Tabla_SERIEA_05_13[[#This Row],[IdEstablecimiento]],'[2]Establecimiento 2023'!$A$1:$E$183,5,FALSE),0)</f>
        <v>105102-Hospital Ovalle</v>
      </c>
      <c r="F3856" t="s">
        <v>1448</v>
      </c>
      <c r="G3856" s="437">
        <v>45096.490856481483</v>
      </c>
      <c r="H3856">
        <v>0</v>
      </c>
      <c r="K3856">
        <v>1</v>
      </c>
    </row>
    <row r="3857" spans="1:13" x14ac:dyDescent="0.2">
      <c r="A3857">
        <v>5</v>
      </c>
      <c r="B3857" t="s">
        <v>1325</v>
      </c>
      <c r="C3857">
        <v>2023</v>
      </c>
      <c r="D3857" t="s">
        <v>1691</v>
      </c>
      <c r="E3857" t="str">
        <f>IFERROR(VLOOKUP([1]!Tabla_SERIEA_05_13[[#This Row],[IdEstablecimiento]],'[2]Establecimiento 2023'!$A$1:$E$183,5,FALSE),0)</f>
        <v>105102-Hospital Ovalle</v>
      </c>
      <c r="F3857" t="s">
        <v>1501</v>
      </c>
      <c r="G3857" s="437">
        <v>45096.490856481483</v>
      </c>
      <c r="H3857">
        <v>0</v>
      </c>
      <c r="K3857">
        <v>30</v>
      </c>
    </row>
    <row r="3858" spans="1:13" x14ac:dyDescent="0.2">
      <c r="A3858">
        <v>5</v>
      </c>
      <c r="B3858" t="s">
        <v>1325</v>
      </c>
      <c r="C3858">
        <v>2023</v>
      </c>
      <c r="D3858" t="s">
        <v>1691</v>
      </c>
      <c r="E3858" t="str">
        <f>IFERROR(VLOOKUP([1]!Tabla_SERIEA_05_13[[#This Row],[IdEstablecimiento]],'[2]Establecimiento 2023'!$A$1:$E$183,5,FALSE),0)</f>
        <v>105102-Hospital Ovalle</v>
      </c>
      <c r="F3858" t="s">
        <v>1475</v>
      </c>
      <c r="G3858" s="437">
        <v>45096.490856481483</v>
      </c>
      <c r="H3858">
        <v>0</v>
      </c>
      <c r="K3858">
        <v>39</v>
      </c>
    </row>
    <row r="3859" spans="1:13" x14ac:dyDescent="0.2">
      <c r="A3859">
        <v>5</v>
      </c>
      <c r="B3859" t="s">
        <v>1325</v>
      </c>
      <c r="C3859">
        <v>2023</v>
      </c>
      <c r="D3859" t="s">
        <v>1691</v>
      </c>
      <c r="E3859" t="str">
        <f>IFERROR(VLOOKUP([1]!Tabla_SERIEA_05_13[[#This Row],[IdEstablecimiento]],'[2]Establecimiento 2023'!$A$1:$E$183,5,FALSE),0)</f>
        <v>105102-Hospital Ovalle</v>
      </c>
      <c r="F3859" t="s">
        <v>1335</v>
      </c>
      <c r="G3859" s="437">
        <v>45096.490856481483</v>
      </c>
      <c r="H3859">
        <v>178</v>
      </c>
      <c r="J3859">
        <v>178</v>
      </c>
      <c r="K3859">
        <v>0</v>
      </c>
      <c r="L3859">
        <v>178</v>
      </c>
      <c r="M3859">
        <v>178</v>
      </c>
    </row>
    <row r="3860" spans="1:13" x14ac:dyDescent="0.2">
      <c r="A3860">
        <v>5</v>
      </c>
      <c r="B3860" t="s">
        <v>1325</v>
      </c>
      <c r="C3860">
        <v>2023</v>
      </c>
      <c r="D3860" t="s">
        <v>1691</v>
      </c>
      <c r="E3860" t="str">
        <f>IFERROR(VLOOKUP([1]!Tabla_SERIEA_05_13[[#This Row],[IdEstablecimiento]],'[2]Establecimiento 2023'!$A$1:$E$183,5,FALSE),0)</f>
        <v>105102-Hospital Ovalle</v>
      </c>
      <c r="F3860" t="s">
        <v>1400</v>
      </c>
      <c r="G3860" s="437">
        <v>45096.490856481483</v>
      </c>
      <c r="H3860">
        <v>77</v>
      </c>
      <c r="J3860">
        <v>77</v>
      </c>
      <c r="K3860">
        <v>0</v>
      </c>
      <c r="L3860">
        <v>77</v>
      </c>
      <c r="M3860">
        <v>0</v>
      </c>
    </row>
    <row r="3861" spans="1:13" x14ac:dyDescent="0.2">
      <c r="A3861">
        <v>5</v>
      </c>
      <c r="B3861" t="s">
        <v>1325</v>
      </c>
      <c r="C3861">
        <v>2023</v>
      </c>
      <c r="D3861" t="s">
        <v>1691</v>
      </c>
      <c r="E3861" t="str">
        <f>IFERROR(VLOOKUP([1]!Tabla_SERIEA_05_13[[#This Row],[IdEstablecimiento]],'[2]Establecimiento 2023'!$A$1:$E$183,5,FALSE),0)</f>
        <v>105102-Hospital Ovalle</v>
      </c>
      <c r="F3861" t="s">
        <v>1401</v>
      </c>
      <c r="G3861" s="437">
        <v>45096.490856481483</v>
      </c>
      <c r="H3861">
        <v>16</v>
      </c>
      <c r="J3861">
        <v>16</v>
      </c>
      <c r="L3861">
        <v>16</v>
      </c>
    </row>
    <row r="3862" spans="1:13" x14ac:dyDescent="0.2">
      <c r="A3862">
        <v>5</v>
      </c>
      <c r="B3862" t="s">
        <v>1325</v>
      </c>
      <c r="C3862">
        <v>2023</v>
      </c>
      <c r="D3862" t="s">
        <v>1691</v>
      </c>
      <c r="E3862" t="str">
        <f>IFERROR(VLOOKUP([1]!Tabla_SERIEA_05_13[[#This Row],[IdEstablecimiento]],'[2]Establecimiento 2023'!$A$1:$E$183,5,FALSE),0)</f>
        <v>105102-Hospital Ovalle</v>
      </c>
      <c r="F3862" t="s">
        <v>1402</v>
      </c>
      <c r="G3862" s="437">
        <v>45096.490856481483</v>
      </c>
      <c r="H3862">
        <v>50</v>
      </c>
      <c r="J3862">
        <v>50</v>
      </c>
      <c r="L3862">
        <v>50</v>
      </c>
    </row>
    <row r="3863" spans="1:13" x14ac:dyDescent="0.2">
      <c r="A3863">
        <v>5</v>
      </c>
      <c r="B3863" t="s">
        <v>1325</v>
      </c>
      <c r="C3863">
        <v>2023</v>
      </c>
      <c r="D3863" t="s">
        <v>1691</v>
      </c>
      <c r="E3863" t="str">
        <f>IFERROR(VLOOKUP([1]!Tabla_SERIEA_05_13[[#This Row],[IdEstablecimiento]],'[2]Establecimiento 2023'!$A$1:$E$183,5,FALSE),0)</f>
        <v>105102-Hospital Ovalle</v>
      </c>
      <c r="F3863" t="s">
        <v>1499</v>
      </c>
      <c r="G3863" s="437">
        <v>45096.490856481483</v>
      </c>
      <c r="H3863">
        <v>16</v>
      </c>
      <c r="J3863">
        <v>16</v>
      </c>
      <c r="L3863">
        <v>16</v>
      </c>
    </row>
    <row r="3864" spans="1:13" x14ac:dyDescent="0.2">
      <c r="A3864">
        <v>5</v>
      </c>
      <c r="B3864" t="s">
        <v>1325</v>
      </c>
      <c r="C3864">
        <v>2023</v>
      </c>
      <c r="D3864" t="s">
        <v>1691</v>
      </c>
      <c r="E3864" t="str">
        <f>IFERROR(VLOOKUP([1]!Tabla_SERIEA_05_13[[#This Row],[IdEstablecimiento]],'[2]Establecimiento 2023'!$A$1:$E$183,5,FALSE),0)</f>
        <v>04106-Vicuña</v>
      </c>
      <c r="F3864" t="s">
        <v>1430</v>
      </c>
      <c r="G3864" s="437">
        <v>45096.490856481483</v>
      </c>
      <c r="H3864">
        <v>3</v>
      </c>
      <c r="J3864">
        <v>3</v>
      </c>
      <c r="L3864">
        <v>3</v>
      </c>
    </row>
    <row r="3865" spans="1:13" x14ac:dyDescent="0.2">
      <c r="A3865">
        <v>5</v>
      </c>
      <c r="B3865" t="s">
        <v>1325</v>
      </c>
      <c r="C3865">
        <v>2023</v>
      </c>
      <c r="D3865" t="s">
        <v>1691</v>
      </c>
      <c r="E3865" t="str">
        <f>IFERROR(VLOOKUP([1]!Tabla_SERIEA_05_13[[#This Row],[IdEstablecimiento]],'[2]Establecimiento 2023'!$A$1:$E$183,5,FALSE),0)</f>
        <v>04106-Vicuña</v>
      </c>
      <c r="F3865" t="s">
        <v>1380</v>
      </c>
      <c r="G3865" s="437">
        <v>45096.490856481483</v>
      </c>
      <c r="H3865">
        <v>1</v>
      </c>
      <c r="J3865">
        <v>1</v>
      </c>
      <c r="L3865">
        <v>1</v>
      </c>
    </row>
    <row r="3866" spans="1:13" x14ac:dyDescent="0.2">
      <c r="A3866">
        <v>5</v>
      </c>
      <c r="B3866" t="s">
        <v>1325</v>
      </c>
      <c r="C3866">
        <v>2023</v>
      </c>
      <c r="D3866" t="s">
        <v>1691</v>
      </c>
      <c r="E3866" t="str">
        <f>IFERROR(VLOOKUP([1]!Tabla_SERIEA_05_13[[#This Row],[IdEstablecimiento]],'[2]Establecimiento 2023'!$A$1:$E$183,5,FALSE),0)</f>
        <v>04106-Vicuña</v>
      </c>
      <c r="F3866" t="s">
        <v>1327</v>
      </c>
      <c r="G3866" s="437">
        <v>45096.490856481483</v>
      </c>
      <c r="H3866">
        <v>153</v>
      </c>
      <c r="J3866">
        <v>153</v>
      </c>
      <c r="L3866">
        <v>153</v>
      </c>
    </row>
    <row r="3867" spans="1:13" x14ac:dyDescent="0.2">
      <c r="A3867">
        <v>5</v>
      </c>
      <c r="B3867" t="s">
        <v>1325</v>
      </c>
      <c r="C3867">
        <v>2023</v>
      </c>
      <c r="D3867" t="s">
        <v>1691</v>
      </c>
      <c r="E3867" t="str">
        <f>IFERROR(VLOOKUP([1]!Tabla_SERIEA_05_13[[#This Row],[IdEstablecimiento]],'[2]Establecimiento 2023'!$A$1:$E$183,5,FALSE),0)</f>
        <v>04106-Vicuña</v>
      </c>
      <c r="F3867" t="s">
        <v>1383</v>
      </c>
      <c r="G3867" s="437">
        <v>45096.490856481483</v>
      </c>
      <c r="H3867">
        <v>135</v>
      </c>
      <c r="J3867">
        <v>135</v>
      </c>
      <c r="L3867">
        <v>94</v>
      </c>
    </row>
    <row r="3868" spans="1:13" x14ac:dyDescent="0.2">
      <c r="A3868">
        <v>5</v>
      </c>
      <c r="B3868" t="s">
        <v>1325</v>
      </c>
      <c r="C3868">
        <v>2023</v>
      </c>
      <c r="D3868" t="s">
        <v>1691</v>
      </c>
      <c r="E3868" t="str">
        <f>IFERROR(VLOOKUP([1]!Tabla_SERIEA_05_13[[#This Row],[IdEstablecimiento]],'[2]Establecimiento 2023'!$A$1:$E$183,5,FALSE),0)</f>
        <v>04106-Vicuña</v>
      </c>
      <c r="F3868" t="s">
        <v>1384</v>
      </c>
      <c r="G3868" s="437">
        <v>45096.490856481483</v>
      </c>
      <c r="H3868">
        <v>306</v>
      </c>
      <c r="J3868">
        <v>306</v>
      </c>
      <c r="L3868">
        <v>306</v>
      </c>
    </row>
    <row r="3869" spans="1:13" x14ac:dyDescent="0.2">
      <c r="A3869">
        <v>5</v>
      </c>
      <c r="B3869" t="s">
        <v>1325</v>
      </c>
      <c r="C3869">
        <v>2023</v>
      </c>
      <c r="D3869" t="s">
        <v>1691</v>
      </c>
      <c r="E3869" t="str">
        <f>IFERROR(VLOOKUP([1]!Tabla_SERIEA_05_13[[#This Row],[IdEstablecimiento]],'[2]Establecimiento 2023'!$A$1:$E$183,5,FALSE),0)</f>
        <v>04106-Vicuña</v>
      </c>
      <c r="F3869" t="s">
        <v>1338</v>
      </c>
      <c r="G3869" s="437">
        <v>45096.490856481483</v>
      </c>
      <c r="H3869">
        <v>1</v>
      </c>
      <c r="J3869">
        <v>1</v>
      </c>
      <c r="L3869">
        <v>1</v>
      </c>
    </row>
    <row r="3870" spans="1:13" x14ac:dyDescent="0.2">
      <c r="A3870">
        <v>5</v>
      </c>
      <c r="B3870" t="s">
        <v>1325</v>
      </c>
      <c r="C3870">
        <v>2023</v>
      </c>
      <c r="D3870" t="s">
        <v>1691</v>
      </c>
      <c r="E3870" t="str">
        <f>IFERROR(VLOOKUP([1]!Tabla_SERIEA_05_13[[#This Row],[IdEstablecimiento]],'[2]Establecimiento 2023'!$A$1:$E$183,5,FALSE),0)</f>
        <v>04106-Vicuña</v>
      </c>
      <c r="F3870" t="s">
        <v>1528</v>
      </c>
      <c r="G3870" s="437">
        <v>45096.490856481483</v>
      </c>
      <c r="H3870">
        <v>6</v>
      </c>
      <c r="J3870">
        <v>6</v>
      </c>
      <c r="L3870">
        <v>6</v>
      </c>
    </row>
    <row r="3871" spans="1:13" x14ac:dyDescent="0.2">
      <c r="A3871">
        <v>5</v>
      </c>
      <c r="B3871" t="s">
        <v>1325</v>
      </c>
      <c r="C3871">
        <v>2023</v>
      </c>
      <c r="D3871" t="s">
        <v>1691</v>
      </c>
      <c r="E3871" t="str">
        <f>IFERROR(VLOOKUP([1]!Tabla_SERIEA_05_13[[#This Row],[IdEstablecimiento]],'[2]Establecimiento 2023'!$A$1:$E$183,5,FALSE),0)</f>
        <v>04106-Vicuña</v>
      </c>
      <c r="F3871" t="s">
        <v>1330</v>
      </c>
      <c r="G3871" s="437">
        <v>45096.490856481483</v>
      </c>
      <c r="H3871">
        <v>4</v>
      </c>
      <c r="J3871">
        <v>4</v>
      </c>
      <c r="L3871">
        <v>4</v>
      </c>
    </row>
    <row r="3872" spans="1:13" x14ac:dyDescent="0.2">
      <c r="A3872">
        <v>5</v>
      </c>
      <c r="B3872" t="s">
        <v>1325</v>
      </c>
      <c r="C3872">
        <v>2023</v>
      </c>
      <c r="D3872" t="s">
        <v>1691</v>
      </c>
      <c r="E3872" t="str">
        <f>IFERROR(VLOOKUP([1]!Tabla_SERIEA_05_13[[#This Row],[IdEstablecimiento]],'[2]Establecimiento 2023'!$A$1:$E$183,5,FALSE),0)</f>
        <v>04106-Vicuña</v>
      </c>
      <c r="F3872" t="s">
        <v>1331</v>
      </c>
      <c r="G3872" s="437">
        <v>45096.490856481483</v>
      </c>
      <c r="H3872">
        <v>134</v>
      </c>
      <c r="J3872">
        <v>134</v>
      </c>
      <c r="L3872">
        <v>134</v>
      </c>
    </row>
    <row r="3873" spans="1:12" x14ac:dyDescent="0.2">
      <c r="A3873">
        <v>5</v>
      </c>
      <c r="B3873" t="s">
        <v>1325</v>
      </c>
      <c r="C3873">
        <v>2023</v>
      </c>
      <c r="D3873" t="s">
        <v>1691</v>
      </c>
      <c r="E3873" t="str">
        <f>IFERROR(VLOOKUP([1]!Tabla_SERIEA_05_13[[#This Row],[IdEstablecimiento]],'[2]Establecimiento 2023'!$A$1:$E$183,5,FALSE),0)</f>
        <v>04106-Vicuña</v>
      </c>
      <c r="F3873" t="s">
        <v>1385</v>
      </c>
      <c r="G3873" s="437">
        <v>45096.490856481483</v>
      </c>
      <c r="H3873">
        <v>864</v>
      </c>
      <c r="J3873">
        <v>864</v>
      </c>
    </row>
    <row r="3874" spans="1:12" x14ac:dyDescent="0.2">
      <c r="A3874">
        <v>5</v>
      </c>
      <c r="B3874" t="s">
        <v>1325</v>
      </c>
      <c r="C3874">
        <v>2023</v>
      </c>
      <c r="D3874" t="s">
        <v>1691</v>
      </c>
      <c r="E3874" t="str">
        <f>IFERROR(VLOOKUP([1]!Tabla_SERIEA_05_13[[#This Row],[IdEstablecimiento]],'[2]Establecimiento 2023'!$A$1:$E$183,5,FALSE),0)</f>
        <v>04106-Vicuña</v>
      </c>
      <c r="F3874" t="s">
        <v>1386</v>
      </c>
      <c r="G3874" s="437">
        <v>45096.490856481483</v>
      </c>
      <c r="H3874">
        <v>53</v>
      </c>
      <c r="J3874">
        <v>53</v>
      </c>
    </row>
    <row r="3875" spans="1:12" x14ac:dyDescent="0.2">
      <c r="A3875">
        <v>5</v>
      </c>
      <c r="B3875" t="s">
        <v>1325</v>
      </c>
      <c r="C3875">
        <v>2023</v>
      </c>
      <c r="D3875" t="s">
        <v>1691</v>
      </c>
      <c r="E3875" t="str">
        <f>IFERROR(VLOOKUP([1]!Tabla_SERIEA_05_13[[#This Row],[IdEstablecimiento]],'[2]Establecimiento 2023'!$A$1:$E$183,5,FALSE),0)</f>
        <v>04106-Vicuña</v>
      </c>
      <c r="F3875" t="s">
        <v>1403</v>
      </c>
      <c r="G3875" s="437">
        <v>45096.490856481483</v>
      </c>
      <c r="H3875">
        <v>18</v>
      </c>
      <c r="J3875">
        <v>18</v>
      </c>
      <c r="L3875">
        <v>18</v>
      </c>
    </row>
    <row r="3876" spans="1:12" x14ac:dyDescent="0.2">
      <c r="A3876">
        <v>5</v>
      </c>
      <c r="B3876" t="s">
        <v>1325</v>
      </c>
      <c r="C3876">
        <v>2023</v>
      </c>
      <c r="D3876" t="s">
        <v>1691</v>
      </c>
      <c r="E3876" t="str">
        <f>IFERROR(VLOOKUP([1]!Tabla_SERIEA_05_13[[#This Row],[IdEstablecimiento]],'[2]Establecimiento 2023'!$A$1:$E$183,5,FALSE),0)</f>
        <v>04106-Vicuña</v>
      </c>
      <c r="F3876" t="s">
        <v>1404</v>
      </c>
      <c r="G3876" s="437">
        <v>45096.490856481483</v>
      </c>
      <c r="H3876">
        <v>9</v>
      </c>
      <c r="J3876">
        <v>9</v>
      </c>
      <c r="L3876">
        <v>9</v>
      </c>
    </row>
    <row r="3877" spans="1:12" x14ac:dyDescent="0.2">
      <c r="A3877">
        <v>5</v>
      </c>
      <c r="B3877" t="s">
        <v>1325</v>
      </c>
      <c r="C3877">
        <v>2023</v>
      </c>
      <c r="D3877" t="s">
        <v>1691</v>
      </c>
      <c r="E3877" t="str">
        <f>IFERROR(VLOOKUP([1]!Tabla_SERIEA_05_13[[#This Row],[IdEstablecimiento]],'[2]Establecimiento 2023'!$A$1:$E$183,5,FALSE),0)</f>
        <v>04106-Vicuña</v>
      </c>
      <c r="F3877" t="s">
        <v>1332</v>
      </c>
      <c r="G3877" s="437">
        <v>45096.490856481483</v>
      </c>
      <c r="H3877">
        <v>43</v>
      </c>
      <c r="J3877">
        <v>43</v>
      </c>
      <c r="L3877">
        <v>43</v>
      </c>
    </row>
    <row r="3878" spans="1:12" x14ac:dyDescent="0.2">
      <c r="A3878">
        <v>5</v>
      </c>
      <c r="B3878" t="s">
        <v>1325</v>
      </c>
      <c r="C3878">
        <v>2023</v>
      </c>
      <c r="D3878" t="s">
        <v>1691</v>
      </c>
      <c r="E3878" t="str">
        <f>IFERROR(VLOOKUP([1]!Tabla_SERIEA_05_13[[#This Row],[IdEstablecimiento]],'[2]Establecimiento 2023'!$A$1:$E$183,5,FALSE),0)</f>
        <v>04106-Vicuña</v>
      </c>
      <c r="F3878" t="s">
        <v>1388</v>
      </c>
      <c r="G3878" s="437">
        <v>45096.490856481483</v>
      </c>
      <c r="H3878">
        <v>8</v>
      </c>
      <c r="J3878">
        <v>8</v>
      </c>
    </row>
    <row r="3879" spans="1:12" x14ac:dyDescent="0.2">
      <c r="A3879">
        <v>5</v>
      </c>
      <c r="B3879" t="s">
        <v>1325</v>
      </c>
      <c r="C3879">
        <v>2023</v>
      </c>
      <c r="D3879" t="s">
        <v>1691</v>
      </c>
      <c r="E3879" t="str">
        <f>IFERROR(VLOOKUP([1]!Tabla_SERIEA_05_13[[#This Row],[IdEstablecimiento]],'[2]Establecimiento 2023'!$A$1:$E$183,5,FALSE),0)</f>
        <v>04106-Vicuña</v>
      </c>
      <c r="F3879" t="s">
        <v>1242</v>
      </c>
      <c r="G3879" s="437">
        <v>45096.490856481483</v>
      </c>
      <c r="H3879">
        <v>82</v>
      </c>
      <c r="I3879">
        <v>0</v>
      </c>
      <c r="J3879">
        <v>82</v>
      </c>
    </row>
    <row r="3880" spans="1:12" x14ac:dyDescent="0.2">
      <c r="A3880">
        <v>5</v>
      </c>
      <c r="B3880" t="s">
        <v>1325</v>
      </c>
      <c r="C3880">
        <v>2023</v>
      </c>
      <c r="D3880" t="s">
        <v>1691</v>
      </c>
      <c r="E3880" t="str">
        <f>IFERROR(VLOOKUP([1]!Tabla_SERIEA_05_13[[#This Row],[IdEstablecimiento]],'[2]Establecimiento 2023'!$A$1:$E$183,5,FALSE),0)</f>
        <v>04106-Vicuña</v>
      </c>
      <c r="F3880" t="s">
        <v>1244</v>
      </c>
      <c r="G3880" s="437">
        <v>45096.490856481483</v>
      </c>
      <c r="H3880">
        <v>255</v>
      </c>
      <c r="I3880">
        <v>0</v>
      </c>
      <c r="J3880">
        <v>255</v>
      </c>
    </row>
    <row r="3881" spans="1:12" x14ac:dyDescent="0.2">
      <c r="A3881">
        <v>5</v>
      </c>
      <c r="B3881" t="s">
        <v>1325</v>
      </c>
      <c r="C3881">
        <v>2023</v>
      </c>
      <c r="D3881" t="s">
        <v>1691</v>
      </c>
      <c r="E3881" t="str">
        <f>IFERROR(VLOOKUP([1]!Tabla_SERIEA_05_13[[#This Row],[IdEstablecimiento]],'[2]Establecimiento 2023'!$A$1:$E$183,5,FALSE),0)</f>
        <v>105102-Hospital Ovalle</v>
      </c>
      <c r="F3881" t="s">
        <v>1246</v>
      </c>
      <c r="G3881" s="437">
        <v>45096.490856481483</v>
      </c>
      <c r="H3881">
        <v>3</v>
      </c>
      <c r="I3881">
        <v>0</v>
      </c>
      <c r="J3881">
        <v>3</v>
      </c>
    </row>
    <row r="3882" spans="1:12" x14ac:dyDescent="0.2">
      <c r="A3882">
        <v>5</v>
      </c>
      <c r="B3882" t="s">
        <v>1325</v>
      </c>
      <c r="C3882">
        <v>2023</v>
      </c>
      <c r="D3882" t="s">
        <v>1691</v>
      </c>
      <c r="E3882" t="str">
        <f>IFERROR(VLOOKUP([1]!Tabla_SERIEA_05_13[[#This Row],[IdEstablecimiento]],'[2]Establecimiento 2023'!$A$1:$E$183,5,FALSE),0)</f>
        <v>105102-Hospital Ovalle</v>
      </c>
      <c r="F3882" t="s">
        <v>1248</v>
      </c>
      <c r="G3882" s="437">
        <v>45096.490856481483</v>
      </c>
      <c r="H3882">
        <v>1</v>
      </c>
      <c r="I3882">
        <v>0</v>
      </c>
      <c r="J3882">
        <v>1</v>
      </c>
    </row>
    <row r="3883" spans="1:12" x14ac:dyDescent="0.2">
      <c r="A3883">
        <v>5</v>
      </c>
      <c r="B3883" t="s">
        <v>1325</v>
      </c>
      <c r="C3883">
        <v>2023</v>
      </c>
      <c r="D3883" t="s">
        <v>1691</v>
      </c>
      <c r="E3883" t="str">
        <f>IFERROR(VLOOKUP([1]!Tabla_SERIEA_05_13[[#This Row],[IdEstablecimiento]],'[2]Establecimiento 2023'!$A$1:$E$183,5,FALSE),0)</f>
        <v>105102-Hospital Ovalle</v>
      </c>
      <c r="F3883" t="s">
        <v>1252</v>
      </c>
      <c r="G3883" s="437">
        <v>45096.490856481483</v>
      </c>
      <c r="H3883">
        <v>134</v>
      </c>
      <c r="I3883">
        <v>0</v>
      </c>
      <c r="J3883">
        <v>134</v>
      </c>
    </row>
    <row r="3884" spans="1:12" x14ac:dyDescent="0.2">
      <c r="A3884">
        <v>5</v>
      </c>
      <c r="B3884" t="s">
        <v>1325</v>
      </c>
      <c r="C3884">
        <v>2023</v>
      </c>
      <c r="D3884" t="s">
        <v>1691</v>
      </c>
      <c r="E3884" t="str">
        <f>IFERROR(VLOOKUP([1]!Tabla_SERIEA_05_13[[#This Row],[IdEstablecimiento]],'[2]Establecimiento 2023'!$A$1:$E$183,5,FALSE),0)</f>
        <v>105102-Hospital Ovalle</v>
      </c>
      <c r="F3884" t="s">
        <v>1253</v>
      </c>
      <c r="G3884" s="437">
        <v>45096.490856481483</v>
      </c>
      <c r="H3884">
        <v>153</v>
      </c>
      <c r="I3884">
        <v>0</v>
      </c>
      <c r="J3884">
        <v>153</v>
      </c>
    </row>
    <row r="3885" spans="1:12" x14ac:dyDescent="0.2">
      <c r="A3885">
        <v>5</v>
      </c>
      <c r="B3885" t="s">
        <v>1325</v>
      </c>
      <c r="C3885">
        <v>2023</v>
      </c>
      <c r="D3885" t="s">
        <v>1691</v>
      </c>
      <c r="E3885" t="str">
        <f>IFERROR(VLOOKUP([1]!Tabla_SERIEA_05_13[[#This Row],[IdEstablecimiento]],'[2]Establecimiento 2023'!$A$1:$E$183,5,FALSE),0)</f>
        <v>105102-Hospital Ovalle</v>
      </c>
      <c r="F3885" t="s">
        <v>1390</v>
      </c>
      <c r="G3885" s="437">
        <v>45096.490856481483</v>
      </c>
      <c r="H3885">
        <v>135</v>
      </c>
      <c r="I3885">
        <v>0</v>
      </c>
      <c r="J3885">
        <v>135</v>
      </c>
    </row>
    <row r="3886" spans="1:12" x14ac:dyDescent="0.2">
      <c r="A3886">
        <v>5</v>
      </c>
      <c r="B3886" t="s">
        <v>1325</v>
      </c>
      <c r="C3886">
        <v>2023</v>
      </c>
      <c r="D3886" t="s">
        <v>1691</v>
      </c>
      <c r="E3886" t="str">
        <f>IFERROR(VLOOKUP([1]!Tabla_SERIEA_05_13[[#This Row],[IdEstablecimiento]],'[2]Establecimiento 2023'!$A$1:$E$183,5,FALSE),0)</f>
        <v>105102-Hospital Ovalle</v>
      </c>
      <c r="F3886" t="s">
        <v>1258</v>
      </c>
      <c r="G3886" s="437">
        <v>45096.490856481483</v>
      </c>
      <c r="H3886">
        <v>6</v>
      </c>
      <c r="I3886">
        <v>0</v>
      </c>
      <c r="J3886">
        <v>6</v>
      </c>
    </row>
    <row r="3887" spans="1:12" x14ac:dyDescent="0.2">
      <c r="A3887">
        <v>5</v>
      </c>
      <c r="B3887" t="s">
        <v>1325</v>
      </c>
      <c r="C3887">
        <v>2023</v>
      </c>
      <c r="D3887" t="s">
        <v>1691</v>
      </c>
      <c r="E3887" t="str">
        <f>IFERROR(VLOOKUP([1]!Tabla_SERIEA_05_13[[#This Row],[IdEstablecimiento]],'[2]Establecimiento 2023'!$A$1:$E$183,5,FALSE),0)</f>
        <v>105102-Hospital Ovalle</v>
      </c>
      <c r="F3887" t="s">
        <v>1259</v>
      </c>
      <c r="G3887" s="437">
        <v>45096.490856481483</v>
      </c>
      <c r="H3887">
        <v>71</v>
      </c>
      <c r="I3887">
        <v>4</v>
      </c>
      <c r="J3887">
        <v>67</v>
      </c>
    </row>
    <row r="3888" spans="1:12" x14ac:dyDescent="0.2">
      <c r="A3888">
        <v>5</v>
      </c>
      <c r="B3888" t="s">
        <v>1325</v>
      </c>
      <c r="C3888">
        <v>2023</v>
      </c>
      <c r="D3888" t="s">
        <v>1692</v>
      </c>
      <c r="E3888" t="str">
        <f>IFERROR(VLOOKUP([1]!Tabla_SERIEA_05_13[[#This Row],[IdEstablecimiento]],'[2]Establecimiento 2023'!$A$1:$E$183,5,FALSE),0)</f>
        <v>105102-Hospital Ovalle</v>
      </c>
      <c r="F3888" t="s">
        <v>1449</v>
      </c>
      <c r="G3888" s="437">
        <v>45096.491701388892</v>
      </c>
      <c r="H3888">
        <v>16</v>
      </c>
      <c r="I3888">
        <v>15</v>
      </c>
      <c r="J3888">
        <v>1</v>
      </c>
      <c r="K3888">
        <v>1</v>
      </c>
    </row>
    <row r="3889" spans="1:11" x14ac:dyDescent="0.2">
      <c r="A3889">
        <v>5</v>
      </c>
      <c r="B3889" t="s">
        <v>1325</v>
      </c>
      <c r="C3889">
        <v>2023</v>
      </c>
      <c r="D3889" t="s">
        <v>1692</v>
      </c>
      <c r="E3889" t="str">
        <f>IFERROR(VLOOKUP([1]!Tabla_SERIEA_05_13[[#This Row],[IdEstablecimiento]],'[2]Establecimiento 2023'!$A$1:$E$183,5,FALSE),0)</f>
        <v>105102-Hospital Ovalle</v>
      </c>
      <c r="F3889" t="s">
        <v>1501</v>
      </c>
      <c r="G3889" s="437">
        <v>45096.491701388892</v>
      </c>
      <c r="H3889">
        <v>141</v>
      </c>
      <c r="I3889">
        <v>77</v>
      </c>
      <c r="J3889">
        <v>64</v>
      </c>
      <c r="K3889">
        <v>64</v>
      </c>
    </row>
    <row r="3890" spans="1:11" x14ac:dyDescent="0.2">
      <c r="A3890">
        <v>5</v>
      </c>
      <c r="B3890" t="s">
        <v>1325</v>
      </c>
      <c r="C3890">
        <v>2023</v>
      </c>
      <c r="D3890" t="s">
        <v>1692</v>
      </c>
      <c r="E3890" t="str">
        <f>IFERROR(VLOOKUP([1]!Tabla_SERIEA_05_13[[#This Row],[IdEstablecimiento]],'[2]Establecimiento 2023'!$A$1:$E$183,5,FALSE),0)</f>
        <v>105102-Hospital Ovalle</v>
      </c>
      <c r="F3890" t="s">
        <v>1653</v>
      </c>
      <c r="G3890" s="437">
        <v>45096.491701388892</v>
      </c>
      <c r="H3890">
        <v>16</v>
      </c>
      <c r="I3890">
        <v>16</v>
      </c>
    </row>
    <row r="3891" spans="1:11" x14ac:dyDescent="0.2">
      <c r="A3891">
        <v>5</v>
      </c>
      <c r="B3891" t="s">
        <v>1325</v>
      </c>
      <c r="C3891">
        <v>2023</v>
      </c>
      <c r="D3891" t="s">
        <v>1692</v>
      </c>
      <c r="E3891" t="str">
        <f>IFERROR(VLOOKUP([1]!Tabla_SERIEA_05_13[[#This Row],[IdEstablecimiento]],'[2]Establecimiento 2023'!$A$1:$E$183,5,FALSE),0)</f>
        <v>105102-Hospital Ovalle</v>
      </c>
      <c r="F3891" t="s">
        <v>1654</v>
      </c>
      <c r="G3891" s="437">
        <v>45096.491701388892</v>
      </c>
      <c r="H3891">
        <v>18</v>
      </c>
      <c r="I3891">
        <v>18</v>
      </c>
    </row>
    <row r="3892" spans="1:11" x14ac:dyDescent="0.2">
      <c r="A3892">
        <v>5</v>
      </c>
      <c r="B3892" t="s">
        <v>1325</v>
      </c>
      <c r="C3892">
        <v>2023</v>
      </c>
      <c r="D3892" t="s">
        <v>1692</v>
      </c>
      <c r="E3892" t="str">
        <f>IFERROR(VLOOKUP([1]!Tabla_SERIEA_05_13[[#This Row],[IdEstablecimiento]],'[2]Establecimiento 2023'!$A$1:$E$183,5,FALSE),0)</f>
        <v>105102-Hospital Ovalle</v>
      </c>
      <c r="F3892" t="s">
        <v>1655</v>
      </c>
      <c r="G3892" s="437">
        <v>45096.491701388892</v>
      </c>
      <c r="H3892">
        <v>37</v>
      </c>
      <c r="I3892">
        <v>37</v>
      </c>
    </row>
    <row r="3893" spans="1:11" x14ac:dyDescent="0.2">
      <c r="A3893">
        <v>5</v>
      </c>
      <c r="B3893" t="s">
        <v>1325</v>
      </c>
      <c r="C3893">
        <v>2023</v>
      </c>
      <c r="D3893" t="s">
        <v>1692</v>
      </c>
      <c r="E3893" t="str">
        <f>IFERROR(VLOOKUP([1]!Tabla_SERIEA_05_13[[#This Row],[IdEstablecimiento]],'[2]Establecimiento 2023'!$A$1:$E$183,5,FALSE),0)</f>
        <v>105102-Hospital Ovalle</v>
      </c>
      <c r="F3893" t="s">
        <v>1669</v>
      </c>
      <c r="G3893" s="437">
        <v>45096.491701388892</v>
      </c>
      <c r="H3893">
        <v>3</v>
      </c>
      <c r="I3893">
        <v>3</v>
      </c>
    </row>
    <row r="3894" spans="1:11" x14ac:dyDescent="0.2">
      <c r="A3894">
        <v>5</v>
      </c>
      <c r="B3894" t="s">
        <v>1325</v>
      </c>
      <c r="C3894">
        <v>2023</v>
      </c>
      <c r="D3894" t="s">
        <v>1692</v>
      </c>
      <c r="E3894" t="str">
        <f>IFERROR(VLOOKUP([1]!Tabla_SERIEA_05_13[[#This Row],[IdEstablecimiento]],'[2]Establecimiento 2023'!$A$1:$E$183,5,FALSE),0)</f>
        <v>105102-Hospital Ovalle</v>
      </c>
      <c r="F3894" t="s">
        <v>1656</v>
      </c>
      <c r="G3894" s="437">
        <v>45096.491701388892</v>
      </c>
      <c r="H3894">
        <v>16</v>
      </c>
      <c r="I3894">
        <v>16</v>
      </c>
    </row>
    <row r="3895" spans="1:11" x14ac:dyDescent="0.2">
      <c r="A3895">
        <v>5</v>
      </c>
      <c r="B3895" t="s">
        <v>1325</v>
      </c>
      <c r="C3895">
        <v>2023</v>
      </c>
      <c r="D3895" t="s">
        <v>1692</v>
      </c>
      <c r="E3895" t="str">
        <f>IFERROR(VLOOKUP([1]!Tabla_SERIEA_05_13[[#This Row],[IdEstablecimiento]],'[2]Establecimiento 2023'!$A$1:$E$183,5,FALSE),0)</f>
        <v>105102-Hospital Ovalle</v>
      </c>
      <c r="F3895" t="s">
        <v>1657</v>
      </c>
      <c r="G3895" s="437">
        <v>45096.491701388892</v>
      </c>
      <c r="H3895">
        <v>16</v>
      </c>
      <c r="I3895">
        <v>16</v>
      </c>
    </row>
    <row r="3896" spans="1:11" x14ac:dyDescent="0.2">
      <c r="A3896">
        <v>5</v>
      </c>
      <c r="B3896" t="s">
        <v>1325</v>
      </c>
      <c r="C3896">
        <v>2023</v>
      </c>
      <c r="D3896" t="s">
        <v>1692</v>
      </c>
      <c r="E3896" t="str">
        <f>IFERROR(VLOOKUP([1]!Tabla_SERIEA_05_13[[#This Row],[IdEstablecimiento]],'[2]Establecimiento 2023'!$A$1:$E$183,5,FALSE),0)</f>
        <v>105102-Hospital Ovalle</v>
      </c>
      <c r="F3896" t="s">
        <v>1658</v>
      </c>
      <c r="G3896" s="437">
        <v>45096.491701388892</v>
      </c>
      <c r="H3896">
        <v>14</v>
      </c>
      <c r="I3896">
        <v>14</v>
      </c>
    </row>
    <row r="3897" spans="1:11" x14ac:dyDescent="0.2">
      <c r="A3897">
        <v>5</v>
      </c>
      <c r="B3897" t="s">
        <v>1325</v>
      </c>
      <c r="C3897">
        <v>2023</v>
      </c>
      <c r="D3897" t="s">
        <v>1692</v>
      </c>
      <c r="E3897" t="str">
        <f>IFERROR(VLOOKUP([1]!Tabla_SERIEA_05_13[[#This Row],[IdEstablecimiento]],'[2]Establecimiento 2023'!$A$1:$E$183,5,FALSE),0)</f>
        <v>105102-Hospital Ovalle</v>
      </c>
      <c r="F3897" t="s">
        <v>1375</v>
      </c>
      <c r="G3897" s="437">
        <v>45096.491701388892</v>
      </c>
      <c r="H3897">
        <v>15</v>
      </c>
      <c r="I3897">
        <v>15</v>
      </c>
    </row>
    <row r="3898" spans="1:11" x14ac:dyDescent="0.2">
      <c r="A3898">
        <v>5</v>
      </c>
      <c r="B3898" t="s">
        <v>1325</v>
      </c>
      <c r="C3898">
        <v>2023</v>
      </c>
      <c r="D3898" t="s">
        <v>1692</v>
      </c>
      <c r="E3898" t="str">
        <f>IFERROR(VLOOKUP([1]!Tabla_SERIEA_05_13[[#This Row],[IdEstablecimiento]],'[2]Establecimiento 2023'!$A$1:$E$183,5,FALSE),0)</f>
        <v>105102-Hospital Ovalle</v>
      </c>
      <c r="F3898" t="s">
        <v>1475</v>
      </c>
      <c r="G3898" s="437">
        <v>45096.491701388892</v>
      </c>
      <c r="H3898">
        <v>25</v>
      </c>
      <c r="I3898">
        <v>1</v>
      </c>
      <c r="J3898">
        <v>24</v>
      </c>
      <c r="K3898">
        <v>24</v>
      </c>
    </row>
    <row r="3899" spans="1:11" x14ac:dyDescent="0.2">
      <c r="A3899">
        <v>5</v>
      </c>
      <c r="B3899" t="s">
        <v>1325</v>
      </c>
      <c r="C3899">
        <v>2023</v>
      </c>
      <c r="D3899" t="s">
        <v>1692</v>
      </c>
      <c r="E3899" t="str">
        <f>IFERROR(VLOOKUP([1]!Tabla_SERIEA_05_13[[#This Row],[IdEstablecimiento]],'[2]Establecimiento 2023'!$A$1:$E$183,5,FALSE),0)</f>
        <v>105102-Hospital Ovalle</v>
      </c>
      <c r="F3899" t="s">
        <v>1503</v>
      </c>
      <c r="G3899" s="437">
        <v>45096.491701388892</v>
      </c>
      <c r="H3899">
        <v>2</v>
      </c>
      <c r="I3899">
        <v>2</v>
      </c>
    </row>
    <row r="3900" spans="1:11" x14ac:dyDescent="0.2">
      <c r="A3900">
        <v>5</v>
      </c>
      <c r="B3900" t="s">
        <v>1325</v>
      </c>
      <c r="C3900">
        <v>2023</v>
      </c>
      <c r="D3900" t="s">
        <v>1692</v>
      </c>
      <c r="E3900" t="str">
        <f>IFERROR(VLOOKUP([1]!Tabla_SERIEA_05_13[[#This Row],[IdEstablecimiento]],'[2]Establecimiento 2023'!$A$1:$E$183,5,FALSE),0)</f>
        <v>105102-Hospital Ovalle</v>
      </c>
      <c r="F3900" t="s">
        <v>1659</v>
      </c>
      <c r="G3900" s="437">
        <v>45096.491701388892</v>
      </c>
      <c r="H3900">
        <v>4</v>
      </c>
      <c r="I3900">
        <v>4</v>
      </c>
    </row>
    <row r="3901" spans="1:11" x14ac:dyDescent="0.2">
      <c r="A3901">
        <v>5</v>
      </c>
      <c r="B3901" t="s">
        <v>1325</v>
      </c>
      <c r="C3901">
        <v>2023</v>
      </c>
      <c r="D3901" t="s">
        <v>1692</v>
      </c>
      <c r="E3901" t="str">
        <f>IFERROR(VLOOKUP([1]!Tabla_SERIEA_05_13[[#This Row],[IdEstablecimiento]],'[2]Establecimiento 2023'!$A$1:$E$183,5,FALSE),0)</f>
        <v>105102-Hospital Ovalle</v>
      </c>
      <c r="F3901" t="s">
        <v>1660</v>
      </c>
      <c r="G3901" s="437">
        <v>45096.491701388892</v>
      </c>
      <c r="H3901">
        <v>85</v>
      </c>
      <c r="I3901">
        <v>85</v>
      </c>
    </row>
    <row r="3902" spans="1:11" x14ac:dyDescent="0.2">
      <c r="A3902">
        <v>5</v>
      </c>
      <c r="B3902" t="s">
        <v>1325</v>
      </c>
      <c r="C3902">
        <v>2023</v>
      </c>
      <c r="D3902" t="s">
        <v>1692</v>
      </c>
      <c r="E3902" t="str">
        <f>IFERROR(VLOOKUP([1]!Tabla_SERIEA_05_13[[#This Row],[IdEstablecimiento]],'[2]Establecimiento 2023'!$A$1:$E$183,5,FALSE),0)</f>
        <v>105102-Hospital Ovalle</v>
      </c>
      <c r="F3902" t="s">
        <v>1661</v>
      </c>
      <c r="G3902" s="437">
        <v>45096.491701388892</v>
      </c>
      <c r="H3902">
        <v>5</v>
      </c>
      <c r="I3902">
        <v>5</v>
      </c>
    </row>
    <row r="3903" spans="1:11" x14ac:dyDescent="0.2">
      <c r="A3903">
        <v>5</v>
      </c>
      <c r="B3903" t="s">
        <v>1325</v>
      </c>
      <c r="C3903">
        <v>2023</v>
      </c>
      <c r="D3903" t="s">
        <v>1692</v>
      </c>
      <c r="E3903" t="str">
        <f>IFERROR(VLOOKUP([1]!Tabla_SERIEA_05_13[[#This Row],[IdEstablecimiento]],'[2]Establecimiento 2023'!$A$1:$E$183,5,FALSE),0)</f>
        <v>105102-Hospital Ovalle</v>
      </c>
      <c r="F3903" t="s">
        <v>1662</v>
      </c>
      <c r="G3903" s="437">
        <v>45096.491701388892</v>
      </c>
      <c r="H3903">
        <v>25</v>
      </c>
      <c r="I3903">
        <v>25</v>
      </c>
    </row>
    <row r="3904" spans="1:11" x14ac:dyDescent="0.2">
      <c r="A3904">
        <v>5</v>
      </c>
      <c r="B3904" t="s">
        <v>1325</v>
      </c>
      <c r="C3904">
        <v>2023</v>
      </c>
      <c r="D3904" t="s">
        <v>1692</v>
      </c>
      <c r="E3904" t="str">
        <f>IFERROR(VLOOKUP([1]!Tabla_SERIEA_05_13[[#This Row],[IdEstablecimiento]],'[2]Establecimiento 2023'!$A$1:$E$183,5,FALSE),0)</f>
        <v>105102-Hospital Ovalle</v>
      </c>
      <c r="F3904" t="s">
        <v>1376</v>
      </c>
      <c r="G3904" s="437">
        <v>45096.491701388892</v>
      </c>
      <c r="H3904">
        <v>42</v>
      </c>
      <c r="I3904">
        <v>42</v>
      </c>
    </row>
    <row r="3905" spans="1:12" x14ac:dyDescent="0.2">
      <c r="A3905">
        <v>5</v>
      </c>
      <c r="B3905" t="s">
        <v>1325</v>
      </c>
      <c r="C3905">
        <v>2023</v>
      </c>
      <c r="D3905" t="s">
        <v>1692</v>
      </c>
      <c r="E3905" t="str">
        <f>IFERROR(VLOOKUP([1]!Tabla_SERIEA_05_13[[#This Row],[IdEstablecimiento]],'[2]Establecimiento 2023'!$A$1:$E$183,5,FALSE),0)</f>
        <v>105102-Hospital Ovalle</v>
      </c>
      <c r="F3905" t="s">
        <v>1674</v>
      </c>
      <c r="G3905" s="437">
        <v>45096.491701388892</v>
      </c>
      <c r="H3905">
        <v>2</v>
      </c>
      <c r="I3905">
        <v>2</v>
      </c>
    </row>
    <row r="3906" spans="1:12" x14ac:dyDescent="0.2">
      <c r="A3906">
        <v>5</v>
      </c>
      <c r="B3906" t="s">
        <v>1325</v>
      </c>
      <c r="C3906">
        <v>2023</v>
      </c>
      <c r="D3906" t="s">
        <v>1692</v>
      </c>
      <c r="E3906" t="str">
        <f>IFERROR(VLOOKUP([1]!Tabla_SERIEA_05_13[[#This Row],[IdEstablecimiento]],'[2]Establecimiento 2023'!$A$1:$E$183,5,FALSE),0)</f>
        <v>105102-Hospital Ovalle</v>
      </c>
      <c r="F3906" t="s">
        <v>1646</v>
      </c>
      <c r="G3906" s="437">
        <v>45096.491701388892</v>
      </c>
      <c r="H3906">
        <v>1</v>
      </c>
      <c r="I3906">
        <v>1</v>
      </c>
      <c r="K3906">
        <v>1</v>
      </c>
    </row>
    <row r="3907" spans="1:12" x14ac:dyDescent="0.2">
      <c r="A3907">
        <v>5</v>
      </c>
      <c r="B3907" t="s">
        <v>1325</v>
      </c>
      <c r="C3907">
        <v>2023</v>
      </c>
      <c r="D3907" t="s">
        <v>1692</v>
      </c>
      <c r="E3907" t="str">
        <f>IFERROR(VLOOKUP([1]!Tabla_SERIEA_05_13[[#This Row],[IdEstablecimiento]],'[2]Establecimiento 2023'!$A$1:$E$183,5,FALSE),0)</f>
        <v>105102-Hospital Ovalle</v>
      </c>
      <c r="F3907" t="s">
        <v>1335</v>
      </c>
      <c r="G3907" s="437">
        <v>45096.491701388892</v>
      </c>
      <c r="H3907">
        <v>114</v>
      </c>
      <c r="I3907">
        <v>114</v>
      </c>
      <c r="L3907">
        <v>114</v>
      </c>
    </row>
    <row r="3908" spans="1:12" x14ac:dyDescent="0.2">
      <c r="A3908">
        <v>5</v>
      </c>
      <c r="B3908" t="s">
        <v>1325</v>
      </c>
      <c r="C3908">
        <v>2023</v>
      </c>
      <c r="D3908" t="s">
        <v>1692</v>
      </c>
      <c r="E3908" t="str">
        <f>IFERROR(VLOOKUP([1]!Tabla_SERIEA_05_13[[#This Row],[IdEstablecimiento]],'[2]Establecimiento 2023'!$A$1:$E$183,5,FALSE),0)</f>
        <v>105102-Hospital Ovalle</v>
      </c>
      <c r="F3908" t="s">
        <v>1400</v>
      </c>
      <c r="G3908" s="437">
        <v>45096.491701388892</v>
      </c>
      <c r="H3908">
        <v>279</v>
      </c>
      <c r="I3908">
        <v>279</v>
      </c>
      <c r="L3908">
        <v>279</v>
      </c>
    </row>
    <row r="3909" spans="1:12" x14ac:dyDescent="0.2">
      <c r="A3909">
        <v>5</v>
      </c>
      <c r="B3909" t="s">
        <v>1325</v>
      </c>
      <c r="C3909">
        <v>2023</v>
      </c>
      <c r="D3909" t="s">
        <v>1692</v>
      </c>
      <c r="E3909" t="str">
        <f>IFERROR(VLOOKUP([1]!Tabla_SERIEA_05_13[[#This Row],[IdEstablecimiento]],'[2]Establecimiento 2023'!$A$1:$E$183,5,FALSE),0)</f>
        <v>105102-Hospital Ovalle</v>
      </c>
      <c r="F3909" t="s">
        <v>1477</v>
      </c>
      <c r="G3909" s="437">
        <v>45096.491701388892</v>
      </c>
      <c r="H3909">
        <v>598</v>
      </c>
      <c r="I3909">
        <v>598</v>
      </c>
      <c r="L3909">
        <v>598</v>
      </c>
    </row>
    <row r="3910" spans="1:12" x14ac:dyDescent="0.2">
      <c r="A3910">
        <v>5</v>
      </c>
      <c r="B3910" t="s">
        <v>1325</v>
      </c>
      <c r="C3910">
        <v>2023</v>
      </c>
      <c r="D3910" t="s">
        <v>1692</v>
      </c>
      <c r="E3910" t="str">
        <f>IFERROR(VLOOKUP([1]!Tabla_SERIEA_05_13[[#This Row],[IdEstablecimiento]],'[2]Establecimiento 2023'!$A$1:$E$183,5,FALSE),0)</f>
        <v>105102-Hospital Ovalle</v>
      </c>
      <c r="F3910" t="s">
        <v>1429</v>
      </c>
      <c r="G3910" s="437">
        <v>45096.491701388892</v>
      </c>
      <c r="H3910">
        <v>73</v>
      </c>
      <c r="I3910">
        <v>73</v>
      </c>
      <c r="L3910">
        <v>73</v>
      </c>
    </row>
    <row r="3911" spans="1:12" x14ac:dyDescent="0.2">
      <c r="A3911">
        <v>5</v>
      </c>
      <c r="B3911" t="s">
        <v>1325</v>
      </c>
      <c r="C3911">
        <v>2023</v>
      </c>
      <c r="D3911" t="s">
        <v>1692</v>
      </c>
      <c r="E3911" t="str">
        <f>IFERROR(VLOOKUP([1]!Tabla_SERIEA_05_13[[#This Row],[IdEstablecimiento]],'[2]Establecimiento 2023'!$A$1:$E$183,5,FALSE),0)</f>
        <v>105102-Hospital Ovalle</v>
      </c>
      <c r="F3911" t="s">
        <v>1508</v>
      </c>
      <c r="G3911" s="437">
        <v>45096.491701388892</v>
      </c>
      <c r="H3911">
        <v>1</v>
      </c>
      <c r="I3911">
        <v>1</v>
      </c>
      <c r="L3911">
        <v>1</v>
      </c>
    </row>
    <row r="3912" spans="1:12" x14ac:dyDescent="0.2">
      <c r="A3912">
        <v>5</v>
      </c>
      <c r="B3912" t="s">
        <v>1325</v>
      </c>
      <c r="C3912">
        <v>2023</v>
      </c>
      <c r="D3912" t="s">
        <v>1692</v>
      </c>
      <c r="E3912" t="str">
        <f>IFERROR(VLOOKUP([1]!Tabla_SERIEA_05_13[[#This Row],[IdEstablecimiento]],'[2]Establecimiento 2023'!$A$1:$E$183,5,FALSE),0)</f>
        <v>105102-Hospital Ovalle</v>
      </c>
      <c r="F3912" t="s">
        <v>1478</v>
      </c>
      <c r="G3912" s="437">
        <v>45096.491701388892</v>
      </c>
      <c r="H3912">
        <v>8</v>
      </c>
      <c r="I3912">
        <v>8</v>
      </c>
      <c r="L3912">
        <v>8</v>
      </c>
    </row>
    <row r="3913" spans="1:12" x14ac:dyDescent="0.2">
      <c r="A3913">
        <v>5</v>
      </c>
      <c r="B3913" t="s">
        <v>1325</v>
      </c>
      <c r="C3913">
        <v>2023</v>
      </c>
      <c r="D3913" t="s">
        <v>1692</v>
      </c>
      <c r="E3913" t="str">
        <f>IFERROR(VLOOKUP([1]!Tabla_SERIEA_05_13[[#This Row],[IdEstablecimiento]],'[2]Establecimiento 2023'!$A$1:$E$183,5,FALSE),0)</f>
        <v>105102-Hospital Ovalle</v>
      </c>
      <c r="F3913" t="s">
        <v>1430</v>
      </c>
      <c r="G3913" s="437">
        <v>45096.491701388892</v>
      </c>
      <c r="H3913">
        <v>8</v>
      </c>
      <c r="I3913">
        <v>8</v>
      </c>
      <c r="L3913">
        <v>8</v>
      </c>
    </row>
    <row r="3914" spans="1:12" x14ac:dyDescent="0.2">
      <c r="A3914">
        <v>5</v>
      </c>
      <c r="B3914" t="s">
        <v>1325</v>
      </c>
      <c r="C3914">
        <v>2023</v>
      </c>
      <c r="D3914" t="s">
        <v>1692</v>
      </c>
      <c r="E3914" t="str">
        <f>IFERROR(VLOOKUP([1]!Tabla_SERIEA_05_13[[#This Row],[IdEstablecimiento]],'[2]Establecimiento 2023'!$A$1:$E$183,5,FALSE),0)</f>
        <v>105102-Hospital Ovalle</v>
      </c>
      <c r="F3914" t="s">
        <v>1463</v>
      </c>
      <c r="G3914" s="437">
        <v>45096.491701388892</v>
      </c>
      <c r="H3914">
        <v>11</v>
      </c>
      <c r="I3914">
        <v>11</v>
      </c>
      <c r="L3914">
        <v>11</v>
      </c>
    </row>
    <row r="3915" spans="1:12" x14ac:dyDescent="0.2">
      <c r="A3915">
        <v>5</v>
      </c>
      <c r="B3915" t="s">
        <v>1325</v>
      </c>
      <c r="C3915">
        <v>2023</v>
      </c>
      <c r="D3915" t="s">
        <v>1692</v>
      </c>
      <c r="E3915" t="str">
        <f>IFERROR(VLOOKUP([1]!Tabla_SERIEA_05_13[[#This Row],[IdEstablecimiento]],'[2]Establecimiento 2023'!$A$1:$E$183,5,FALSE),0)</f>
        <v>105102-Hospital Ovalle</v>
      </c>
      <c r="F3915" t="s">
        <v>1333</v>
      </c>
      <c r="G3915" s="437">
        <v>45096.491701388892</v>
      </c>
      <c r="H3915">
        <v>1</v>
      </c>
      <c r="I3915">
        <v>1</v>
      </c>
      <c r="L3915">
        <v>1</v>
      </c>
    </row>
    <row r="3916" spans="1:12" x14ac:dyDescent="0.2">
      <c r="A3916">
        <v>5</v>
      </c>
      <c r="B3916" t="s">
        <v>1325</v>
      </c>
      <c r="C3916">
        <v>2023</v>
      </c>
      <c r="D3916" t="s">
        <v>1692</v>
      </c>
      <c r="E3916" t="str">
        <f>IFERROR(VLOOKUP([1]!Tabla_SERIEA_05_13[[#This Row],[IdEstablecimiento]],'[2]Establecimiento 2023'!$A$1:$E$183,5,FALSE),0)</f>
        <v>105102-Hospital Ovalle</v>
      </c>
      <c r="F3916" t="s">
        <v>1327</v>
      </c>
      <c r="G3916" s="437">
        <v>45096.491701388892</v>
      </c>
      <c r="H3916">
        <v>60</v>
      </c>
      <c r="I3916">
        <v>60</v>
      </c>
      <c r="L3916">
        <v>60</v>
      </c>
    </row>
    <row r="3917" spans="1:12" x14ac:dyDescent="0.2">
      <c r="A3917">
        <v>5</v>
      </c>
      <c r="B3917" t="s">
        <v>1325</v>
      </c>
      <c r="C3917">
        <v>2023</v>
      </c>
      <c r="D3917" t="s">
        <v>1692</v>
      </c>
      <c r="E3917" t="str">
        <f>IFERROR(VLOOKUP([1]!Tabla_SERIEA_05_13[[#This Row],[IdEstablecimiento]],'[2]Establecimiento 2023'!$A$1:$E$183,5,FALSE),0)</f>
        <v>105102-Hospital Ovalle</v>
      </c>
      <c r="F3917" t="s">
        <v>1506</v>
      </c>
      <c r="G3917" s="437">
        <v>45096.491701388892</v>
      </c>
      <c r="H3917">
        <v>1</v>
      </c>
      <c r="I3917">
        <v>1</v>
      </c>
      <c r="L3917">
        <v>1</v>
      </c>
    </row>
    <row r="3918" spans="1:12" x14ac:dyDescent="0.2">
      <c r="A3918">
        <v>5</v>
      </c>
      <c r="B3918" t="s">
        <v>1325</v>
      </c>
      <c r="C3918">
        <v>2023</v>
      </c>
      <c r="D3918" t="s">
        <v>1692</v>
      </c>
      <c r="E3918" t="str">
        <f>IFERROR(VLOOKUP([1]!Tabla_SERIEA_05_13[[#This Row],[IdEstablecimiento]],'[2]Establecimiento 2023'!$A$1:$E$183,5,FALSE),0)</f>
        <v>105102-Hospital Ovalle</v>
      </c>
      <c r="F3918" t="s">
        <v>1687</v>
      </c>
      <c r="G3918" s="437">
        <v>45096.491701388892</v>
      </c>
      <c r="H3918">
        <v>1</v>
      </c>
      <c r="I3918">
        <v>1</v>
      </c>
      <c r="L3918">
        <v>1</v>
      </c>
    </row>
    <row r="3919" spans="1:12" x14ac:dyDescent="0.2">
      <c r="A3919">
        <v>5</v>
      </c>
      <c r="B3919" t="s">
        <v>1325</v>
      </c>
      <c r="C3919">
        <v>2023</v>
      </c>
      <c r="D3919" t="s">
        <v>1692</v>
      </c>
      <c r="E3919" t="str">
        <f>IFERROR(VLOOKUP([1]!Tabla_SERIEA_05_13[[#This Row],[IdEstablecimiento]],'[2]Establecimiento 2023'!$A$1:$E$183,5,FALSE),0)</f>
        <v>105102-Hospital Ovalle</v>
      </c>
      <c r="F3919" t="s">
        <v>1531</v>
      </c>
      <c r="G3919" s="437">
        <v>45096.491701388892</v>
      </c>
      <c r="H3919">
        <v>1</v>
      </c>
      <c r="I3919">
        <v>1</v>
      </c>
      <c r="L3919">
        <v>1</v>
      </c>
    </row>
    <row r="3920" spans="1:12" x14ac:dyDescent="0.2">
      <c r="A3920">
        <v>5</v>
      </c>
      <c r="B3920" t="s">
        <v>1325</v>
      </c>
      <c r="C3920">
        <v>2023</v>
      </c>
      <c r="D3920" t="s">
        <v>1692</v>
      </c>
      <c r="E3920" t="str">
        <f>IFERROR(VLOOKUP([1]!Tabla_SERIEA_05_13[[#This Row],[IdEstablecimiento]],'[2]Establecimiento 2023'!$A$1:$E$183,5,FALSE),0)</f>
        <v>105102-Hospital Ovalle</v>
      </c>
      <c r="F3920" t="s">
        <v>1435</v>
      </c>
      <c r="G3920" s="437">
        <v>45096.491701388892</v>
      </c>
      <c r="H3920">
        <v>10</v>
      </c>
      <c r="I3920">
        <v>10</v>
      </c>
      <c r="L3920">
        <v>10</v>
      </c>
    </row>
    <row r="3921" spans="1:13" x14ac:dyDescent="0.2">
      <c r="A3921">
        <v>5</v>
      </c>
      <c r="B3921" t="s">
        <v>1325</v>
      </c>
      <c r="C3921">
        <v>2023</v>
      </c>
      <c r="D3921" t="s">
        <v>1692</v>
      </c>
      <c r="E3921" t="str">
        <f>IFERROR(VLOOKUP([1]!Tabla_SERIEA_05_13[[#This Row],[IdEstablecimiento]],'[2]Establecimiento 2023'!$A$1:$E$183,5,FALSE),0)</f>
        <v>105102-Hospital Ovalle</v>
      </c>
      <c r="F3921" t="s">
        <v>1384</v>
      </c>
      <c r="G3921" s="437">
        <v>45096.491701388892</v>
      </c>
      <c r="H3921">
        <v>642</v>
      </c>
      <c r="I3921">
        <v>642</v>
      </c>
      <c r="L3921">
        <v>642</v>
      </c>
    </row>
    <row r="3922" spans="1:13" x14ac:dyDescent="0.2">
      <c r="A3922">
        <v>5</v>
      </c>
      <c r="B3922" t="s">
        <v>1325</v>
      </c>
      <c r="C3922">
        <v>2023</v>
      </c>
      <c r="D3922" t="s">
        <v>1692</v>
      </c>
      <c r="E3922" t="str">
        <f>IFERROR(VLOOKUP([1]!Tabla_SERIEA_05_13[[#This Row],[IdEstablecimiento]],'[2]Establecimiento 2023'!$A$1:$E$183,5,FALSE),0)</f>
        <v>105102-Hospital Ovalle</v>
      </c>
      <c r="F3922" t="s">
        <v>1338</v>
      </c>
      <c r="G3922" s="437">
        <v>45096.491701388892</v>
      </c>
      <c r="H3922">
        <v>331</v>
      </c>
      <c r="I3922">
        <v>331</v>
      </c>
      <c r="L3922">
        <v>331</v>
      </c>
    </row>
    <row r="3923" spans="1:13" x14ac:dyDescent="0.2">
      <c r="A3923">
        <v>5</v>
      </c>
      <c r="B3923" t="s">
        <v>1325</v>
      </c>
      <c r="C3923">
        <v>2023</v>
      </c>
      <c r="D3923" t="s">
        <v>1692</v>
      </c>
      <c r="E3923" t="str">
        <f>IFERROR(VLOOKUP([1]!Tabla_SERIEA_05_13[[#This Row],[IdEstablecimiento]],'[2]Establecimiento 2023'!$A$1:$E$183,5,FALSE),0)</f>
        <v>105102-Hospital Ovalle</v>
      </c>
      <c r="F3923" t="s">
        <v>1436</v>
      </c>
      <c r="G3923" s="437">
        <v>45096.491701388892</v>
      </c>
      <c r="H3923">
        <v>10</v>
      </c>
      <c r="I3923">
        <v>10</v>
      </c>
      <c r="L3923">
        <v>10</v>
      </c>
    </row>
    <row r="3924" spans="1:13" x14ac:dyDescent="0.2">
      <c r="A3924">
        <v>5</v>
      </c>
      <c r="B3924" t="s">
        <v>1325</v>
      </c>
      <c r="C3924">
        <v>2023</v>
      </c>
      <c r="D3924" t="s">
        <v>1692</v>
      </c>
      <c r="E3924" t="str">
        <f>IFERROR(VLOOKUP([1]!Tabla_SERIEA_05_13[[#This Row],[IdEstablecimiento]],'[2]Establecimiento 2023'!$A$1:$E$183,5,FALSE),0)</f>
        <v>105102-Hospital Ovalle</v>
      </c>
      <c r="F3924" t="s">
        <v>1330</v>
      </c>
      <c r="G3924" s="437">
        <v>45096.491701388892</v>
      </c>
      <c r="H3924">
        <v>5</v>
      </c>
      <c r="I3924">
        <v>5</v>
      </c>
      <c r="L3924">
        <v>5</v>
      </c>
    </row>
    <row r="3925" spans="1:13" x14ac:dyDescent="0.2">
      <c r="A3925">
        <v>5</v>
      </c>
      <c r="B3925" t="s">
        <v>1325</v>
      </c>
      <c r="C3925">
        <v>2023</v>
      </c>
      <c r="D3925" t="s">
        <v>1692</v>
      </c>
      <c r="E3925" t="str">
        <f>IFERROR(VLOOKUP([1]!Tabla_SERIEA_05_13[[#This Row],[IdEstablecimiento]],'[2]Establecimiento 2023'!$A$1:$E$183,5,FALSE),0)</f>
        <v>105102-Hospital Ovalle</v>
      </c>
      <c r="F3925" t="s">
        <v>1385</v>
      </c>
      <c r="G3925" s="437">
        <v>45096.491701388892</v>
      </c>
      <c r="H3925">
        <v>86</v>
      </c>
      <c r="I3925">
        <v>86</v>
      </c>
    </row>
    <row r="3926" spans="1:13" x14ac:dyDescent="0.2">
      <c r="A3926">
        <v>5</v>
      </c>
      <c r="B3926" t="s">
        <v>1325</v>
      </c>
      <c r="C3926">
        <v>2023</v>
      </c>
      <c r="D3926" t="s">
        <v>1692</v>
      </c>
      <c r="E3926" t="str">
        <f>IFERROR(VLOOKUP([1]!Tabla_SERIEA_05_13[[#This Row],[IdEstablecimiento]],'[2]Establecimiento 2023'!$A$1:$E$183,5,FALSE),0)</f>
        <v>105102-Hospital Ovalle</v>
      </c>
      <c r="F3926" t="s">
        <v>1386</v>
      </c>
      <c r="G3926" s="437">
        <v>45096.491701388892</v>
      </c>
      <c r="H3926">
        <v>12</v>
      </c>
      <c r="I3926">
        <v>12</v>
      </c>
    </row>
    <row r="3927" spans="1:13" x14ac:dyDescent="0.2">
      <c r="A3927">
        <v>5</v>
      </c>
      <c r="B3927" t="s">
        <v>1325</v>
      </c>
      <c r="C3927">
        <v>2023</v>
      </c>
      <c r="D3927" t="s">
        <v>1692</v>
      </c>
      <c r="E3927" t="str">
        <f>IFERROR(VLOOKUP([1]!Tabla_SERIEA_05_13[[#This Row],[IdEstablecimiento]],'[2]Establecimiento 2023'!$A$1:$E$183,5,FALSE),0)</f>
        <v>105102-Hospital Ovalle</v>
      </c>
      <c r="F3927" t="s">
        <v>1332</v>
      </c>
      <c r="G3927" s="437">
        <v>45096.491701388892</v>
      </c>
      <c r="H3927">
        <v>309</v>
      </c>
      <c r="I3927">
        <v>309</v>
      </c>
      <c r="L3927">
        <v>309</v>
      </c>
    </row>
    <row r="3928" spans="1:13" x14ac:dyDescent="0.2">
      <c r="A3928">
        <v>5</v>
      </c>
      <c r="B3928" t="s">
        <v>1325</v>
      </c>
      <c r="C3928">
        <v>2023</v>
      </c>
      <c r="D3928" t="s">
        <v>1692</v>
      </c>
      <c r="E3928" t="str">
        <f>IFERROR(VLOOKUP([1]!Tabla_SERIEA_05_13[[#This Row],[IdEstablecimiento]],'[2]Establecimiento 2023'!$A$1:$E$183,5,FALSE),0)</f>
        <v>105102-Hospital Ovalle</v>
      </c>
      <c r="F3928" t="s">
        <v>1465</v>
      </c>
      <c r="G3928" s="437">
        <v>45096.491701388892</v>
      </c>
      <c r="H3928">
        <v>24</v>
      </c>
      <c r="J3928">
        <v>24</v>
      </c>
      <c r="M3928">
        <v>24</v>
      </c>
    </row>
    <row r="3929" spans="1:13" x14ac:dyDescent="0.2">
      <c r="A3929">
        <v>5</v>
      </c>
      <c r="B3929" t="s">
        <v>1325</v>
      </c>
      <c r="C3929">
        <v>2023</v>
      </c>
      <c r="D3929" t="s">
        <v>1692</v>
      </c>
      <c r="E3929" t="str">
        <f>IFERROR(VLOOKUP([1]!Tabla_SERIEA_05_13[[#This Row],[IdEstablecimiento]],'[2]Establecimiento 2023'!$A$1:$E$183,5,FALSE),0)</f>
        <v>105102-Hospital Ovalle</v>
      </c>
      <c r="F3929" t="s">
        <v>1648</v>
      </c>
      <c r="G3929" s="437">
        <v>45096.491701388892</v>
      </c>
      <c r="H3929">
        <v>6</v>
      </c>
      <c r="I3929">
        <v>6</v>
      </c>
      <c r="L3929">
        <v>6</v>
      </c>
    </row>
    <row r="3930" spans="1:13" x14ac:dyDescent="0.2">
      <c r="A3930">
        <v>5</v>
      </c>
      <c r="B3930" t="s">
        <v>1325</v>
      </c>
      <c r="C3930">
        <v>2023</v>
      </c>
      <c r="D3930" t="s">
        <v>1692</v>
      </c>
      <c r="E3930" t="str">
        <f>IFERROR(VLOOKUP([1]!Tabla_SERIEA_05_13[[#This Row],[IdEstablecimiento]],'[2]Establecimiento 2023'!$A$1:$E$183,5,FALSE),0)</f>
        <v>105102-Hospital Ovalle</v>
      </c>
      <c r="F3930" t="s">
        <v>1479</v>
      </c>
      <c r="G3930" s="437">
        <v>45096.491701388892</v>
      </c>
      <c r="H3930">
        <v>482</v>
      </c>
      <c r="I3930">
        <v>393</v>
      </c>
      <c r="J3930">
        <v>89</v>
      </c>
    </row>
    <row r="3931" spans="1:13" x14ac:dyDescent="0.2">
      <c r="A3931">
        <v>5</v>
      </c>
      <c r="B3931" t="s">
        <v>1325</v>
      </c>
      <c r="C3931">
        <v>2023</v>
      </c>
      <c r="D3931" t="s">
        <v>1692</v>
      </c>
      <c r="E3931" t="str">
        <f>IFERROR(VLOOKUP([1]!Tabla_SERIEA_05_13[[#This Row],[IdEstablecimiento]],'[2]Establecimiento 2023'!$A$1:$E$183,5,FALSE),0)</f>
        <v>105102-Hospital Ovalle</v>
      </c>
      <c r="F3931" t="s">
        <v>1241</v>
      </c>
      <c r="G3931" s="437">
        <v>45096.491701388892</v>
      </c>
      <c r="H3931">
        <v>1</v>
      </c>
      <c r="I3931">
        <v>1</v>
      </c>
      <c r="J3931">
        <v>0</v>
      </c>
    </row>
    <row r="3932" spans="1:13" x14ac:dyDescent="0.2">
      <c r="A3932">
        <v>5</v>
      </c>
      <c r="B3932" t="s">
        <v>1325</v>
      </c>
      <c r="C3932">
        <v>2023</v>
      </c>
      <c r="D3932" t="s">
        <v>1692</v>
      </c>
      <c r="E3932" t="str">
        <f>IFERROR(VLOOKUP([1]!Tabla_SERIEA_05_13[[#This Row],[IdEstablecimiento]],'[2]Establecimiento 2023'!$A$1:$E$183,5,FALSE),0)</f>
        <v>105102-Hospital Ovalle</v>
      </c>
      <c r="F3932" t="s">
        <v>1242</v>
      </c>
      <c r="G3932" s="437">
        <v>45096.491701388892</v>
      </c>
      <c r="H3932">
        <v>73</v>
      </c>
      <c r="I3932">
        <v>73</v>
      </c>
      <c r="J3932">
        <v>0</v>
      </c>
    </row>
    <row r="3933" spans="1:13" x14ac:dyDescent="0.2">
      <c r="A3933">
        <v>5</v>
      </c>
      <c r="B3933" t="s">
        <v>1325</v>
      </c>
      <c r="C3933">
        <v>2023</v>
      </c>
      <c r="D3933" t="s">
        <v>1692</v>
      </c>
      <c r="E3933" t="str">
        <f>IFERROR(VLOOKUP([1]!Tabla_SERIEA_05_13[[#This Row],[IdEstablecimiento]],'[2]Establecimiento 2023'!$A$1:$E$183,5,FALSE),0)</f>
        <v>105102-Hospital Ovalle</v>
      </c>
      <c r="F3933" t="s">
        <v>1244</v>
      </c>
      <c r="G3933" s="437">
        <v>45096.491701388892</v>
      </c>
      <c r="H3933">
        <v>991</v>
      </c>
      <c r="I3933">
        <v>991</v>
      </c>
      <c r="J3933">
        <v>0</v>
      </c>
    </row>
    <row r="3934" spans="1:13" x14ac:dyDescent="0.2">
      <c r="A3934">
        <v>5</v>
      </c>
      <c r="B3934" t="s">
        <v>1325</v>
      </c>
      <c r="C3934">
        <v>2023</v>
      </c>
      <c r="D3934" t="s">
        <v>1692</v>
      </c>
      <c r="E3934" t="str">
        <f>IFERROR(VLOOKUP([1]!Tabla_SERIEA_05_13[[#This Row],[IdEstablecimiento]],'[2]Establecimiento 2023'!$A$1:$E$183,5,FALSE),0)</f>
        <v>105102-Hospital Ovalle</v>
      </c>
      <c r="F3934" t="s">
        <v>1245</v>
      </c>
      <c r="G3934" s="437">
        <v>45096.491701388892</v>
      </c>
      <c r="H3934">
        <v>1</v>
      </c>
      <c r="I3934">
        <v>1</v>
      </c>
      <c r="J3934">
        <v>0</v>
      </c>
    </row>
    <row r="3935" spans="1:13" x14ac:dyDescent="0.2">
      <c r="A3935">
        <v>5</v>
      </c>
      <c r="B3935" t="s">
        <v>1325</v>
      </c>
      <c r="C3935">
        <v>2023</v>
      </c>
      <c r="D3935" t="s">
        <v>1692</v>
      </c>
      <c r="E3935" t="str">
        <f>IFERROR(VLOOKUP([1]!Tabla_SERIEA_05_13[[#This Row],[IdEstablecimiento]],'[2]Establecimiento 2023'!$A$1:$E$183,5,FALSE),0)</f>
        <v>105102-Hospital Ovalle</v>
      </c>
      <c r="F3935" t="s">
        <v>1246</v>
      </c>
      <c r="G3935" s="437">
        <v>45096.491701388892</v>
      </c>
      <c r="H3935">
        <v>16</v>
      </c>
      <c r="I3935">
        <v>16</v>
      </c>
      <c r="J3935">
        <v>0</v>
      </c>
    </row>
    <row r="3936" spans="1:13" x14ac:dyDescent="0.2">
      <c r="A3936">
        <v>5</v>
      </c>
      <c r="B3936" t="s">
        <v>1325</v>
      </c>
      <c r="C3936">
        <v>2023</v>
      </c>
      <c r="D3936" t="s">
        <v>1692</v>
      </c>
      <c r="E3936" t="str">
        <f>IFERROR(VLOOKUP([1]!Tabla_SERIEA_05_13[[#This Row],[IdEstablecimiento]],'[2]Establecimiento 2023'!$A$1:$E$183,5,FALSE),0)</f>
        <v>105102-Hospital Ovalle</v>
      </c>
      <c r="F3936" t="s">
        <v>1249</v>
      </c>
      <c r="G3936" s="437">
        <v>45096.491701388892</v>
      </c>
      <c r="H3936">
        <v>12</v>
      </c>
      <c r="I3936">
        <v>12</v>
      </c>
      <c r="J3936">
        <v>0</v>
      </c>
    </row>
    <row r="3937" spans="1:14" x14ac:dyDescent="0.2">
      <c r="A3937">
        <v>5</v>
      </c>
      <c r="B3937" t="s">
        <v>1325</v>
      </c>
      <c r="C3937">
        <v>2023</v>
      </c>
      <c r="D3937" t="s">
        <v>1692</v>
      </c>
      <c r="E3937" t="str">
        <f>IFERROR(VLOOKUP([1]!Tabla_SERIEA_05_13[[#This Row],[IdEstablecimiento]],'[2]Establecimiento 2023'!$A$1:$E$183,5,FALSE),0)</f>
        <v>105102-Hospital Ovalle</v>
      </c>
      <c r="F3937" t="s">
        <v>1250</v>
      </c>
      <c r="G3937" s="437">
        <v>45096.491701388892</v>
      </c>
      <c r="H3937">
        <v>12</v>
      </c>
      <c r="I3937">
        <v>1</v>
      </c>
      <c r="J3937">
        <v>11</v>
      </c>
    </row>
    <row r="3938" spans="1:14" x14ac:dyDescent="0.2">
      <c r="A3938">
        <v>5</v>
      </c>
      <c r="B3938" t="s">
        <v>1325</v>
      </c>
      <c r="C3938">
        <v>2023</v>
      </c>
      <c r="D3938" t="s">
        <v>1692</v>
      </c>
      <c r="E3938" t="str">
        <f>IFERROR(VLOOKUP([1]!Tabla_SERIEA_05_13[[#This Row],[IdEstablecimiento]],'[2]Establecimiento 2023'!$A$1:$E$183,5,FALSE),0)</f>
        <v>105102-Hospital Ovalle</v>
      </c>
      <c r="F3938" t="s">
        <v>1253</v>
      </c>
      <c r="G3938" s="437">
        <v>45096.491701388892</v>
      </c>
      <c r="H3938">
        <v>60</v>
      </c>
      <c r="I3938">
        <v>60</v>
      </c>
      <c r="J3938">
        <v>0</v>
      </c>
    </row>
    <row r="3939" spans="1:14" x14ac:dyDescent="0.2">
      <c r="A3939">
        <v>5</v>
      </c>
      <c r="B3939" t="s">
        <v>1325</v>
      </c>
      <c r="C3939">
        <v>2023</v>
      </c>
      <c r="D3939" t="s">
        <v>1692</v>
      </c>
      <c r="E3939" t="str">
        <f>IFERROR(VLOOKUP([1]!Tabla_SERIEA_05_13[[#This Row],[IdEstablecimiento]],'[2]Establecimiento 2023'!$A$1:$E$183,5,FALSE),0)</f>
        <v>105102-Hospital Ovalle</v>
      </c>
      <c r="F3939" t="s">
        <v>1256</v>
      </c>
      <c r="G3939" s="437">
        <v>45096.491701388892</v>
      </c>
      <c r="H3939">
        <v>1337</v>
      </c>
    </row>
    <row r="3940" spans="1:14" x14ac:dyDescent="0.2">
      <c r="A3940">
        <v>5</v>
      </c>
      <c r="B3940" t="s">
        <v>1325</v>
      </c>
      <c r="C3940">
        <v>2023</v>
      </c>
      <c r="D3940" t="s">
        <v>1692</v>
      </c>
      <c r="E3940" t="str">
        <f>IFERROR(VLOOKUP([1]!Tabla_SERIEA_05_13[[#This Row],[IdEstablecimiento]],'[2]Establecimiento 2023'!$A$1:$E$183,5,FALSE),0)</f>
        <v>105102-Hospital Ovalle</v>
      </c>
      <c r="F3940" t="s">
        <v>1693</v>
      </c>
      <c r="G3940" s="437">
        <v>45096.491701388892</v>
      </c>
      <c r="H3940">
        <v>31</v>
      </c>
      <c r="I3940">
        <v>3</v>
      </c>
      <c r="J3940">
        <v>16</v>
      </c>
      <c r="K3940">
        <v>12</v>
      </c>
      <c r="L3940">
        <v>31</v>
      </c>
      <c r="M3940">
        <v>1</v>
      </c>
      <c r="N3940">
        <v>30</v>
      </c>
    </row>
    <row r="3941" spans="1:14" x14ac:dyDescent="0.2">
      <c r="A3941">
        <v>5</v>
      </c>
      <c r="B3941" t="s">
        <v>1325</v>
      </c>
      <c r="C3941">
        <v>2023</v>
      </c>
      <c r="D3941" t="s">
        <v>1694</v>
      </c>
      <c r="E3941" t="str">
        <f>IFERROR(VLOOKUP([1]!Tabla_SERIEA_05_13[[#This Row],[IdEstablecimiento]],'[2]Establecimiento 2023'!$A$1:$E$183,5,FALSE),0)</f>
        <v>105102-Hospital Ovalle</v>
      </c>
      <c r="F3941" t="s">
        <v>1335</v>
      </c>
      <c r="G3941" s="437">
        <v>45096.491736111115</v>
      </c>
      <c r="H3941">
        <v>32</v>
      </c>
      <c r="I3941">
        <v>32</v>
      </c>
      <c r="L3941">
        <v>32</v>
      </c>
    </row>
    <row r="3942" spans="1:14" x14ac:dyDescent="0.2">
      <c r="A3942">
        <v>5</v>
      </c>
      <c r="B3942" t="s">
        <v>1325</v>
      </c>
      <c r="C3942">
        <v>2023</v>
      </c>
      <c r="D3942" t="s">
        <v>1694</v>
      </c>
      <c r="E3942" t="str">
        <f>IFERROR(VLOOKUP([1]!Tabla_SERIEA_05_13[[#This Row],[IdEstablecimiento]],'[2]Establecimiento 2023'!$A$1:$E$183,5,FALSE),0)</f>
        <v>105102-Hospital Ovalle</v>
      </c>
      <c r="F3942" t="s">
        <v>1327</v>
      </c>
      <c r="G3942" s="437">
        <v>45096.491736111115</v>
      </c>
      <c r="H3942">
        <v>48</v>
      </c>
      <c r="I3942">
        <v>48</v>
      </c>
      <c r="L3942">
        <v>48</v>
      </c>
    </row>
    <row r="3943" spans="1:14" x14ac:dyDescent="0.2">
      <c r="A3943">
        <v>5</v>
      </c>
      <c r="B3943" t="s">
        <v>1325</v>
      </c>
      <c r="C3943">
        <v>2023</v>
      </c>
      <c r="D3943" t="s">
        <v>1694</v>
      </c>
      <c r="E3943" t="str">
        <f>IFERROR(VLOOKUP([1]!Tabla_SERIEA_05_13[[#This Row],[IdEstablecimiento]],'[2]Establecimiento 2023'!$A$1:$E$183,5,FALSE),0)</f>
        <v>105102-Hospital Ovalle</v>
      </c>
      <c r="F3943" t="s">
        <v>1383</v>
      </c>
      <c r="G3943" s="437">
        <v>45096.491736111115</v>
      </c>
      <c r="H3943">
        <v>5</v>
      </c>
      <c r="I3943">
        <v>5</v>
      </c>
      <c r="L3943">
        <v>5</v>
      </c>
    </row>
    <row r="3944" spans="1:14" x14ac:dyDescent="0.2">
      <c r="A3944">
        <v>5</v>
      </c>
      <c r="B3944" t="s">
        <v>1325</v>
      </c>
      <c r="C3944">
        <v>2023</v>
      </c>
      <c r="D3944" t="s">
        <v>1694</v>
      </c>
      <c r="E3944" t="str">
        <f>IFERROR(VLOOKUP([1]!Tabla_SERIEA_05_13[[#This Row],[IdEstablecimiento]],'[2]Establecimiento 2023'!$A$1:$E$183,5,FALSE),0)</f>
        <v>105102-Hospital Ovalle</v>
      </c>
      <c r="F3944" t="s">
        <v>1506</v>
      </c>
      <c r="G3944" s="437">
        <v>45096.491736111115</v>
      </c>
      <c r="H3944">
        <v>6</v>
      </c>
      <c r="I3944">
        <v>6</v>
      </c>
      <c r="L3944">
        <v>6</v>
      </c>
    </row>
    <row r="3945" spans="1:14" x14ac:dyDescent="0.2">
      <c r="A3945">
        <v>5</v>
      </c>
      <c r="B3945" t="s">
        <v>1325</v>
      </c>
      <c r="C3945">
        <v>2023</v>
      </c>
      <c r="D3945" t="s">
        <v>1694</v>
      </c>
      <c r="E3945" t="str">
        <f>IFERROR(VLOOKUP([1]!Tabla_SERIEA_05_13[[#This Row],[IdEstablecimiento]],'[2]Establecimiento 2023'!$A$1:$E$183,5,FALSE),0)</f>
        <v>105102-Hospital Ovalle</v>
      </c>
      <c r="F3945" t="s">
        <v>1435</v>
      </c>
      <c r="G3945" s="437">
        <v>45096.491736111115</v>
      </c>
      <c r="H3945">
        <v>6</v>
      </c>
      <c r="I3945">
        <v>6</v>
      </c>
      <c r="L3945">
        <v>6</v>
      </c>
    </row>
    <row r="3946" spans="1:14" x14ac:dyDescent="0.2">
      <c r="A3946">
        <v>5</v>
      </c>
      <c r="B3946" t="s">
        <v>1325</v>
      </c>
      <c r="C3946">
        <v>2023</v>
      </c>
      <c r="D3946" t="s">
        <v>1694</v>
      </c>
      <c r="E3946" t="str">
        <f>IFERROR(VLOOKUP([1]!Tabla_SERIEA_05_13[[#This Row],[IdEstablecimiento]],'[2]Establecimiento 2023'!$A$1:$E$183,5,FALSE),0)</f>
        <v>105102-Hospital Ovalle</v>
      </c>
      <c r="F3946" t="s">
        <v>1384</v>
      </c>
      <c r="G3946" s="437">
        <v>45096.491736111115</v>
      </c>
      <c r="H3946">
        <v>968</v>
      </c>
      <c r="I3946">
        <v>968</v>
      </c>
      <c r="L3946">
        <v>968</v>
      </c>
    </row>
    <row r="3947" spans="1:14" x14ac:dyDescent="0.2">
      <c r="A3947">
        <v>5</v>
      </c>
      <c r="B3947" t="s">
        <v>1325</v>
      </c>
      <c r="C3947">
        <v>2023</v>
      </c>
      <c r="D3947" t="s">
        <v>1694</v>
      </c>
      <c r="E3947" t="str">
        <f>IFERROR(VLOOKUP([1]!Tabla_SERIEA_05_13[[#This Row],[IdEstablecimiento]],'[2]Establecimiento 2023'!$A$1:$E$183,5,FALSE),0)</f>
        <v>105102-Hospital Ovalle</v>
      </c>
      <c r="F3947" t="s">
        <v>1338</v>
      </c>
      <c r="G3947" s="437">
        <v>45096.491736111115</v>
      </c>
      <c r="H3947">
        <v>105</v>
      </c>
      <c r="I3947">
        <v>105</v>
      </c>
      <c r="L3947">
        <v>105</v>
      </c>
    </row>
    <row r="3948" spans="1:14" x14ac:dyDescent="0.2">
      <c r="A3948">
        <v>5</v>
      </c>
      <c r="B3948" t="s">
        <v>1325</v>
      </c>
      <c r="C3948">
        <v>2023</v>
      </c>
      <c r="D3948" t="s">
        <v>1694</v>
      </c>
      <c r="E3948" t="str">
        <f>IFERROR(VLOOKUP([1]!Tabla_SERIEA_05_13[[#This Row],[IdEstablecimiento]],'[2]Establecimiento 2023'!$A$1:$E$183,5,FALSE),0)</f>
        <v>105102-Hospital Ovalle</v>
      </c>
      <c r="F3948" t="s">
        <v>1436</v>
      </c>
      <c r="G3948" s="437">
        <v>45096.491736111115</v>
      </c>
      <c r="H3948">
        <v>10</v>
      </c>
      <c r="I3948">
        <v>10</v>
      </c>
      <c r="L3948">
        <v>10</v>
      </c>
    </row>
    <row r="3949" spans="1:14" x14ac:dyDescent="0.2">
      <c r="A3949">
        <v>5</v>
      </c>
      <c r="B3949" t="s">
        <v>1325</v>
      </c>
      <c r="C3949">
        <v>2023</v>
      </c>
      <c r="D3949" t="s">
        <v>1694</v>
      </c>
      <c r="E3949" t="str">
        <f>IFERROR(VLOOKUP([1]!Tabla_SERIEA_05_13[[#This Row],[IdEstablecimiento]],'[2]Establecimiento 2023'!$A$1:$E$183,5,FALSE),0)</f>
        <v>105102-Hospital Ovalle</v>
      </c>
      <c r="F3949" t="s">
        <v>1330</v>
      </c>
      <c r="G3949" s="437">
        <v>45096.491736111115</v>
      </c>
      <c r="H3949">
        <v>3</v>
      </c>
      <c r="I3949">
        <v>3</v>
      </c>
      <c r="L3949">
        <v>3</v>
      </c>
    </row>
    <row r="3950" spans="1:14" x14ac:dyDescent="0.2">
      <c r="A3950">
        <v>5</v>
      </c>
      <c r="B3950" t="s">
        <v>1325</v>
      </c>
      <c r="C3950">
        <v>2023</v>
      </c>
      <c r="D3950" t="s">
        <v>1694</v>
      </c>
      <c r="E3950" t="str">
        <f>IFERROR(VLOOKUP([1]!Tabla_SERIEA_05_13[[#This Row],[IdEstablecimiento]],'[2]Establecimiento 2023'!$A$1:$E$183,5,FALSE),0)</f>
        <v>105102-Hospital Ovalle</v>
      </c>
      <c r="F3950" t="s">
        <v>1332</v>
      </c>
      <c r="G3950" s="437">
        <v>45096.491736111115</v>
      </c>
      <c r="H3950">
        <v>54</v>
      </c>
      <c r="I3950">
        <v>54</v>
      </c>
      <c r="L3950">
        <v>54</v>
      </c>
    </row>
    <row r="3951" spans="1:14" x14ac:dyDescent="0.2">
      <c r="A3951">
        <v>5</v>
      </c>
      <c r="B3951" t="s">
        <v>1325</v>
      </c>
      <c r="C3951">
        <v>2023</v>
      </c>
      <c r="D3951" t="s">
        <v>1694</v>
      </c>
      <c r="E3951" t="str">
        <f>IFERROR(VLOOKUP([1]!Tabla_SERIEA_05_13[[#This Row],[IdEstablecimiento]],'[2]Establecimiento 2023'!$A$1:$E$183,5,FALSE),0)</f>
        <v>105102-Hospital Ovalle</v>
      </c>
      <c r="F3951" t="s">
        <v>1244</v>
      </c>
      <c r="G3951" s="437">
        <v>45096.491736111115</v>
      </c>
      <c r="H3951">
        <v>32</v>
      </c>
      <c r="I3951">
        <v>32</v>
      </c>
      <c r="J3951">
        <v>0</v>
      </c>
    </row>
    <row r="3952" spans="1:14" x14ac:dyDescent="0.2">
      <c r="A3952">
        <v>5</v>
      </c>
      <c r="B3952" t="s">
        <v>1325</v>
      </c>
      <c r="C3952">
        <v>2023</v>
      </c>
      <c r="D3952" t="s">
        <v>1694</v>
      </c>
      <c r="E3952" t="str">
        <f>IFERROR(VLOOKUP([1]!Tabla_SERIEA_05_13[[#This Row],[IdEstablecimiento]],'[2]Establecimiento 2023'!$A$1:$E$183,5,FALSE),0)</f>
        <v>105102-Hospital Ovalle</v>
      </c>
      <c r="F3952" t="s">
        <v>1253</v>
      </c>
      <c r="G3952" s="437">
        <v>45096.491736111115</v>
      </c>
      <c r="H3952">
        <v>48</v>
      </c>
      <c r="I3952">
        <v>48</v>
      </c>
      <c r="J3952">
        <v>0</v>
      </c>
    </row>
    <row r="3953" spans="1:14" x14ac:dyDescent="0.2">
      <c r="A3953">
        <v>5</v>
      </c>
      <c r="B3953" t="s">
        <v>1325</v>
      </c>
      <c r="C3953">
        <v>2023</v>
      </c>
      <c r="D3953" t="s">
        <v>1694</v>
      </c>
      <c r="E3953" t="str">
        <f>IFERROR(VLOOKUP([1]!Tabla_SERIEA_05_13[[#This Row],[IdEstablecimiento]],'[2]Establecimiento 2023'!$A$1:$E$183,5,FALSE),0)</f>
        <v>105102-Hospital Ovalle</v>
      </c>
      <c r="F3953" t="s">
        <v>1390</v>
      </c>
      <c r="G3953" s="437">
        <v>45096.491736111115</v>
      </c>
      <c r="H3953">
        <v>5</v>
      </c>
      <c r="I3953">
        <v>5</v>
      </c>
      <c r="J3953">
        <v>0</v>
      </c>
    </row>
    <row r="3954" spans="1:14" x14ac:dyDescent="0.2">
      <c r="A3954">
        <v>5</v>
      </c>
      <c r="B3954" t="s">
        <v>1325</v>
      </c>
      <c r="C3954">
        <v>2023</v>
      </c>
      <c r="D3954" t="s">
        <v>1694</v>
      </c>
      <c r="E3954" t="str">
        <f>IFERROR(VLOOKUP([1]!Tabla_SERIEA_05_13[[#This Row],[IdEstablecimiento]],'[2]Establecimiento 2023'!$A$1:$E$183,5,FALSE),0)</f>
        <v>105102-Hospital Ovalle</v>
      </c>
      <c r="F3954" t="s">
        <v>1256</v>
      </c>
      <c r="G3954" s="437">
        <v>45096.491736111115</v>
      </c>
      <c r="H3954">
        <v>806</v>
      </c>
    </row>
    <row r="3955" spans="1:14" x14ac:dyDescent="0.2">
      <c r="A3955">
        <v>5</v>
      </c>
      <c r="B3955" t="s">
        <v>1325</v>
      </c>
      <c r="C3955">
        <v>2023</v>
      </c>
      <c r="D3955" t="s">
        <v>1694</v>
      </c>
      <c r="E3955" t="str">
        <f>IFERROR(VLOOKUP([1]!Tabla_SERIEA_05_13[[#This Row],[IdEstablecimiento]],'[2]Establecimiento 2023'!$A$1:$E$183,5,FALSE),0)</f>
        <v>105102-Hospital Ovalle</v>
      </c>
      <c r="F3955" t="s">
        <v>1466</v>
      </c>
      <c r="G3955" s="437">
        <v>45096.491736111115</v>
      </c>
      <c r="H3955">
        <v>28</v>
      </c>
      <c r="I3955">
        <v>3</v>
      </c>
      <c r="J3955">
        <v>22</v>
      </c>
      <c r="K3955">
        <v>3</v>
      </c>
      <c r="L3955">
        <v>28</v>
      </c>
      <c r="M3955">
        <v>1</v>
      </c>
      <c r="N3955">
        <v>27</v>
      </c>
    </row>
    <row r="3956" spans="1:14" x14ac:dyDescent="0.2">
      <c r="A3956">
        <v>5</v>
      </c>
      <c r="B3956" t="s">
        <v>1325</v>
      </c>
      <c r="C3956">
        <v>2023</v>
      </c>
      <c r="D3956" t="s">
        <v>1695</v>
      </c>
      <c r="E3956" t="str">
        <f>IFERROR(VLOOKUP([1]!Tabla_SERIEA_05_13[[#This Row],[IdEstablecimiento]],'[2]Establecimiento 2023'!$A$1:$E$183,5,FALSE),0)</f>
        <v>105102-Hospital Ovalle</v>
      </c>
      <c r="F3956" t="s">
        <v>1335</v>
      </c>
      <c r="G3956" s="437">
        <v>45096.493148148147</v>
      </c>
      <c r="H3956">
        <v>8</v>
      </c>
      <c r="I3956">
        <v>8</v>
      </c>
      <c r="L3956">
        <v>8</v>
      </c>
    </row>
    <row r="3957" spans="1:14" x14ac:dyDescent="0.2">
      <c r="A3957">
        <v>5</v>
      </c>
      <c r="B3957" t="s">
        <v>1325</v>
      </c>
      <c r="C3957">
        <v>2023</v>
      </c>
      <c r="D3957" t="s">
        <v>1695</v>
      </c>
      <c r="E3957" t="str">
        <f>IFERROR(VLOOKUP([1]!Tabla_SERIEA_05_13[[#This Row],[IdEstablecimiento]],'[2]Establecimiento 2023'!$A$1:$E$183,5,FALSE),0)</f>
        <v>105102-Hospital Ovalle</v>
      </c>
      <c r="F3957" t="s">
        <v>1429</v>
      </c>
      <c r="G3957" s="437">
        <v>45096.493148148147</v>
      </c>
      <c r="H3957">
        <v>1</v>
      </c>
      <c r="I3957">
        <v>1</v>
      </c>
      <c r="L3957">
        <v>1</v>
      </c>
    </row>
    <row r="3958" spans="1:14" x14ac:dyDescent="0.2">
      <c r="A3958">
        <v>5</v>
      </c>
      <c r="B3958" t="s">
        <v>1325</v>
      </c>
      <c r="C3958">
        <v>2023</v>
      </c>
      <c r="D3958" t="s">
        <v>1695</v>
      </c>
      <c r="E3958" t="str">
        <f>IFERROR(VLOOKUP([1]!Tabla_SERIEA_05_13[[#This Row],[IdEstablecimiento]],'[2]Establecimiento 2023'!$A$1:$E$183,5,FALSE),0)</f>
        <v>105102-Hospital Ovalle</v>
      </c>
      <c r="F3958" t="s">
        <v>1463</v>
      </c>
      <c r="G3958" s="437">
        <v>45096.493148148147</v>
      </c>
      <c r="H3958">
        <v>1</v>
      </c>
      <c r="I3958">
        <v>1</v>
      </c>
      <c r="L3958">
        <v>1</v>
      </c>
    </row>
    <row r="3959" spans="1:14" x14ac:dyDescent="0.2">
      <c r="A3959">
        <v>5</v>
      </c>
      <c r="B3959" t="s">
        <v>1325</v>
      </c>
      <c r="C3959">
        <v>2023</v>
      </c>
      <c r="D3959" t="s">
        <v>1695</v>
      </c>
      <c r="E3959" t="str">
        <f>IFERROR(VLOOKUP([1]!Tabla_SERIEA_05_13[[#This Row],[IdEstablecimiento]],'[2]Establecimiento 2023'!$A$1:$E$183,5,FALSE),0)</f>
        <v>105102-Hospital Ovalle</v>
      </c>
      <c r="F3959" t="s">
        <v>1327</v>
      </c>
      <c r="G3959" s="437">
        <v>45096.493148148147</v>
      </c>
      <c r="H3959">
        <v>19</v>
      </c>
      <c r="I3959">
        <v>19</v>
      </c>
      <c r="L3959">
        <v>19</v>
      </c>
    </row>
    <row r="3960" spans="1:14" x14ac:dyDescent="0.2">
      <c r="A3960">
        <v>5</v>
      </c>
      <c r="B3960" t="s">
        <v>1325</v>
      </c>
      <c r="C3960">
        <v>2023</v>
      </c>
      <c r="D3960" t="s">
        <v>1695</v>
      </c>
      <c r="E3960" t="str">
        <f>IFERROR(VLOOKUP([1]!Tabla_SERIEA_05_13[[#This Row],[IdEstablecimiento]],'[2]Establecimiento 2023'!$A$1:$E$183,5,FALSE),0)</f>
        <v>105102-Hospital Ovalle</v>
      </c>
      <c r="F3960" t="s">
        <v>1384</v>
      </c>
      <c r="G3960" s="437">
        <v>45096.493148148147</v>
      </c>
      <c r="H3960">
        <v>147</v>
      </c>
      <c r="I3960">
        <v>147</v>
      </c>
      <c r="L3960">
        <v>147</v>
      </c>
    </row>
    <row r="3961" spans="1:14" x14ac:dyDescent="0.2">
      <c r="A3961">
        <v>5</v>
      </c>
      <c r="B3961" t="s">
        <v>1325</v>
      </c>
      <c r="C3961">
        <v>2023</v>
      </c>
      <c r="D3961" t="s">
        <v>1695</v>
      </c>
      <c r="E3961" t="str">
        <f>IFERROR(VLOOKUP([1]!Tabla_SERIEA_05_13[[#This Row],[IdEstablecimiento]],'[2]Establecimiento 2023'!$A$1:$E$183,5,FALSE),0)</f>
        <v>105102-Hospital Ovalle</v>
      </c>
      <c r="F3961" t="s">
        <v>1338</v>
      </c>
      <c r="G3961" s="437">
        <v>45096.493148148147</v>
      </c>
      <c r="H3961">
        <v>63</v>
      </c>
      <c r="I3961">
        <v>63</v>
      </c>
      <c r="L3961">
        <v>63</v>
      </c>
    </row>
    <row r="3962" spans="1:14" x14ac:dyDescent="0.2">
      <c r="A3962">
        <v>5</v>
      </c>
      <c r="B3962" t="s">
        <v>1325</v>
      </c>
      <c r="C3962">
        <v>2023</v>
      </c>
      <c r="D3962" t="s">
        <v>1695</v>
      </c>
      <c r="E3962" t="str">
        <f>IFERROR(VLOOKUP([1]!Tabla_SERIEA_05_13[[#This Row],[IdEstablecimiento]],'[2]Establecimiento 2023'!$A$1:$E$183,5,FALSE),0)</f>
        <v>105102-Hospital Ovalle</v>
      </c>
      <c r="F3962" t="s">
        <v>1436</v>
      </c>
      <c r="G3962" s="437">
        <v>45096.493148148147</v>
      </c>
      <c r="H3962">
        <v>2</v>
      </c>
      <c r="I3962">
        <v>2</v>
      </c>
      <c r="L3962">
        <v>2</v>
      </c>
    </row>
    <row r="3963" spans="1:14" x14ac:dyDescent="0.2">
      <c r="A3963">
        <v>5</v>
      </c>
      <c r="B3963" t="s">
        <v>1325</v>
      </c>
      <c r="C3963">
        <v>2023</v>
      </c>
      <c r="D3963" t="s">
        <v>1695</v>
      </c>
      <c r="E3963" t="str">
        <f>IFERROR(VLOOKUP([1]!Tabla_SERIEA_05_13[[#This Row],[IdEstablecimiento]],'[2]Establecimiento 2023'!$A$1:$E$183,5,FALSE),0)</f>
        <v>105102-Hospital Ovalle</v>
      </c>
      <c r="F3963" t="s">
        <v>1330</v>
      </c>
      <c r="G3963" s="437">
        <v>45096.493148148147</v>
      </c>
      <c r="H3963">
        <v>1</v>
      </c>
      <c r="I3963">
        <v>1</v>
      </c>
      <c r="L3963">
        <v>1</v>
      </c>
    </row>
    <row r="3964" spans="1:14" x14ac:dyDescent="0.2">
      <c r="A3964">
        <v>5</v>
      </c>
      <c r="B3964" t="s">
        <v>1325</v>
      </c>
      <c r="C3964">
        <v>2023</v>
      </c>
      <c r="D3964" t="s">
        <v>1695</v>
      </c>
      <c r="E3964" t="str">
        <f>IFERROR(VLOOKUP([1]!Tabla_SERIEA_05_13[[#This Row],[IdEstablecimiento]],'[2]Establecimiento 2023'!$A$1:$E$183,5,FALSE),0)</f>
        <v>105102-Hospital Ovalle</v>
      </c>
      <c r="F3964" t="s">
        <v>1242</v>
      </c>
      <c r="G3964" s="437">
        <v>45096.493148148147</v>
      </c>
      <c r="H3964">
        <v>1</v>
      </c>
      <c r="I3964">
        <v>1</v>
      </c>
      <c r="J3964">
        <v>0</v>
      </c>
    </row>
    <row r="3965" spans="1:14" x14ac:dyDescent="0.2">
      <c r="A3965">
        <v>5</v>
      </c>
      <c r="B3965" t="s">
        <v>1325</v>
      </c>
      <c r="C3965">
        <v>2023</v>
      </c>
      <c r="D3965" t="s">
        <v>1695</v>
      </c>
      <c r="E3965" t="str">
        <f>IFERROR(VLOOKUP([1]!Tabla_SERIEA_05_13[[#This Row],[IdEstablecimiento]],'[2]Establecimiento 2023'!$A$1:$E$183,5,FALSE),0)</f>
        <v>105102-Hospital Ovalle</v>
      </c>
      <c r="F3965" t="s">
        <v>1244</v>
      </c>
      <c r="G3965" s="437">
        <v>45096.493148148147</v>
      </c>
      <c r="H3965">
        <v>8</v>
      </c>
      <c r="I3965">
        <v>8</v>
      </c>
      <c r="J3965">
        <v>0</v>
      </c>
    </row>
    <row r="3966" spans="1:14" x14ac:dyDescent="0.2">
      <c r="A3966">
        <v>5</v>
      </c>
      <c r="B3966" t="s">
        <v>1325</v>
      </c>
      <c r="C3966">
        <v>2023</v>
      </c>
      <c r="D3966" t="s">
        <v>1695</v>
      </c>
      <c r="E3966" t="str">
        <f>IFERROR(VLOOKUP([1]!Tabla_SERIEA_05_13[[#This Row],[IdEstablecimiento]],'[2]Establecimiento 2023'!$A$1:$E$183,5,FALSE),0)</f>
        <v>105102-Hospital Ovalle</v>
      </c>
      <c r="F3966" t="s">
        <v>1249</v>
      </c>
      <c r="G3966" s="437">
        <v>45096.493148148147</v>
      </c>
      <c r="H3966">
        <v>1</v>
      </c>
      <c r="I3966">
        <v>1</v>
      </c>
      <c r="J3966">
        <v>0</v>
      </c>
    </row>
    <row r="3967" spans="1:14" x14ac:dyDescent="0.2">
      <c r="A3967">
        <v>5</v>
      </c>
      <c r="B3967" t="s">
        <v>1325</v>
      </c>
      <c r="C3967">
        <v>2023</v>
      </c>
      <c r="D3967" t="s">
        <v>1695</v>
      </c>
      <c r="E3967" t="str">
        <f>IFERROR(VLOOKUP([1]!Tabla_SERIEA_05_13[[#This Row],[IdEstablecimiento]],'[2]Establecimiento 2023'!$A$1:$E$183,5,FALSE),0)</f>
        <v>105102-Hospital Ovalle</v>
      </c>
      <c r="F3967" t="s">
        <v>1250</v>
      </c>
      <c r="G3967" s="437">
        <v>45096.493148148147</v>
      </c>
      <c r="H3967">
        <v>1</v>
      </c>
      <c r="I3967">
        <v>1</v>
      </c>
      <c r="J3967">
        <v>0</v>
      </c>
    </row>
    <row r="3968" spans="1:14" x14ac:dyDescent="0.2">
      <c r="A3968">
        <v>5</v>
      </c>
      <c r="B3968" t="s">
        <v>1325</v>
      </c>
      <c r="C3968">
        <v>2023</v>
      </c>
      <c r="D3968" t="s">
        <v>1695</v>
      </c>
      <c r="E3968" t="str">
        <f>IFERROR(VLOOKUP([1]!Tabla_SERIEA_05_13[[#This Row],[IdEstablecimiento]],'[2]Establecimiento 2023'!$A$1:$E$183,5,FALSE),0)</f>
        <v>105102-Hospital Ovalle</v>
      </c>
      <c r="F3968" t="s">
        <v>1253</v>
      </c>
      <c r="G3968" s="437">
        <v>45096.493148148147</v>
      </c>
      <c r="H3968">
        <v>19</v>
      </c>
      <c r="I3968">
        <v>19</v>
      </c>
      <c r="J3968">
        <v>0</v>
      </c>
    </row>
    <row r="3969" spans="1:12" x14ac:dyDescent="0.2">
      <c r="A3969">
        <v>5</v>
      </c>
      <c r="B3969" t="s">
        <v>1325</v>
      </c>
      <c r="C3969">
        <v>2023</v>
      </c>
      <c r="D3969" t="s">
        <v>1696</v>
      </c>
      <c r="E3969" t="str">
        <f>IFERROR(VLOOKUP([1]!Tabla_SERIEA_05_13[[#This Row],[IdEstablecimiento]],'[2]Establecimiento 2023'!$A$1:$E$183,5,FALSE),0)</f>
        <v>105102-Hospital Ovalle</v>
      </c>
      <c r="F3969" t="s">
        <v>1335</v>
      </c>
      <c r="G3969" s="437">
        <v>45096.494351851848</v>
      </c>
      <c r="H3969">
        <v>25</v>
      </c>
      <c r="I3969">
        <v>25</v>
      </c>
      <c r="L3969">
        <v>25</v>
      </c>
    </row>
    <row r="3970" spans="1:12" x14ac:dyDescent="0.2">
      <c r="A3970">
        <v>5</v>
      </c>
      <c r="B3970" t="s">
        <v>1325</v>
      </c>
      <c r="C3970">
        <v>2023</v>
      </c>
      <c r="D3970" t="s">
        <v>1696</v>
      </c>
      <c r="E3970" t="str">
        <f>IFERROR(VLOOKUP([1]!Tabla_SERIEA_05_13[[#This Row],[IdEstablecimiento]],'[2]Establecimiento 2023'!$A$1:$E$183,5,FALSE),0)</f>
        <v>105102-Hospital Ovalle</v>
      </c>
      <c r="F3970" t="s">
        <v>1400</v>
      </c>
      <c r="G3970" s="437">
        <v>45096.494351851848</v>
      </c>
      <c r="H3970">
        <v>67</v>
      </c>
      <c r="I3970">
        <v>67</v>
      </c>
      <c r="L3970">
        <v>67</v>
      </c>
    </row>
    <row r="3971" spans="1:12" x14ac:dyDescent="0.2">
      <c r="A3971">
        <v>5</v>
      </c>
      <c r="B3971" t="s">
        <v>1325</v>
      </c>
      <c r="C3971">
        <v>2023</v>
      </c>
      <c r="D3971" t="s">
        <v>1696</v>
      </c>
      <c r="E3971" t="str">
        <f>IFERROR(VLOOKUP([1]!Tabla_SERIEA_05_13[[#This Row],[IdEstablecimiento]],'[2]Establecimiento 2023'!$A$1:$E$183,5,FALSE),0)</f>
        <v>105102-Hospital Ovalle</v>
      </c>
      <c r="F3971" t="s">
        <v>1429</v>
      </c>
      <c r="G3971" s="437">
        <v>45096.494351851848</v>
      </c>
      <c r="H3971">
        <v>4</v>
      </c>
      <c r="I3971">
        <v>4</v>
      </c>
      <c r="L3971">
        <v>4</v>
      </c>
    </row>
    <row r="3972" spans="1:12" x14ac:dyDescent="0.2">
      <c r="A3972">
        <v>5</v>
      </c>
      <c r="B3972" t="s">
        <v>1325</v>
      </c>
      <c r="C3972">
        <v>2023</v>
      </c>
      <c r="D3972" t="s">
        <v>1696</v>
      </c>
      <c r="E3972" t="str">
        <f>IFERROR(VLOOKUP([1]!Tabla_SERIEA_05_13[[#This Row],[IdEstablecimiento]],'[2]Establecimiento 2023'!$A$1:$E$183,5,FALSE),0)</f>
        <v>105102-Hospital Ovalle</v>
      </c>
      <c r="F3972" t="s">
        <v>1478</v>
      </c>
      <c r="G3972" s="437">
        <v>45096.494351851848</v>
      </c>
      <c r="H3972">
        <v>3</v>
      </c>
      <c r="I3972">
        <v>3</v>
      </c>
      <c r="L3972">
        <v>3</v>
      </c>
    </row>
    <row r="3973" spans="1:12" x14ac:dyDescent="0.2">
      <c r="A3973">
        <v>5</v>
      </c>
      <c r="B3973" t="s">
        <v>1325</v>
      </c>
      <c r="C3973">
        <v>2023</v>
      </c>
      <c r="D3973" t="s">
        <v>1696</v>
      </c>
      <c r="E3973" t="str">
        <f>IFERROR(VLOOKUP([1]!Tabla_SERIEA_05_13[[#This Row],[IdEstablecimiento]],'[2]Establecimiento 2023'!$A$1:$E$183,5,FALSE),0)</f>
        <v>105102-Hospital Ovalle</v>
      </c>
      <c r="F3973" t="s">
        <v>1697</v>
      </c>
      <c r="G3973" s="437">
        <v>45096.494351851848</v>
      </c>
      <c r="H3973">
        <v>1</v>
      </c>
      <c r="I3973">
        <v>1</v>
      </c>
      <c r="L3973">
        <v>1</v>
      </c>
    </row>
    <row r="3974" spans="1:12" x14ac:dyDescent="0.2">
      <c r="A3974">
        <v>5</v>
      </c>
      <c r="B3974" t="s">
        <v>1325</v>
      </c>
      <c r="C3974">
        <v>2023</v>
      </c>
      <c r="D3974" t="s">
        <v>1696</v>
      </c>
      <c r="E3974" t="str">
        <f>IFERROR(VLOOKUP([1]!Tabla_SERIEA_05_13[[#This Row],[IdEstablecimiento]],'[2]Establecimiento 2023'!$A$1:$E$183,5,FALSE),0)</f>
        <v>105102-Hospital Ovalle</v>
      </c>
      <c r="F3974" t="s">
        <v>1676</v>
      </c>
      <c r="G3974" s="437">
        <v>45096.494351851848</v>
      </c>
      <c r="H3974">
        <v>3</v>
      </c>
      <c r="I3974">
        <v>3</v>
      </c>
      <c r="L3974">
        <v>3</v>
      </c>
    </row>
    <row r="3975" spans="1:12" x14ac:dyDescent="0.2">
      <c r="A3975">
        <v>5</v>
      </c>
      <c r="B3975" t="s">
        <v>1325</v>
      </c>
      <c r="C3975">
        <v>2023</v>
      </c>
      <c r="D3975" t="s">
        <v>1696</v>
      </c>
      <c r="E3975" t="str">
        <f>IFERROR(VLOOKUP([1]!Tabla_SERIEA_05_13[[#This Row],[IdEstablecimiento]],'[2]Establecimiento 2023'!$A$1:$E$183,5,FALSE),0)</f>
        <v>105102-Hospital Ovalle</v>
      </c>
      <c r="F3975" t="s">
        <v>1463</v>
      </c>
      <c r="G3975" s="437">
        <v>45096.494351851848</v>
      </c>
      <c r="H3975">
        <v>3</v>
      </c>
      <c r="I3975">
        <v>3</v>
      </c>
      <c r="L3975">
        <v>3</v>
      </c>
    </row>
    <row r="3976" spans="1:12" x14ac:dyDescent="0.2">
      <c r="A3976">
        <v>5</v>
      </c>
      <c r="B3976" t="s">
        <v>1325</v>
      </c>
      <c r="C3976">
        <v>2023</v>
      </c>
      <c r="D3976" t="s">
        <v>1696</v>
      </c>
      <c r="E3976" t="str">
        <f>IFERROR(VLOOKUP([1]!Tabla_SERIEA_05_13[[#This Row],[IdEstablecimiento]],'[2]Establecimiento 2023'!$A$1:$E$183,5,FALSE),0)</f>
        <v>105102-Hospital Ovalle</v>
      </c>
      <c r="F3976" t="s">
        <v>1333</v>
      </c>
      <c r="G3976" s="437">
        <v>45096.494351851848</v>
      </c>
      <c r="H3976">
        <v>12</v>
      </c>
      <c r="I3976">
        <v>12</v>
      </c>
      <c r="L3976">
        <v>12</v>
      </c>
    </row>
    <row r="3977" spans="1:12" x14ac:dyDescent="0.2">
      <c r="A3977">
        <v>5</v>
      </c>
      <c r="B3977" t="s">
        <v>1325</v>
      </c>
      <c r="C3977">
        <v>2023</v>
      </c>
      <c r="D3977" t="s">
        <v>1696</v>
      </c>
      <c r="E3977" t="str">
        <f>IFERROR(VLOOKUP([1]!Tabla_SERIEA_05_13[[#This Row],[IdEstablecimiento]],'[2]Establecimiento 2023'!$A$1:$E$183,5,FALSE),0)</f>
        <v>105102-Hospital Ovalle</v>
      </c>
      <c r="F3977" t="s">
        <v>1327</v>
      </c>
      <c r="G3977" s="437">
        <v>45096.494351851848</v>
      </c>
      <c r="H3977">
        <v>50</v>
      </c>
      <c r="I3977">
        <v>50</v>
      </c>
      <c r="L3977">
        <v>50</v>
      </c>
    </row>
    <row r="3978" spans="1:12" x14ac:dyDescent="0.2">
      <c r="A3978">
        <v>5</v>
      </c>
      <c r="B3978" t="s">
        <v>1325</v>
      </c>
      <c r="C3978">
        <v>2023</v>
      </c>
      <c r="D3978" t="s">
        <v>1696</v>
      </c>
      <c r="E3978" t="str">
        <f>IFERROR(VLOOKUP([1]!Tabla_SERIEA_05_13[[#This Row],[IdEstablecimiento]],'[2]Establecimiento 2023'!$A$1:$E$183,5,FALSE),0)</f>
        <v>105102-Hospital Ovalle</v>
      </c>
      <c r="F3978" t="s">
        <v>1543</v>
      </c>
      <c r="G3978" s="437">
        <v>45096.494351851848</v>
      </c>
      <c r="H3978">
        <v>3</v>
      </c>
      <c r="I3978">
        <v>3</v>
      </c>
      <c r="L3978">
        <v>3</v>
      </c>
    </row>
    <row r="3979" spans="1:12" x14ac:dyDescent="0.2">
      <c r="A3979">
        <v>5</v>
      </c>
      <c r="B3979" t="s">
        <v>1325</v>
      </c>
      <c r="C3979">
        <v>2023</v>
      </c>
      <c r="D3979" t="s">
        <v>1696</v>
      </c>
      <c r="E3979" t="str">
        <f>IFERROR(VLOOKUP([1]!Tabla_SERIEA_05_13[[#This Row],[IdEstablecimiento]],'[2]Establecimiento 2023'!$A$1:$E$183,5,FALSE),0)</f>
        <v>105102-Hospital Ovalle</v>
      </c>
      <c r="F3979" t="s">
        <v>1383</v>
      </c>
      <c r="G3979" s="437">
        <v>45096.494351851848</v>
      </c>
      <c r="H3979">
        <v>23</v>
      </c>
      <c r="I3979">
        <v>23</v>
      </c>
      <c r="L3979">
        <v>23</v>
      </c>
    </row>
    <row r="3980" spans="1:12" x14ac:dyDescent="0.2">
      <c r="A3980">
        <v>5</v>
      </c>
      <c r="B3980" t="s">
        <v>1325</v>
      </c>
      <c r="C3980">
        <v>2023</v>
      </c>
      <c r="D3980" t="s">
        <v>1696</v>
      </c>
      <c r="E3980" t="str">
        <f>IFERROR(VLOOKUP([1]!Tabla_SERIEA_05_13[[#This Row],[IdEstablecimiento]],'[2]Establecimiento 2023'!$A$1:$E$183,5,FALSE),0)</f>
        <v>105102-Hospital Ovalle</v>
      </c>
      <c r="F3980" t="s">
        <v>1506</v>
      </c>
      <c r="G3980" s="437">
        <v>45096.494351851848</v>
      </c>
      <c r="H3980">
        <v>2</v>
      </c>
      <c r="I3980">
        <v>2</v>
      </c>
      <c r="L3980">
        <v>2</v>
      </c>
    </row>
    <row r="3981" spans="1:12" x14ac:dyDescent="0.2">
      <c r="A3981">
        <v>5</v>
      </c>
      <c r="B3981" t="s">
        <v>1325</v>
      </c>
      <c r="C3981">
        <v>2023</v>
      </c>
      <c r="D3981" t="s">
        <v>1696</v>
      </c>
      <c r="E3981" t="str">
        <f>IFERROR(VLOOKUP([1]!Tabla_SERIEA_05_13[[#This Row],[IdEstablecimiento]],'[2]Establecimiento 2023'!$A$1:$E$183,5,FALSE),0)</f>
        <v>105102-Hospital Ovalle</v>
      </c>
      <c r="F3981" t="s">
        <v>1328</v>
      </c>
      <c r="G3981" s="437">
        <v>45096.494351851848</v>
      </c>
      <c r="H3981">
        <v>1</v>
      </c>
      <c r="I3981">
        <v>1</v>
      </c>
      <c r="L3981">
        <v>1</v>
      </c>
    </row>
    <row r="3982" spans="1:12" x14ac:dyDescent="0.2">
      <c r="A3982">
        <v>5</v>
      </c>
      <c r="B3982" t="s">
        <v>1325</v>
      </c>
      <c r="C3982">
        <v>2023</v>
      </c>
      <c r="D3982" t="s">
        <v>1696</v>
      </c>
      <c r="E3982" t="str">
        <f>IFERROR(VLOOKUP([1]!Tabla_SERIEA_05_13[[#This Row],[IdEstablecimiento]],'[2]Establecimiento 2023'!$A$1:$E$183,5,FALSE),0)</f>
        <v>105102-Hospital Ovalle</v>
      </c>
      <c r="F3982" t="s">
        <v>1329</v>
      </c>
      <c r="G3982" s="437">
        <v>45096.494351851848</v>
      </c>
      <c r="H3982">
        <v>1</v>
      </c>
      <c r="I3982">
        <v>1</v>
      </c>
      <c r="L3982">
        <v>1</v>
      </c>
    </row>
    <row r="3983" spans="1:12" x14ac:dyDescent="0.2">
      <c r="A3983">
        <v>5</v>
      </c>
      <c r="B3983" t="s">
        <v>1325</v>
      </c>
      <c r="C3983">
        <v>2023</v>
      </c>
      <c r="D3983" t="s">
        <v>1696</v>
      </c>
      <c r="E3983" t="str">
        <f>IFERROR(VLOOKUP([1]!Tabla_SERIEA_05_13[[#This Row],[IdEstablecimiento]],'[2]Establecimiento 2023'!$A$1:$E$183,5,FALSE),0)</f>
        <v>105102-Hospital Ovalle</v>
      </c>
      <c r="F3983" t="s">
        <v>1435</v>
      </c>
      <c r="G3983" s="437">
        <v>45096.494351851848</v>
      </c>
      <c r="H3983">
        <v>12</v>
      </c>
      <c r="I3983">
        <v>12</v>
      </c>
      <c r="L3983">
        <v>12</v>
      </c>
    </row>
    <row r="3984" spans="1:12" x14ac:dyDescent="0.2">
      <c r="A3984">
        <v>5</v>
      </c>
      <c r="B3984" t="s">
        <v>1325</v>
      </c>
      <c r="C3984">
        <v>2023</v>
      </c>
      <c r="D3984" t="s">
        <v>1696</v>
      </c>
      <c r="E3984" t="str">
        <f>IFERROR(VLOOKUP([1]!Tabla_SERIEA_05_13[[#This Row],[IdEstablecimiento]],'[2]Establecimiento 2023'!$A$1:$E$183,5,FALSE),0)</f>
        <v>105102-Hospital Ovalle</v>
      </c>
      <c r="F3984" t="s">
        <v>1384</v>
      </c>
      <c r="G3984" s="437">
        <v>45096.494351851848</v>
      </c>
      <c r="H3984">
        <v>236</v>
      </c>
      <c r="I3984">
        <v>236</v>
      </c>
      <c r="L3984">
        <v>236</v>
      </c>
    </row>
    <row r="3985" spans="1:12" x14ac:dyDescent="0.2">
      <c r="A3985">
        <v>5</v>
      </c>
      <c r="B3985" t="s">
        <v>1325</v>
      </c>
      <c r="C3985">
        <v>2023</v>
      </c>
      <c r="D3985" t="s">
        <v>1696</v>
      </c>
      <c r="E3985" t="str">
        <f>IFERROR(VLOOKUP([1]!Tabla_SERIEA_05_13[[#This Row],[IdEstablecimiento]],'[2]Establecimiento 2023'!$A$1:$E$183,5,FALSE),0)</f>
        <v>105102-Hospital Ovalle</v>
      </c>
      <c r="F3985" t="s">
        <v>1338</v>
      </c>
      <c r="G3985" s="437">
        <v>45096.494351851848</v>
      </c>
      <c r="H3985">
        <v>68</v>
      </c>
      <c r="I3985">
        <v>68</v>
      </c>
      <c r="L3985">
        <v>68</v>
      </c>
    </row>
    <row r="3986" spans="1:12" x14ac:dyDescent="0.2">
      <c r="A3986">
        <v>5</v>
      </c>
      <c r="B3986" t="s">
        <v>1325</v>
      </c>
      <c r="C3986">
        <v>2023</v>
      </c>
      <c r="D3986" t="s">
        <v>1696</v>
      </c>
      <c r="E3986" t="str">
        <f>IFERROR(VLOOKUP([1]!Tabla_SERIEA_05_13[[#This Row],[IdEstablecimiento]],'[2]Establecimiento 2023'!$A$1:$E$183,5,FALSE),0)</f>
        <v>105102-Hospital Ovalle</v>
      </c>
      <c r="F3986" t="s">
        <v>1330</v>
      </c>
      <c r="G3986" s="437">
        <v>45096.494351851848</v>
      </c>
      <c r="H3986">
        <v>3</v>
      </c>
      <c r="I3986">
        <v>3</v>
      </c>
      <c r="L3986">
        <v>3</v>
      </c>
    </row>
    <row r="3987" spans="1:12" x14ac:dyDescent="0.2">
      <c r="A3987">
        <v>5</v>
      </c>
      <c r="B3987" t="s">
        <v>1325</v>
      </c>
      <c r="C3987">
        <v>2023</v>
      </c>
      <c r="D3987" t="s">
        <v>1696</v>
      </c>
      <c r="E3987" t="str">
        <f>IFERROR(VLOOKUP([1]!Tabla_SERIEA_05_13[[#This Row],[IdEstablecimiento]],'[2]Establecimiento 2023'!$A$1:$E$183,5,FALSE),0)</f>
        <v>105102-Hospital Ovalle</v>
      </c>
      <c r="F3987" t="s">
        <v>1332</v>
      </c>
      <c r="G3987" s="437">
        <v>45096.494351851848</v>
      </c>
      <c r="H3987">
        <v>146</v>
      </c>
      <c r="I3987">
        <v>146</v>
      </c>
      <c r="L3987">
        <v>146</v>
      </c>
    </row>
    <row r="3988" spans="1:12" x14ac:dyDescent="0.2">
      <c r="A3988">
        <v>5</v>
      </c>
      <c r="B3988" t="s">
        <v>1325</v>
      </c>
      <c r="C3988">
        <v>2023</v>
      </c>
      <c r="D3988" t="s">
        <v>1696</v>
      </c>
      <c r="E3988" t="str">
        <f>IFERROR(VLOOKUP([1]!Tabla_SERIEA_05_13[[#This Row],[IdEstablecimiento]],'[2]Establecimiento 2023'!$A$1:$E$183,5,FALSE),0)</f>
        <v>105102-Hospital Ovalle</v>
      </c>
      <c r="F3988" t="s">
        <v>1242</v>
      </c>
      <c r="G3988" s="437">
        <v>45096.494351851848</v>
      </c>
      <c r="H3988">
        <v>4</v>
      </c>
      <c r="I3988">
        <v>4</v>
      </c>
      <c r="J3988">
        <v>0</v>
      </c>
    </row>
    <row r="3989" spans="1:12" x14ac:dyDescent="0.2">
      <c r="A3989">
        <v>5</v>
      </c>
      <c r="B3989" t="s">
        <v>1325</v>
      </c>
      <c r="C3989">
        <v>2023</v>
      </c>
      <c r="D3989" t="s">
        <v>1696</v>
      </c>
      <c r="E3989" t="str">
        <f>IFERROR(VLOOKUP([1]!Tabla_SERIEA_05_13[[#This Row],[IdEstablecimiento]],'[2]Establecimiento 2023'!$A$1:$E$183,5,FALSE),0)</f>
        <v>105102-Hospital Ovalle</v>
      </c>
      <c r="F3989" t="s">
        <v>1244</v>
      </c>
      <c r="G3989" s="437">
        <v>45096.494351851848</v>
      </c>
      <c r="H3989">
        <v>92</v>
      </c>
      <c r="I3989">
        <v>92</v>
      </c>
      <c r="J3989">
        <v>0</v>
      </c>
    </row>
    <row r="3990" spans="1:12" x14ac:dyDescent="0.2">
      <c r="A3990">
        <v>5</v>
      </c>
      <c r="B3990" t="s">
        <v>1325</v>
      </c>
      <c r="C3990">
        <v>2023</v>
      </c>
      <c r="D3990" t="s">
        <v>1696</v>
      </c>
      <c r="E3990" t="str">
        <f>IFERROR(VLOOKUP([1]!Tabla_SERIEA_05_13[[#This Row],[IdEstablecimiento]],'[2]Establecimiento 2023'!$A$1:$E$183,5,FALSE),0)</f>
        <v>105102-Hospital Ovalle</v>
      </c>
      <c r="F3990" t="s">
        <v>1246</v>
      </c>
      <c r="G3990" s="437">
        <v>45096.494351851848</v>
      </c>
      <c r="H3990">
        <v>3</v>
      </c>
      <c r="I3990">
        <v>3</v>
      </c>
      <c r="J3990">
        <v>0</v>
      </c>
    </row>
    <row r="3991" spans="1:12" x14ac:dyDescent="0.2">
      <c r="A3991">
        <v>5</v>
      </c>
      <c r="B3991" t="s">
        <v>1325</v>
      </c>
      <c r="C3991">
        <v>2023</v>
      </c>
      <c r="D3991" t="s">
        <v>1696</v>
      </c>
      <c r="E3991" t="str">
        <f>IFERROR(VLOOKUP([1]!Tabla_SERIEA_05_13[[#This Row],[IdEstablecimiento]],'[2]Establecimiento 2023'!$A$1:$E$183,5,FALSE),0)</f>
        <v>105102-Hospital Ovalle</v>
      </c>
      <c r="F3991" t="s">
        <v>1247</v>
      </c>
      <c r="G3991" s="437">
        <v>45096.494351851848</v>
      </c>
      <c r="H3991">
        <v>4</v>
      </c>
      <c r="I3991">
        <v>4</v>
      </c>
      <c r="J3991">
        <v>0</v>
      </c>
    </row>
    <row r="3992" spans="1:12" x14ac:dyDescent="0.2">
      <c r="A3992">
        <v>5</v>
      </c>
      <c r="B3992" t="s">
        <v>1325</v>
      </c>
      <c r="C3992">
        <v>2023</v>
      </c>
      <c r="D3992" t="s">
        <v>1696</v>
      </c>
      <c r="E3992" t="str">
        <f>IFERROR(VLOOKUP([1]!Tabla_SERIEA_05_13[[#This Row],[IdEstablecimiento]],'[2]Establecimiento 2023'!$A$1:$E$183,5,FALSE),0)</f>
        <v>105102-Hospital Ovalle</v>
      </c>
      <c r="F3992" t="s">
        <v>1249</v>
      </c>
      <c r="G3992" s="437">
        <v>45096.494351851848</v>
      </c>
      <c r="H3992">
        <v>15</v>
      </c>
      <c r="I3992">
        <v>15</v>
      </c>
      <c r="J3992">
        <v>0</v>
      </c>
    </row>
    <row r="3993" spans="1:12" x14ac:dyDescent="0.2">
      <c r="A3993">
        <v>5</v>
      </c>
      <c r="B3993" t="s">
        <v>1325</v>
      </c>
      <c r="C3993">
        <v>2023</v>
      </c>
      <c r="D3993" t="s">
        <v>1696</v>
      </c>
      <c r="E3993" t="str">
        <f>IFERROR(VLOOKUP([1]!Tabla_SERIEA_05_13[[#This Row],[IdEstablecimiento]],'[2]Establecimiento 2023'!$A$1:$E$183,5,FALSE),0)</f>
        <v>105102-Hospital Ovalle</v>
      </c>
      <c r="F3993" t="s">
        <v>1250</v>
      </c>
      <c r="G3993" s="437">
        <v>45096.494351851848</v>
      </c>
      <c r="H3993">
        <v>15</v>
      </c>
      <c r="J3993">
        <v>15</v>
      </c>
    </row>
    <row r="3994" spans="1:12" x14ac:dyDescent="0.2">
      <c r="A3994">
        <v>5</v>
      </c>
      <c r="B3994" t="s">
        <v>1325</v>
      </c>
      <c r="C3994">
        <v>2023</v>
      </c>
      <c r="D3994" t="s">
        <v>1696</v>
      </c>
      <c r="E3994" t="str">
        <f>IFERROR(VLOOKUP([1]!Tabla_SERIEA_05_13[[#This Row],[IdEstablecimiento]],'[2]Establecimiento 2023'!$A$1:$E$183,5,FALSE),0)</f>
        <v>105102-Hospital Ovalle</v>
      </c>
      <c r="F3994" t="s">
        <v>1253</v>
      </c>
      <c r="G3994" s="437">
        <v>45096.494351851848</v>
      </c>
      <c r="H3994">
        <v>50</v>
      </c>
      <c r="I3994">
        <v>50</v>
      </c>
      <c r="J3994">
        <v>0</v>
      </c>
    </row>
    <row r="3995" spans="1:12" x14ac:dyDescent="0.2">
      <c r="A3995">
        <v>5</v>
      </c>
      <c r="B3995" t="s">
        <v>1325</v>
      </c>
      <c r="C3995">
        <v>2023</v>
      </c>
      <c r="D3995" t="s">
        <v>1696</v>
      </c>
      <c r="E3995" t="str">
        <f>IFERROR(VLOOKUP([1]!Tabla_SERIEA_05_13[[#This Row],[IdEstablecimiento]],'[2]Establecimiento 2023'!$A$1:$E$183,5,FALSE),0)</f>
        <v>105102-Hospital Ovalle</v>
      </c>
      <c r="F3995" t="s">
        <v>1390</v>
      </c>
      <c r="G3995" s="437">
        <v>45096.494351851848</v>
      </c>
      <c r="H3995">
        <v>23</v>
      </c>
      <c r="I3995">
        <v>23</v>
      </c>
      <c r="J3995">
        <v>0</v>
      </c>
    </row>
    <row r="3996" spans="1:12" x14ac:dyDescent="0.2">
      <c r="A3996">
        <v>5</v>
      </c>
      <c r="B3996" t="s">
        <v>1325</v>
      </c>
      <c r="C3996">
        <v>2023</v>
      </c>
      <c r="D3996" t="s">
        <v>1696</v>
      </c>
      <c r="E3996" t="str">
        <f>IFERROR(VLOOKUP([1]!Tabla_SERIEA_05_13[[#This Row],[IdEstablecimiento]],'[2]Establecimiento 2023'!$A$1:$E$183,5,FALSE),0)</f>
        <v>105102-Hospital Ovalle</v>
      </c>
      <c r="F3996" t="s">
        <v>1255</v>
      </c>
      <c r="G3996" s="437">
        <v>45096.494351851848</v>
      </c>
      <c r="H3996">
        <v>3</v>
      </c>
      <c r="I3996">
        <v>3</v>
      </c>
      <c r="J3996">
        <v>0</v>
      </c>
    </row>
    <row r="3997" spans="1:12" x14ac:dyDescent="0.2">
      <c r="A3997">
        <v>5</v>
      </c>
      <c r="B3997" t="s">
        <v>1325</v>
      </c>
      <c r="C3997">
        <v>2023</v>
      </c>
      <c r="D3997" t="s">
        <v>1698</v>
      </c>
      <c r="E3997" t="str">
        <f>IFERROR(VLOOKUP([1]!Tabla_SERIEA_05_13[[#This Row],[IdEstablecimiento]],'[2]Establecimiento 2023'!$A$1:$E$183,5,FALSE),0)</f>
        <v>105102-Hospital Ovalle</v>
      </c>
      <c r="F3997" t="s">
        <v>1335</v>
      </c>
      <c r="G3997" s="437">
        <v>45096.494421296295</v>
      </c>
      <c r="H3997">
        <v>1</v>
      </c>
      <c r="I3997">
        <v>1</v>
      </c>
      <c r="L3997">
        <v>1</v>
      </c>
    </row>
    <row r="3998" spans="1:12" x14ac:dyDescent="0.2">
      <c r="A3998">
        <v>5</v>
      </c>
      <c r="B3998" t="s">
        <v>1325</v>
      </c>
      <c r="C3998">
        <v>2023</v>
      </c>
      <c r="D3998" t="s">
        <v>1698</v>
      </c>
      <c r="E3998" t="str">
        <f>IFERROR(VLOOKUP([1]!Tabla_SERIEA_05_13[[#This Row],[IdEstablecimiento]],'[2]Establecimiento 2023'!$A$1:$E$183,5,FALSE),0)</f>
        <v>105102-Hospital Ovalle</v>
      </c>
      <c r="F3998" t="s">
        <v>1400</v>
      </c>
      <c r="G3998" s="437">
        <v>45096.494421296295</v>
      </c>
      <c r="H3998">
        <v>7</v>
      </c>
      <c r="I3998">
        <v>7</v>
      </c>
      <c r="L3998">
        <v>7</v>
      </c>
    </row>
    <row r="3999" spans="1:12" x14ac:dyDescent="0.2">
      <c r="A3999">
        <v>5</v>
      </c>
      <c r="B3999" t="s">
        <v>1325</v>
      </c>
      <c r="C3999">
        <v>2023</v>
      </c>
      <c r="D3999" t="s">
        <v>1698</v>
      </c>
      <c r="E3999" t="str">
        <f>IFERROR(VLOOKUP([1]!Tabla_SERIEA_05_13[[#This Row],[IdEstablecimiento]],'[2]Establecimiento 2023'!$A$1:$E$183,5,FALSE),0)</f>
        <v>105102-Hospital Ovalle</v>
      </c>
      <c r="F3999" t="s">
        <v>1327</v>
      </c>
      <c r="G3999" s="437">
        <v>45096.494421296295</v>
      </c>
      <c r="H3999">
        <v>2</v>
      </c>
      <c r="I3999">
        <v>2</v>
      </c>
      <c r="L3999">
        <v>2</v>
      </c>
    </row>
    <row r="4000" spans="1:12" x14ac:dyDescent="0.2">
      <c r="A4000">
        <v>5</v>
      </c>
      <c r="B4000" t="s">
        <v>1325</v>
      </c>
      <c r="C4000">
        <v>2023</v>
      </c>
      <c r="D4000" t="s">
        <v>1698</v>
      </c>
      <c r="E4000" t="str">
        <f>IFERROR(VLOOKUP([1]!Tabla_SERIEA_05_13[[#This Row],[IdEstablecimiento]],'[2]Establecimiento 2023'!$A$1:$E$183,5,FALSE),0)</f>
        <v>105102-Hospital Ovalle</v>
      </c>
      <c r="F4000" t="s">
        <v>1384</v>
      </c>
      <c r="G4000" s="437">
        <v>45096.494421296295</v>
      </c>
      <c r="H4000">
        <v>17</v>
      </c>
      <c r="I4000">
        <v>17</v>
      </c>
      <c r="L4000">
        <v>17</v>
      </c>
    </row>
    <row r="4001" spans="1:13" x14ac:dyDescent="0.2">
      <c r="A4001">
        <v>5</v>
      </c>
      <c r="B4001" t="s">
        <v>1325</v>
      </c>
      <c r="C4001">
        <v>2023</v>
      </c>
      <c r="D4001" t="s">
        <v>1698</v>
      </c>
      <c r="E4001" t="str">
        <f>IFERROR(VLOOKUP([1]!Tabla_SERIEA_05_13[[#This Row],[IdEstablecimiento]],'[2]Establecimiento 2023'!$A$1:$E$183,5,FALSE),0)</f>
        <v>105102-Hospital Ovalle</v>
      </c>
      <c r="F4001" t="s">
        <v>1338</v>
      </c>
      <c r="G4001" s="437">
        <v>45096.494421296295</v>
      </c>
      <c r="H4001">
        <v>1</v>
      </c>
      <c r="I4001">
        <v>1</v>
      </c>
      <c r="L4001">
        <v>1</v>
      </c>
    </row>
    <row r="4002" spans="1:13" x14ac:dyDescent="0.2">
      <c r="A4002">
        <v>5</v>
      </c>
      <c r="B4002" t="s">
        <v>1325</v>
      </c>
      <c r="C4002">
        <v>2023</v>
      </c>
      <c r="D4002" t="s">
        <v>1698</v>
      </c>
      <c r="E4002" t="str">
        <f>IFERROR(VLOOKUP([1]!Tabla_SERIEA_05_13[[#This Row],[IdEstablecimiento]],'[2]Establecimiento 2023'!$A$1:$E$183,5,FALSE),0)</f>
        <v>105102-Hospital Ovalle</v>
      </c>
      <c r="F4002" t="s">
        <v>1244</v>
      </c>
      <c r="G4002" s="437">
        <v>45096.494421296295</v>
      </c>
      <c r="H4002">
        <v>8</v>
      </c>
      <c r="I4002">
        <v>8</v>
      </c>
      <c r="J4002">
        <v>0</v>
      </c>
    </row>
    <row r="4003" spans="1:13" x14ac:dyDescent="0.2">
      <c r="A4003">
        <v>5</v>
      </c>
      <c r="B4003" t="s">
        <v>1325</v>
      </c>
      <c r="C4003">
        <v>2023</v>
      </c>
      <c r="D4003" t="s">
        <v>1698</v>
      </c>
      <c r="E4003" t="str">
        <f>IFERROR(VLOOKUP([1]!Tabla_SERIEA_05_13[[#This Row],[IdEstablecimiento]],'[2]Establecimiento 2023'!$A$1:$E$183,5,FALSE),0)</f>
        <v>105102-Hospital Ovalle</v>
      </c>
      <c r="F4003" t="s">
        <v>1253</v>
      </c>
      <c r="G4003" s="437">
        <v>45096.494421296295</v>
      </c>
      <c r="H4003">
        <v>2</v>
      </c>
      <c r="I4003">
        <v>2</v>
      </c>
      <c r="J4003">
        <v>0</v>
      </c>
    </row>
    <row r="4004" spans="1:13" x14ac:dyDescent="0.2">
      <c r="A4004">
        <v>5</v>
      </c>
      <c r="B4004" t="s">
        <v>1325</v>
      </c>
      <c r="C4004">
        <v>2023</v>
      </c>
      <c r="D4004" t="s">
        <v>1699</v>
      </c>
      <c r="E4004" t="str">
        <f>IFERROR(VLOOKUP([1]!Tabla_SERIEA_05_13[[#This Row],[IdEstablecimiento]],'[2]Establecimiento 2023'!$A$1:$E$183,5,FALSE),0)</f>
        <v>105102-Hospital Ovalle</v>
      </c>
      <c r="F4004" t="s">
        <v>1335</v>
      </c>
      <c r="G4004" s="437">
        <v>45096.495555555557</v>
      </c>
      <c r="H4004">
        <v>14</v>
      </c>
      <c r="I4004">
        <v>14</v>
      </c>
      <c r="L4004">
        <v>14</v>
      </c>
    </row>
    <row r="4005" spans="1:13" x14ac:dyDescent="0.2">
      <c r="A4005">
        <v>5</v>
      </c>
      <c r="B4005" t="s">
        <v>1325</v>
      </c>
      <c r="C4005">
        <v>2023</v>
      </c>
      <c r="D4005" t="s">
        <v>1699</v>
      </c>
      <c r="E4005" t="str">
        <f>IFERROR(VLOOKUP([1]!Tabla_SERIEA_05_13[[#This Row],[IdEstablecimiento]],'[2]Establecimiento 2023'!$A$1:$E$183,5,FALSE),0)</f>
        <v>105102-Hospital Ovalle</v>
      </c>
      <c r="F4005" t="s">
        <v>1327</v>
      </c>
      <c r="G4005" s="437">
        <v>45096.495555555557</v>
      </c>
      <c r="H4005">
        <v>9</v>
      </c>
      <c r="I4005">
        <v>9</v>
      </c>
      <c r="L4005">
        <v>9</v>
      </c>
    </row>
    <row r="4006" spans="1:13" x14ac:dyDescent="0.2">
      <c r="A4006">
        <v>5</v>
      </c>
      <c r="B4006" t="s">
        <v>1325</v>
      </c>
      <c r="C4006">
        <v>2023</v>
      </c>
      <c r="D4006" t="s">
        <v>1699</v>
      </c>
      <c r="E4006" t="str">
        <f>IFERROR(VLOOKUP([1]!Tabla_SERIEA_05_13[[#This Row],[IdEstablecimiento]],'[2]Establecimiento 2023'!$A$1:$E$183,5,FALSE),0)</f>
        <v>105102-Hospital Ovalle</v>
      </c>
      <c r="F4006" t="s">
        <v>1506</v>
      </c>
      <c r="G4006" s="437">
        <v>45096.495555555557</v>
      </c>
      <c r="H4006">
        <v>1</v>
      </c>
      <c r="I4006">
        <v>1</v>
      </c>
      <c r="L4006">
        <v>1</v>
      </c>
    </row>
    <row r="4007" spans="1:13" x14ac:dyDescent="0.2">
      <c r="A4007">
        <v>5</v>
      </c>
      <c r="B4007" t="s">
        <v>1325</v>
      </c>
      <c r="C4007">
        <v>2023</v>
      </c>
      <c r="D4007" t="s">
        <v>1699</v>
      </c>
      <c r="E4007" t="str">
        <f>IFERROR(VLOOKUP([1]!Tabla_SERIEA_05_13[[#This Row],[IdEstablecimiento]],'[2]Establecimiento 2023'!$A$1:$E$183,5,FALSE),0)</f>
        <v>105102-Hospital Ovalle</v>
      </c>
      <c r="F4007" t="s">
        <v>1435</v>
      </c>
      <c r="G4007" s="437">
        <v>45096.495555555557</v>
      </c>
      <c r="H4007">
        <v>117</v>
      </c>
      <c r="I4007">
        <v>117</v>
      </c>
      <c r="L4007">
        <v>117</v>
      </c>
    </row>
    <row r="4008" spans="1:13" x14ac:dyDescent="0.2">
      <c r="A4008">
        <v>5</v>
      </c>
      <c r="B4008" t="s">
        <v>1325</v>
      </c>
      <c r="C4008">
        <v>2023</v>
      </c>
      <c r="D4008" t="s">
        <v>1699</v>
      </c>
      <c r="E4008" t="str">
        <f>IFERROR(VLOOKUP([1]!Tabla_SERIEA_05_13[[#This Row],[IdEstablecimiento]],'[2]Establecimiento 2023'!$A$1:$E$183,5,FALSE),0)</f>
        <v>105102-Hospital Ovalle</v>
      </c>
      <c r="F4008" t="s">
        <v>1384</v>
      </c>
      <c r="G4008" s="437">
        <v>45096.495555555557</v>
      </c>
      <c r="H4008">
        <v>10</v>
      </c>
      <c r="I4008">
        <v>10</v>
      </c>
      <c r="L4008">
        <v>10</v>
      </c>
    </row>
    <row r="4009" spans="1:13" x14ac:dyDescent="0.2">
      <c r="A4009">
        <v>5</v>
      </c>
      <c r="B4009" t="s">
        <v>1325</v>
      </c>
      <c r="C4009">
        <v>2023</v>
      </c>
      <c r="D4009" t="s">
        <v>1699</v>
      </c>
      <c r="E4009" t="str">
        <f>IFERROR(VLOOKUP([1]!Tabla_SERIEA_05_13[[#This Row],[IdEstablecimiento]],'[2]Establecimiento 2023'!$A$1:$E$183,5,FALSE),0)</f>
        <v>105102-Hospital Ovalle</v>
      </c>
      <c r="F4009" t="s">
        <v>1244</v>
      </c>
      <c r="G4009" s="437">
        <v>45096.495555555557</v>
      </c>
      <c r="H4009">
        <v>14</v>
      </c>
      <c r="I4009">
        <v>14</v>
      </c>
      <c r="J4009">
        <v>0</v>
      </c>
    </row>
    <row r="4010" spans="1:13" x14ac:dyDescent="0.2">
      <c r="A4010">
        <v>5</v>
      </c>
      <c r="B4010" t="s">
        <v>1325</v>
      </c>
      <c r="C4010">
        <v>2023</v>
      </c>
      <c r="D4010" t="s">
        <v>1699</v>
      </c>
      <c r="E4010" t="str">
        <f>IFERROR(VLOOKUP([1]!Tabla_SERIEA_05_13[[#This Row],[IdEstablecimiento]],'[2]Establecimiento 2023'!$A$1:$E$183,5,FALSE),0)</f>
        <v>105102-Hospital Ovalle</v>
      </c>
      <c r="F4010" t="s">
        <v>1253</v>
      </c>
      <c r="G4010" s="437">
        <v>45096.495555555557</v>
      </c>
      <c r="H4010">
        <v>9</v>
      </c>
      <c r="I4010">
        <v>9</v>
      </c>
      <c r="J4010">
        <v>0</v>
      </c>
    </row>
    <row r="4011" spans="1:13" x14ac:dyDescent="0.2">
      <c r="A4011">
        <v>5</v>
      </c>
      <c r="B4011" t="s">
        <v>1325</v>
      </c>
      <c r="C4011">
        <v>2023</v>
      </c>
      <c r="D4011" t="s">
        <v>1699</v>
      </c>
      <c r="E4011" t="str">
        <f>IFERROR(VLOOKUP([1]!Tabla_SERIEA_05_13[[#This Row],[IdEstablecimiento]],'[2]Establecimiento 2023'!$A$1:$E$183,5,FALSE),0)</f>
        <v>105102-Hospital Ovalle</v>
      </c>
      <c r="F4011" t="s">
        <v>1256</v>
      </c>
      <c r="G4011" s="437">
        <v>45096.495555555557</v>
      </c>
      <c r="H4011">
        <v>308</v>
      </c>
    </row>
    <row r="4012" spans="1:13" x14ac:dyDescent="0.2">
      <c r="A4012">
        <v>5</v>
      </c>
      <c r="B4012" t="s">
        <v>1325</v>
      </c>
      <c r="C4012">
        <v>2023</v>
      </c>
      <c r="D4012" t="s">
        <v>1700</v>
      </c>
      <c r="E4012" t="str">
        <f>IFERROR(VLOOKUP([1]!Tabla_SERIEA_05_13[[#This Row],[IdEstablecimiento]],'[2]Establecimiento 2023'!$A$1:$E$183,5,FALSE),0)</f>
        <v>105102-Hospital Ovalle</v>
      </c>
      <c r="F4012" t="s">
        <v>1335</v>
      </c>
      <c r="G4012" s="437">
        <v>45096.495694444442</v>
      </c>
      <c r="H4012">
        <v>68</v>
      </c>
      <c r="I4012">
        <v>68</v>
      </c>
      <c r="M4012">
        <v>68</v>
      </c>
    </row>
    <row r="4013" spans="1:13" x14ac:dyDescent="0.2">
      <c r="A4013">
        <v>5</v>
      </c>
      <c r="B4013" t="s">
        <v>1325</v>
      </c>
      <c r="C4013">
        <v>2023</v>
      </c>
      <c r="D4013" t="s">
        <v>1700</v>
      </c>
      <c r="E4013" t="str">
        <f>IFERROR(VLOOKUP([1]!Tabla_SERIEA_05_13[[#This Row],[IdEstablecimiento]],'[2]Establecimiento 2023'!$A$1:$E$183,5,FALSE),0)</f>
        <v>105102-Hospital Ovalle</v>
      </c>
      <c r="F4013" t="s">
        <v>1429</v>
      </c>
      <c r="G4013" s="437">
        <v>45096.495694444442</v>
      </c>
      <c r="H4013">
        <v>84</v>
      </c>
      <c r="I4013">
        <v>84</v>
      </c>
      <c r="L4013">
        <v>84</v>
      </c>
    </row>
    <row r="4014" spans="1:13" x14ac:dyDescent="0.2">
      <c r="A4014">
        <v>5</v>
      </c>
      <c r="B4014" t="s">
        <v>1325</v>
      </c>
      <c r="C4014">
        <v>2023</v>
      </c>
      <c r="D4014" t="s">
        <v>1700</v>
      </c>
      <c r="E4014" t="str">
        <f>IFERROR(VLOOKUP([1]!Tabla_SERIEA_05_13[[#This Row],[IdEstablecimiento]],'[2]Establecimiento 2023'!$A$1:$E$183,5,FALSE),0)</f>
        <v>105102-Hospital Ovalle</v>
      </c>
      <c r="F4014" t="s">
        <v>1463</v>
      </c>
      <c r="G4014" s="437">
        <v>45096.495694444442</v>
      </c>
      <c r="H4014">
        <v>1</v>
      </c>
      <c r="I4014">
        <v>1</v>
      </c>
      <c r="L4014">
        <v>1</v>
      </c>
    </row>
    <row r="4015" spans="1:13" x14ac:dyDescent="0.2">
      <c r="A4015">
        <v>5</v>
      </c>
      <c r="B4015" t="s">
        <v>1325</v>
      </c>
      <c r="C4015">
        <v>2023</v>
      </c>
      <c r="D4015" t="s">
        <v>1700</v>
      </c>
      <c r="E4015" t="str">
        <f>IFERROR(VLOOKUP([1]!Tabla_SERIEA_05_13[[#This Row],[IdEstablecimiento]],'[2]Establecimiento 2023'!$A$1:$E$183,5,FALSE),0)</f>
        <v>105102-Hospital Ovalle</v>
      </c>
      <c r="F4015" t="s">
        <v>1333</v>
      </c>
      <c r="G4015" s="437">
        <v>45096.495694444442</v>
      </c>
      <c r="H4015">
        <v>11</v>
      </c>
      <c r="I4015">
        <v>11</v>
      </c>
      <c r="L4015">
        <v>11</v>
      </c>
    </row>
    <row r="4016" spans="1:13" x14ac:dyDescent="0.2">
      <c r="A4016">
        <v>5</v>
      </c>
      <c r="B4016" t="s">
        <v>1325</v>
      </c>
      <c r="C4016">
        <v>2023</v>
      </c>
      <c r="D4016" t="s">
        <v>1700</v>
      </c>
      <c r="E4016" t="str">
        <f>IFERROR(VLOOKUP([1]!Tabla_SERIEA_05_13[[#This Row],[IdEstablecimiento]],'[2]Establecimiento 2023'!$A$1:$E$183,5,FALSE),0)</f>
        <v>105102-Hospital Ovalle</v>
      </c>
      <c r="F4016" t="s">
        <v>1327</v>
      </c>
      <c r="G4016" s="437">
        <v>45096.495694444442</v>
      </c>
      <c r="H4016">
        <v>49</v>
      </c>
      <c r="I4016">
        <v>49</v>
      </c>
      <c r="L4016">
        <v>49</v>
      </c>
    </row>
    <row r="4017" spans="1:12" x14ac:dyDescent="0.2">
      <c r="A4017">
        <v>5</v>
      </c>
      <c r="B4017" t="s">
        <v>1325</v>
      </c>
      <c r="C4017">
        <v>2023</v>
      </c>
      <c r="D4017" t="s">
        <v>1700</v>
      </c>
      <c r="E4017" t="str">
        <f>IFERROR(VLOOKUP([1]!Tabla_SERIEA_05_13[[#This Row],[IdEstablecimiento]],'[2]Establecimiento 2023'!$A$1:$E$183,5,FALSE),0)</f>
        <v>04106-Vicuña</v>
      </c>
      <c r="F4017" t="s">
        <v>1543</v>
      </c>
      <c r="G4017" s="437">
        <v>45096.495694444442</v>
      </c>
      <c r="H4017">
        <v>1</v>
      </c>
      <c r="I4017">
        <v>1</v>
      </c>
      <c r="L4017">
        <v>1</v>
      </c>
    </row>
    <row r="4018" spans="1:12" x14ac:dyDescent="0.2">
      <c r="A4018">
        <v>5</v>
      </c>
      <c r="B4018" t="s">
        <v>1325</v>
      </c>
      <c r="C4018">
        <v>2023</v>
      </c>
      <c r="D4018" t="s">
        <v>1700</v>
      </c>
      <c r="E4018" t="str">
        <f>IFERROR(VLOOKUP([1]!Tabla_SERIEA_05_13[[#This Row],[IdEstablecimiento]],'[2]Establecimiento 2023'!$A$1:$E$183,5,FALSE),0)</f>
        <v>04106-Vicuña</v>
      </c>
      <c r="F4018" t="s">
        <v>1383</v>
      </c>
      <c r="G4018" s="437">
        <v>45096.495694444442</v>
      </c>
      <c r="H4018">
        <v>6</v>
      </c>
      <c r="I4018">
        <v>6</v>
      </c>
      <c r="L4018">
        <v>6</v>
      </c>
    </row>
    <row r="4019" spans="1:12" x14ac:dyDescent="0.2">
      <c r="A4019">
        <v>5</v>
      </c>
      <c r="B4019" t="s">
        <v>1325</v>
      </c>
      <c r="C4019">
        <v>2023</v>
      </c>
      <c r="D4019" t="s">
        <v>1700</v>
      </c>
      <c r="E4019" t="str">
        <f>IFERROR(VLOOKUP([1]!Tabla_SERIEA_05_13[[#This Row],[IdEstablecimiento]],'[2]Establecimiento 2023'!$A$1:$E$183,5,FALSE),0)</f>
        <v>04106-Vicuña</v>
      </c>
      <c r="F4019" t="s">
        <v>1506</v>
      </c>
      <c r="G4019" s="437">
        <v>45096.495694444442</v>
      </c>
      <c r="H4019">
        <v>1</v>
      </c>
      <c r="I4019">
        <v>1</v>
      </c>
      <c r="L4019">
        <v>1</v>
      </c>
    </row>
    <row r="4020" spans="1:12" x14ac:dyDescent="0.2">
      <c r="A4020">
        <v>5</v>
      </c>
      <c r="B4020" t="s">
        <v>1325</v>
      </c>
      <c r="C4020">
        <v>2023</v>
      </c>
      <c r="D4020" t="s">
        <v>1700</v>
      </c>
      <c r="E4020" t="str">
        <f>IFERROR(VLOOKUP([1]!Tabla_SERIEA_05_13[[#This Row],[IdEstablecimiento]],'[2]Establecimiento 2023'!$A$1:$E$183,5,FALSE),0)</f>
        <v>04106-Vicuña</v>
      </c>
      <c r="F4020" t="s">
        <v>1329</v>
      </c>
      <c r="G4020" s="437">
        <v>45096.495694444442</v>
      </c>
      <c r="H4020">
        <v>1</v>
      </c>
      <c r="I4020">
        <v>1</v>
      </c>
      <c r="L4020">
        <v>1</v>
      </c>
    </row>
    <row r="4021" spans="1:12" x14ac:dyDescent="0.2">
      <c r="A4021">
        <v>5</v>
      </c>
      <c r="B4021" t="s">
        <v>1325</v>
      </c>
      <c r="C4021">
        <v>2023</v>
      </c>
      <c r="D4021" t="s">
        <v>1700</v>
      </c>
      <c r="E4021" t="str">
        <f>IFERROR(VLOOKUP([1]!Tabla_SERIEA_05_13[[#This Row],[IdEstablecimiento]],'[2]Establecimiento 2023'!$A$1:$E$183,5,FALSE),0)</f>
        <v>04106-Vicuña</v>
      </c>
      <c r="F4021" t="s">
        <v>1435</v>
      </c>
      <c r="G4021" s="437">
        <v>45096.495694444442</v>
      </c>
      <c r="H4021">
        <v>7</v>
      </c>
      <c r="I4021">
        <v>7</v>
      </c>
      <c r="L4021">
        <v>7</v>
      </c>
    </row>
    <row r="4022" spans="1:12" x14ac:dyDescent="0.2">
      <c r="A4022">
        <v>5</v>
      </c>
      <c r="B4022" t="s">
        <v>1325</v>
      </c>
      <c r="C4022">
        <v>2023</v>
      </c>
      <c r="D4022" t="s">
        <v>1700</v>
      </c>
      <c r="E4022" t="str">
        <f>IFERROR(VLOOKUP([1]!Tabla_SERIEA_05_13[[#This Row],[IdEstablecimiento]],'[2]Establecimiento 2023'!$A$1:$E$183,5,FALSE),0)</f>
        <v>04106-Vicuña</v>
      </c>
      <c r="F4022" t="s">
        <v>1384</v>
      </c>
      <c r="G4022" s="437">
        <v>45096.495694444442</v>
      </c>
      <c r="H4022">
        <v>1665</v>
      </c>
      <c r="I4022">
        <v>1665</v>
      </c>
      <c r="L4022">
        <v>1665</v>
      </c>
    </row>
    <row r="4023" spans="1:12" x14ac:dyDescent="0.2">
      <c r="A4023">
        <v>5</v>
      </c>
      <c r="B4023" t="s">
        <v>1325</v>
      </c>
      <c r="C4023">
        <v>2023</v>
      </c>
      <c r="D4023" t="s">
        <v>1700</v>
      </c>
      <c r="E4023" t="str">
        <f>IFERROR(VLOOKUP([1]!Tabla_SERIEA_05_13[[#This Row],[IdEstablecimiento]],'[2]Establecimiento 2023'!$A$1:$E$183,5,FALSE),0)</f>
        <v>04106-Vicuña</v>
      </c>
      <c r="F4023" t="s">
        <v>1338</v>
      </c>
      <c r="G4023" s="437">
        <v>45096.495694444442</v>
      </c>
      <c r="H4023">
        <v>97</v>
      </c>
      <c r="I4023">
        <v>97</v>
      </c>
      <c r="L4023">
        <v>97</v>
      </c>
    </row>
    <row r="4024" spans="1:12" x14ac:dyDescent="0.2">
      <c r="A4024">
        <v>5</v>
      </c>
      <c r="B4024" t="s">
        <v>1325</v>
      </c>
      <c r="C4024">
        <v>2023</v>
      </c>
      <c r="D4024" t="s">
        <v>1700</v>
      </c>
      <c r="E4024" t="str">
        <f>IFERROR(VLOOKUP([1]!Tabla_SERIEA_05_13[[#This Row],[IdEstablecimiento]],'[2]Establecimiento 2023'!$A$1:$E$183,5,FALSE),0)</f>
        <v>04106-Vicuña</v>
      </c>
      <c r="F4024" t="s">
        <v>1332</v>
      </c>
      <c r="G4024" s="437">
        <v>45096.495694444442</v>
      </c>
      <c r="H4024">
        <v>197</v>
      </c>
      <c r="I4024">
        <v>197</v>
      </c>
      <c r="L4024">
        <v>197</v>
      </c>
    </row>
    <row r="4025" spans="1:12" x14ac:dyDescent="0.2">
      <c r="A4025">
        <v>5</v>
      </c>
      <c r="B4025" t="s">
        <v>1325</v>
      </c>
      <c r="C4025">
        <v>2023</v>
      </c>
      <c r="D4025" t="s">
        <v>1700</v>
      </c>
      <c r="E4025" t="str">
        <f>IFERROR(VLOOKUP([1]!Tabla_SERIEA_05_13[[#This Row],[IdEstablecimiento]],'[2]Establecimiento 2023'!$A$1:$E$183,5,FALSE),0)</f>
        <v>04106-Vicuña</v>
      </c>
      <c r="F4025" t="s">
        <v>1242</v>
      </c>
      <c r="G4025" s="437">
        <v>45096.495694444442</v>
      </c>
      <c r="H4025">
        <v>84</v>
      </c>
      <c r="I4025">
        <v>84</v>
      </c>
      <c r="J4025">
        <v>0</v>
      </c>
    </row>
    <row r="4026" spans="1:12" x14ac:dyDescent="0.2">
      <c r="A4026">
        <v>5</v>
      </c>
      <c r="B4026" t="s">
        <v>1325</v>
      </c>
      <c r="C4026">
        <v>2023</v>
      </c>
      <c r="D4026" t="s">
        <v>1700</v>
      </c>
      <c r="E4026" t="str">
        <f>IFERROR(VLOOKUP([1]!Tabla_SERIEA_05_13[[#This Row],[IdEstablecimiento]],'[2]Establecimiento 2023'!$A$1:$E$183,5,FALSE),0)</f>
        <v>04106-Vicuña</v>
      </c>
      <c r="F4026" t="s">
        <v>1244</v>
      </c>
      <c r="G4026" s="437">
        <v>45096.495694444442</v>
      </c>
      <c r="H4026">
        <v>68</v>
      </c>
      <c r="I4026">
        <v>68</v>
      </c>
      <c r="J4026">
        <v>0</v>
      </c>
    </row>
    <row r="4027" spans="1:12" x14ac:dyDescent="0.2">
      <c r="A4027">
        <v>5</v>
      </c>
      <c r="B4027" t="s">
        <v>1325</v>
      </c>
      <c r="C4027">
        <v>2023</v>
      </c>
      <c r="D4027" t="s">
        <v>1700</v>
      </c>
      <c r="E4027" t="str">
        <f>IFERROR(VLOOKUP([1]!Tabla_SERIEA_05_13[[#This Row],[IdEstablecimiento]],'[2]Establecimiento 2023'!$A$1:$E$183,5,FALSE),0)</f>
        <v>04106-Vicuña</v>
      </c>
      <c r="F4027" t="s">
        <v>1249</v>
      </c>
      <c r="G4027" s="437">
        <v>45096.495694444442</v>
      </c>
      <c r="H4027">
        <v>12</v>
      </c>
      <c r="I4027">
        <v>12</v>
      </c>
      <c r="J4027">
        <v>0</v>
      </c>
    </row>
    <row r="4028" spans="1:12" x14ac:dyDescent="0.2">
      <c r="A4028">
        <v>5</v>
      </c>
      <c r="B4028" t="s">
        <v>1325</v>
      </c>
      <c r="C4028">
        <v>2023</v>
      </c>
      <c r="D4028" t="s">
        <v>1700</v>
      </c>
      <c r="E4028" t="str">
        <f>IFERROR(VLOOKUP([1]!Tabla_SERIEA_05_13[[#This Row],[IdEstablecimiento]],'[2]Establecimiento 2023'!$A$1:$E$183,5,FALSE),0)</f>
        <v>04106-Vicuña</v>
      </c>
      <c r="F4028" t="s">
        <v>1250</v>
      </c>
      <c r="G4028" s="437">
        <v>45096.495694444442</v>
      </c>
      <c r="H4028">
        <v>12</v>
      </c>
      <c r="J4028">
        <v>12</v>
      </c>
    </row>
    <row r="4029" spans="1:12" x14ac:dyDescent="0.2">
      <c r="A4029">
        <v>5</v>
      </c>
      <c r="B4029" t="s">
        <v>1325</v>
      </c>
      <c r="C4029">
        <v>2023</v>
      </c>
      <c r="D4029" t="s">
        <v>1700</v>
      </c>
      <c r="E4029" t="str">
        <f>IFERROR(VLOOKUP([1]!Tabla_SERIEA_05_13[[#This Row],[IdEstablecimiento]],'[2]Establecimiento 2023'!$A$1:$E$183,5,FALSE),0)</f>
        <v>04106-Vicuña</v>
      </c>
      <c r="F4029" t="s">
        <v>1253</v>
      </c>
      <c r="G4029" s="437">
        <v>45096.495694444442</v>
      </c>
      <c r="H4029">
        <v>49</v>
      </c>
      <c r="I4029">
        <v>49</v>
      </c>
      <c r="J4029">
        <v>0</v>
      </c>
    </row>
    <row r="4030" spans="1:12" x14ac:dyDescent="0.2">
      <c r="A4030">
        <v>5</v>
      </c>
      <c r="B4030" t="s">
        <v>1325</v>
      </c>
      <c r="C4030">
        <v>2023</v>
      </c>
      <c r="D4030" t="s">
        <v>1700</v>
      </c>
      <c r="E4030" t="str">
        <f>IFERROR(VLOOKUP([1]!Tabla_SERIEA_05_13[[#This Row],[IdEstablecimiento]],'[2]Establecimiento 2023'!$A$1:$E$183,5,FALSE),0)</f>
        <v>04106-Vicuña</v>
      </c>
      <c r="F4030" t="s">
        <v>1390</v>
      </c>
      <c r="G4030" s="437">
        <v>45096.495694444442</v>
      </c>
      <c r="H4030">
        <v>6</v>
      </c>
      <c r="I4030">
        <v>6</v>
      </c>
      <c r="J4030">
        <v>0</v>
      </c>
    </row>
    <row r="4031" spans="1:12" x14ac:dyDescent="0.2">
      <c r="A4031">
        <v>5</v>
      </c>
      <c r="B4031" t="s">
        <v>1325</v>
      </c>
      <c r="C4031">
        <v>2023</v>
      </c>
      <c r="D4031" t="s">
        <v>1700</v>
      </c>
      <c r="E4031" t="str">
        <f>IFERROR(VLOOKUP([1]!Tabla_SERIEA_05_13[[#This Row],[IdEstablecimiento]],'[2]Establecimiento 2023'!$A$1:$E$183,5,FALSE),0)</f>
        <v>04106-Vicuña</v>
      </c>
      <c r="F4031" t="s">
        <v>1255</v>
      </c>
      <c r="G4031" s="437">
        <v>45096.495694444442</v>
      </c>
      <c r="H4031">
        <v>1</v>
      </c>
      <c r="I4031">
        <v>1</v>
      </c>
      <c r="J4031">
        <v>0</v>
      </c>
    </row>
    <row r="4032" spans="1:12" x14ac:dyDescent="0.2">
      <c r="A4032">
        <v>5</v>
      </c>
      <c r="B4032" t="s">
        <v>1325</v>
      </c>
      <c r="C4032">
        <v>2023</v>
      </c>
      <c r="D4032" t="s">
        <v>1700</v>
      </c>
      <c r="E4032" t="str">
        <f>IFERROR(VLOOKUP([1]!Tabla_SERIEA_05_13[[#This Row],[IdEstablecimiento]],'[2]Establecimiento 2023'!$A$1:$E$183,5,FALSE),0)</f>
        <v>04106-Vicuña</v>
      </c>
      <c r="F4032" t="s">
        <v>1256</v>
      </c>
      <c r="G4032" s="437">
        <v>45096.495694444442</v>
      </c>
      <c r="H4032">
        <v>2060</v>
      </c>
    </row>
    <row r="4033" spans="1:13" x14ac:dyDescent="0.2">
      <c r="A4033">
        <v>5</v>
      </c>
      <c r="B4033" t="s">
        <v>1325</v>
      </c>
      <c r="C4033">
        <v>2023</v>
      </c>
      <c r="D4033" t="s">
        <v>1701</v>
      </c>
      <c r="E4033" t="str">
        <f>IFERROR(VLOOKUP([1]!Tabla_SERIEA_05_13[[#This Row],[IdEstablecimiento]],'[2]Establecimiento 2023'!$A$1:$E$183,5,FALSE),0)</f>
        <v>04106-Vicuña</v>
      </c>
      <c r="F4033" t="s">
        <v>1335</v>
      </c>
      <c r="G4033" s="437">
        <v>45096.496620370373</v>
      </c>
      <c r="H4033">
        <v>51</v>
      </c>
      <c r="I4033">
        <v>51</v>
      </c>
      <c r="L4033">
        <v>51</v>
      </c>
      <c r="M4033">
        <v>51</v>
      </c>
    </row>
    <row r="4034" spans="1:13" x14ac:dyDescent="0.2">
      <c r="A4034">
        <v>5</v>
      </c>
      <c r="B4034" t="s">
        <v>1325</v>
      </c>
      <c r="C4034">
        <v>2023</v>
      </c>
      <c r="D4034" t="s">
        <v>1701</v>
      </c>
      <c r="E4034" t="str">
        <f>IFERROR(VLOOKUP([1]!Tabla_SERIEA_05_13[[#This Row],[IdEstablecimiento]],'[2]Establecimiento 2023'!$A$1:$E$183,5,FALSE),0)</f>
        <v>04106-Vicuña</v>
      </c>
      <c r="F4034" t="s">
        <v>1429</v>
      </c>
      <c r="G4034" s="437">
        <v>45096.496620370373</v>
      </c>
      <c r="H4034">
        <v>132</v>
      </c>
      <c r="I4034">
        <v>132</v>
      </c>
      <c r="L4034">
        <v>132</v>
      </c>
    </row>
    <row r="4035" spans="1:13" x14ac:dyDescent="0.2">
      <c r="A4035">
        <v>5</v>
      </c>
      <c r="B4035" t="s">
        <v>1325</v>
      </c>
      <c r="C4035">
        <v>2023</v>
      </c>
      <c r="D4035" t="s">
        <v>1701</v>
      </c>
      <c r="E4035" t="str">
        <f>IFERROR(VLOOKUP([1]!Tabla_SERIEA_05_13[[#This Row],[IdEstablecimiento]],'[2]Establecimiento 2023'!$A$1:$E$183,5,FALSE),0)</f>
        <v>04106-Vicuña</v>
      </c>
      <c r="F4035" t="s">
        <v>1463</v>
      </c>
      <c r="G4035" s="437">
        <v>45096.496620370373</v>
      </c>
      <c r="H4035">
        <v>2</v>
      </c>
      <c r="I4035">
        <v>2</v>
      </c>
      <c r="K4035">
        <v>2</v>
      </c>
    </row>
    <row r="4036" spans="1:13" x14ac:dyDescent="0.2">
      <c r="A4036">
        <v>5</v>
      </c>
      <c r="B4036" t="s">
        <v>1325</v>
      </c>
      <c r="C4036">
        <v>2023</v>
      </c>
      <c r="D4036" t="s">
        <v>1701</v>
      </c>
      <c r="E4036" t="str">
        <f>IFERROR(VLOOKUP([1]!Tabla_SERIEA_05_13[[#This Row],[IdEstablecimiento]],'[2]Establecimiento 2023'!$A$1:$E$183,5,FALSE),0)</f>
        <v>04106-Vicuña</v>
      </c>
      <c r="F4036" t="s">
        <v>1333</v>
      </c>
      <c r="G4036" s="437">
        <v>45096.496620370373</v>
      </c>
      <c r="H4036">
        <v>19</v>
      </c>
      <c r="I4036">
        <v>19</v>
      </c>
      <c r="K4036">
        <v>19</v>
      </c>
    </row>
    <row r="4037" spans="1:13" x14ac:dyDescent="0.2">
      <c r="A4037">
        <v>5</v>
      </c>
      <c r="B4037" t="s">
        <v>1325</v>
      </c>
      <c r="C4037">
        <v>2023</v>
      </c>
      <c r="D4037" t="s">
        <v>1701</v>
      </c>
      <c r="E4037" t="str">
        <f>IFERROR(VLOOKUP([1]!Tabla_SERIEA_05_13[[#This Row],[IdEstablecimiento]],'[2]Establecimiento 2023'!$A$1:$E$183,5,FALSE),0)</f>
        <v>04106-Vicuña</v>
      </c>
      <c r="F4037" t="s">
        <v>1327</v>
      </c>
      <c r="G4037" s="437">
        <v>45096.496620370373</v>
      </c>
      <c r="H4037">
        <v>38</v>
      </c>
      <c r="I4037">
        <v>38</v>
      </c>
      <c r="L4037">
        <v>38</v>
      </c>
    </row>
    <row r="4038" spans="1:13" x14ac:dyDescent="0.2">
      <c r="A4038">
        <v>5</v>
      </c>
      <c r="B4038" t="s">
        <v>1325</v>
      </c>
      <c r="C4038">
        <v>2023</v>
      </c>
      <c r="D4038" t="s">
        <v>1701</v>
      </c>
      <c r="E4038" t="str">
        <f>IFERROR(VLOOKUP([1]!Tabla_SERIEA_05_13[[#This Row],[IdEstablecimiento]],'[2]Establecimiento 2023'!$A$1:$E$183,5,FALSE),0)</f>
        <v>04106-Vicuña</v>
      </c>
      <c r="F4038" t="s">
        <v>1383</v>
      </c>
      <c r="G4038" s="437">
        <v>45096.496620370373</v>
      </c>
      <c r="H4038">
        <v>10</v>
      </c>
      <c r="I4038">
        <v>10</v>
      </c>
      <c r="L4038">
        <v>10</v>
      </c>
    </row>
    <row r="4039" spans="1:13" x14ac:dyDescent="0.2">
      <c r="A4039">
        <v>5</v>
      </c>
      <c r="B4039" t="s">
        <v>1325</v>
      </c>
      <c r="C4039">
        <v>2023</v>
      </c>
      <c r="D4039" t="s">
        <v>1701</v>
      </c>
      <c r="E4039" t="str">
        <f>IFERROR(VLOOKUP([1]!Tabla_SERIEA_05_13[[#This Row],[IdEstablecimiento]],'[2]Establecimiento 2023'!$A$1:$E$183,5,FALSE),0)</f>
        <v>04106-Vicuña</v>
      </c>
      <c r="F4039" t="s">
        <v>1506</v>
      </c>
      <c r="G4039" s="437">
        <v>45096.496620370373</v>
      </c>
      <c r="H4039">
        <v>2</v>
      </c>
      <c r="I4039">
        <v>2</v>
      </c>
      <c r="L4039">
        <v>2</v>
      </c>
    </row>
    <row r="4040" spans="1:13" x14ac:dyDescent="0.2">
      <c r="A4040">
        <v>5</v>
      </c>
      <c r="B4040" t="s">
        <v>1325</v>
      </c>
      <c r="C4040">
        <v>2023</v>
      </c>
      <c r="D4040" t="s">
        <v>1701</v>
      </c>
      <c r="E4040" t="str">
        <f>IFERROR(VLOOKUP([1]!Tabla_SERIEA_05_13[[#This Row],[IdEstablecimiento]],'[2]Establecimiento 2023'!$A$1:$E$183,5,FALSE),0)</f>
        <v>04106-Vicuña</v>
      </c>
      <c r="F4040" t="s">
        <v>1328</v>
      </c>
      <c r="G4040" s="437">
        <v>45096.496620370373</v>
      </c>
      <c r="H4040">
        <v>1</v>
      </c>
      <c r="I4040">
        <v>1</v>
      </c>
      <c r="L4040">
        <v>1</v>
      </c>
    </row>
    <row r="4041" spans="1:13" x14ac:dyDescent="0.2">
      <c r="A4041">
        <v>5</v>
      </c>
      <c r="B4041" t="s">
        <v>1325</v>
      </c>
      <c r="C4041">
        <v>2023</v>
      </c>
      <c r="D4041" t="s">
        <v>1701</v>
      </c>
      <c r="E4041" t="str">
        <f>IFERROR(VLOOKUP([1]!Tabla_SERIEA_05_13[[#This Row],[IdEstablecimiento]],'[2]Establecimiento 2023'!$A$1:$E$183,5,FALSE),0)</f>
        <v>04106-Vicuña</v>
      </c>
      <c r="F4041" t="s">
        <v>1435</v>
      </c>
      <c r="G4041" s="437">
        <v>45096.496620370373</v>
      </c>
      <c r="H4041">
        <v>2</v>
      </c>
      <c r="I4041">
        <v>2</v>
      </c>
      <c r="L4041">
        <v>2</v>
      </c>
    </row>
    <row r="4042" spans="1:13" x14ac:dyDescent="0.2">
      <c r="A4042">
        <v>5</v>
      </c>
      <c r="B4042" t="s">
        <v>1325</v>
      </c>
      <c r="C4042">
        <v>2023</v>
      </c>
      <c r="D4042" t="s">
        <v>1701</v>
      </c>
      <c r="E4042" t="str">
        <f>IFERROR(VLOOKUP([1]!Tabla_SERIEA_05_13[[#This Row],[IdEstablecimiento]],'[2]Establecimiento 2023'!$A$1:$E$183,5,FALSE),0)</f>
        <v>04106-Vicuña</v>
      </c>
      <c r="F4042" t="s">
        <v>1384</v>
      </c>
      <c r="G4042" s="437">
        <v>45096.496620370373</v>
      </c>
      <c r="H4042">
        <v>1586</v>
      </c>
      <c r="I4042">
        <v>1586</v>
      </c>
      <c r="L4042">
        <v>1586</v>
      </c>
    </row>
    <row r="4043" spans="1:13" x14ac:dyDescent="0.2">
      <c r="A4043">
        <v>5</v>
      </c>
      <c r="B4043" t="s">
        <v>1325</v>
      </c>
      <c r="C4043">
        <v>2023</v>
      </c>
      <c r="D4043" t="s">
        <v>1701</v>
      </c>
      <c r="E4043" t="str">
        <f>IFERROR(VLOOKUP([1]!Tabla_SERIEA_05_13[[#This Row],[IdEstablecimiento]],'[2]Establecimiento 2023'!$A$1:$E$183,5,FALSE),0)</f>
        <v>04106-Vicuña</v>
      </c>
      <c r="F4043" t="s">
        <v>1338</v>
      </c>
      <c r="G4043" s="437">
        <v>45096.496620370373</v>
      </c>
      <c r="H4043">
        <v>77</v>
      </c>
      <c r="I4043">
        <v>77</v>
      </c>
      <c r="L4043">
        <v>77</v>
      </c>
    </row>
    <row r="4044" spans="1:13" x14ac:dyDescent="0.2">
      <c r="A4044">
        <v>5</v>
      </c>
      <c r="B4044" t="s">
        <v>1325</v>
      </c>
      <c r="C4044">
        <v>2023</v>
      </c>
      <c r="D4044" t="s">
        <v>1701</v>
      </c>
      <c r="E4044" t="str">
        <f>IFERROR(VLOOKUP([1]!Tabla_SERIEA_05_13[[#This Row],[IdEstablecimiento]],'[2]Establecimiento 2023'!$A$1:$E$183,5,FALSE),0)</f>
        <v>04106-Vicuña</v>
      </c>
      <c r="F4044" t="s">
        <v>1436</v>
      </c>
      <c r="G4044" s="437">
        <v>45096.496620370373</v>
      </c>
      <c r="H4044">
        <v>2</v>
      </c>
      <c r="I4044">
        <v>2</v>
      </c>
      <c r="L4044">
        <v>2</v>
      </c>
    </row>
    <row r="4045" spans="1:13" x14ac:dyDescent="0.2">
      <c r="A4045">
        <v>5</v>
      </c>
      <c r="B4045" t="s">
        <v>1325</v>
      </c>
      <c r="C4045">
        <v>2023</v>
      </c>
      <c r="D4045" t="s">
        <v>1701</v>
      </c>
      <c r="E4045" t="str">
        <f>IFERROR(VLOOKUP([1]!Tabla_SERIEA_05_13[[#This Row],[IdEstablecimiento]],'[2]Establecimiento 2023'!$A$1:$E$183,5,FALSE),0)</f>
        <v>04106-Vicuña</v>
      </c>
      <c r="F4045" t="s">
        <v>1330</v>
      </c>
      <c r="G4045" s="437">
        <v>45096.496620370373</v>
      </c>
      <c r="H4045">
        <v>3</v>
      </c>
      <c r="I4045">
        <v>3</v>
      </c>
      <c r="L4045">
        <v>3</v>
      </c>
    </row>
    <row r="4046" spans="1:13" x14ac:dyDescent="0.2">
      <c r="A4046">
        <v>5</v>
      </c>
      <c r="B4046" t="s">
        <v>1325</v>
      </c>
      <c r="C4046">
        <v>2023</v>
      </c>
      <c r="D4046" t="s">
        <v>1701</v>
      </c>
      <c r="E4046" t="str">
        <f>IFERROR(VLOOKUP([1]!Tabla_SERIEA_05_13[[#This Row],[IdEstablecimiento]],'[2]Establecimiento 2023'!$A$1:$E$183,5,FALSE),0)</f>
        <v>04106-Vicuña</v>
      </c>
      <c r="F4046" t="s">
        <v>1332</v>
      </c>
      <c r="G4046" s="437">
        <v>45096.496620370373</v>
      </c>
      <c r="H4046">
        <v>40</v>
      </c>
      <c r="I4046">
        <v>40</v>
      </c>
      <c r="L4046">
        <v>40</v>
      </c>
    </row>
    <row r="4047" spans="1:13" x14ac:dyDescent="0.2">
      <c r="A4047">
        <v>5</v>
      </c>
      <c r="B4047" t="s">
        <v>1325</v>
      </c>
      <c r="C4047">
        <v>2023</v>
      </c>
      <c r="D4047" t="s">
        <v>1701</v>
      </c>
      <c r="E4047" t="str">
        <f>IFERROR(VLOOKUP([1]!Tabla_SERIEA_05_13[[#This Row],[IdEstablecimiento]],'[2]Establecimiento 2023'!$A$1:$E$183,5,FALSE),0)</f>
        <v>04106-Vicuña</v>
      </c>
      <c r="F4047" t="s">
        <v>1242</v>
      </c>
      <c r="G4047" s="437">
        <v>45096.496620370373</v>
      </c>
      <c r="H4047">
        <v>132</v>
      </c>
      <c r="I4047">
        <v>132</v>
      </c>
      <c r="J4047">
        <v>0</v>
      </c>
    </row>
    <row r="4048" spans="1:13" x14ac:dyDescent="0.2">
      <c r="A4048">
        <v>5</v>
      </c>
      <c r="B4048" t="s">
        <v>1325</v>
      </c>
      <c r="C4048">
        <v>2023</v>
      </c>
      <c r="D4048" t="s">
        <v>1701</v>
      </c>
      <c r="E4048" t="str">
        <f>IFERROR(VLOOKUP([1]!Tabla_SERIEA_05_13[[#This Row],[IdEstablecimiento]],'[2]Establecimiento 2023'!$A$1:$E$183,5,FALSE),0)</f>
        <v>04106-Vicuña</v>
      </c>
      <c r="F4048" t="s">
        <v>1244</v>
      </c>
      <c r="G4048" s="437">
        <v>45096.496620370373</v>
      </c>
      <c r="H4048">
        <v>51</v>
      </c>
      <c r="I4048">
        <v>51</v>
      </c>
      <c r="J4048">
        <v>0</v>
      </c>
    </row>
    <row r="4049" spans="1:13" x14ac:dyDescent="0.2">
      <c r="A4049">
        <v>5</v>
      </c>
      <c r="B4049" t="s">
        <v>1325</v>
      </c>
      <c r="C4049">
        <v>2023</v>
      </c>
      <c r="D4049" t="s">
        <v>1701</v>
      </c>
      <c r="E4049" t="str">
        <f>IFERROR(VLOOKUP([1]!Tabla_SERIEA_05_13[[#This Row],[IdEstablecimiento]],'[2]Establecimiento 2023'!$A$1:$E$183,5,FALSE),0)</f>
        <v>04106-Vicuña</v>
      </c>
      <c r="F4049" t="s">
        <v>1249</v>
      </c>
      <c r="G4049" s="437">
        <v>45096.496620370373</v>
      </c>
      <c r="H4049">
        <v>21</v>
      </c>
      <c r="I4049">
        <v>21</v>
      </c>
      <c r="J4049">
        <v>0</v>
      </c>
    </row>
    <row r="4050" spans="1:13" x14ac:dyDescent="0.2">
      <c r="A4050">
        <v>5</v>
      </c>
      <c r="B4050" t="s">
        <v>1325</v>
      </c>
      <c r="C4050">
        <v>2023</v>
      </c>
      <c r="D4050" t="s">
        <v>1701</v>
      </c>
      <c r="E4050" t="str">
        <f>IFERROR(VLOOKUP([1]!Tabla_SERIEA_05_13[[#This Row],[IdEstablecimiento]],'[2]Establecimiento 2023'!$A$1:$E$183,5,FALSE),0)</f>
        <v>04106-Vicuña</v>
      </c>
      <c r="F4050" t="s">
        <v>1250</v>
      </c>
      <c r="G4050" s="437">
        <v>45096.496620370373</v>
      </c>
      <c r="H4050">
        <v>21</v>
      </c>
      <c r="I4050">
        <v>6</v>
      </c>
      <c r="J4050">
        <v>15</v>
      </c>
    </row>
    <row r="4051" spans="1:13" x14ac:dyDescent="0.2">
      <c r="A4051">
        <v>5</v>
      </c>
      <c r="B4051" t="s">
        <v>1325</v>
      </c>
      <c r="C4051">
        <v>2023</v>
      </c>
      <c r="D4051" t="s">
        <v>1701</v>
      </c>
      <c r="E4051" t="str">
        <f>IFERROR(VLOOKUP([1]!Tabla_SERIEA_05_13[[#This Row],[IdEstablecimiento]],'[2]Establecimiento 2023'!$A$1:$E$183,5,FALSE),0)</f>
        <v>04106-Vicuña</v>
      </c>
      <c r="F4051" t="s">
        <v>1253</v>
      </c>
      <c r="G4051" s="437">
        <v>45096.496620370373</v>
      </c>
      <c r="H4051">
        <v>38</v>
      </c>
      <c r="I4051">
        <v>38</v>
      </c>
      <c r="J4051">
        <v>0</v>
      </c>
    </row>
    <row r="4052" spans="1:13" x14ac:dyDescent="0.2">
      <c r="A4052">
        <v>5</v>
      </c>
      <c r="B4052" t="s">
        <v>1325</v>
      </c>
      <c r="C4052">
        <v>2023</v>
      </c>
      <c r="D4052" t="s">
        <v>1701</v>
      </c>
      <c r="E4052" t="str">
        <f>IFERROR(VLOOKUP([1]!Tabla_SERIEA_05_13[[#This Row],[IdEstablecimiento]],'[2]Establecimiento 2023'!$A$1:$E$183,5,FALSE),0)</f>
        <v>04106-Vicuña</v>
      </c>
      <c r="F4052" t="s">
        <v>1390</v>
      </c>
      <c r="G4052" s="437">
        <v>45096.496620370373</v>
      </c>
      <c r="H4052">
        <v>10</v>
      </c>
      <c r="I4052">
        <v>10</v>
      </c>
      <c r="J4052">
        <v>0</v>
      </c>
    </row>
    <row r="4053" spans="1:13" x14ac:dyDescent="0.2">
      <c r="A4053">
        <v>5</v>
      </c>
      <c r="B4053" t="s">
        <v>1325</v>
      </c>
      <c r="C4053">
        <v>2023</v>
      </c>
      <c r="D4053" t="s">
        <v>1701</v>
      </c>
      <c r="E4053" t="str">
        <f>IFERROR(VLOOKUP([1]!Tabla_SERIEA_05_13[[#This Row],[IdEstablecimiento]],'[2]Establecimiento 2023'!$A$1:$E$183,5,FALSE),0)</f>
        <v>04106-Vicuña</v>
      </c>
      <c r="F4053" t="s">
        <v>1256</v>
      </c>
      <c r="G4053" s="437">
        <v>45096.496620370373</v>
      </c>
      <c r="H4053">
        <v>1894</v>
      </c>
    </row>
    <row r="4054" spans="1:13" x14ac:dyDescent="0.2">
      <c r="A4054">
        <v>5</v>
      </c>
      <c r="B4054" t="s">
        <v>1325</v>
      </c>
      <c r="C4054">
        <v>2023</v>
      </c>
      <c r="D4054" t="s">
        <v>1702</v>
      </c>
      <c r="E4054" t="str">
        <f>IFERROR(VLOOKUP([1]!Tabla_SERIEA_05_13[[#This Row],[IdEstablecimiento]],'[2]Establecimiento 2023'!$A$1:$E$183,5,FALSE),0)</f>
        <v>04106-Vicuña</v>
      </c>
      <c r="F4054" t="s">
        <v>1335</v>
      </c>
      <c r="G4054" s="437">
        <v>45096.496655092589</v>
      </c>
      <c r="H4054">
        <v>28</v>
      </c>
      <c r="I4054">
        <v>28</v>
      </c>
      <c r="L4054">
        <v>28</v>
      </c>
      <c r="M4054">
        <v>28</v>
      </c>
    </row>
    <row r="4055" spans="1:13" x14ac:dyDescent="0.2">
      <c r="A4055">
        <v>5</v>
      </c>
      <c r="B4055" t="s">
        <v>1325</v>
      </c>
      <c r="C4055">
        <v>2023</v>
      </c>
      <c r="D4055" t="s">
        <v>1702</v>
      </c>
      <c r="E4055" t="str">
        <f>IFERROR(VLOOKUP([1]!Tabla_SERIEA_05_13[[#This Row],[IdEstablecimiento]],'[2]Establecimiento 2023'!$A$1:$E$183,5,FALSE),0)</f>
        <v>04106-Vicuña</v>
      </c>
      <c r="F4055" t="s">
        <v>1429</v>
      </c>
      <c r="G4055" s="437">
        <v>45096.496655092589</v>
      </c>
      <c r="H4055">
        <v>18</v>
      </c>
      <c r="I4055">
        <v>18</v>
      </c>
      <c r="L4055">
        <v>18</v>
      </c>
    </row>
    <row r="4056" spans="1:13" x14ac:dyDescent="0.2">
      <c r="A4056">
        <v>5</v>
      </c>
      <c r="B4056" t="s">
        <v>1325</v>
      </c>
      <c r="C4056">
        <v>2023</v>
      </c>
      <c r="D4056" t="s">
        <v>1702</v>
      </c>
      <c r="E4056" t="str">
        <f>IFERROR(VLOOKUP([1]!Tabla_SERIEA_05_13[[#This Row],[IdEstablecimiento]],'[2]Establecimiento 2023'!$A$1:$E$183,5,FALSE),0)</f>
        <v>04106-Vicuña</v>
      </c>
      <c r="F4056" t="s">
        <v>1463</v>
      </c>
      <c r="G4056" s="437">
        <v>45096.496655092589</v>
      </c>
      <c r="H4056">
        <v>1</v>
      </c>
      <c r="I4056">
        <v>1</v>
      </c>
      <c r="K4056">
        <v>1</v>
      </c>
    </row>
    <row r="4057" spans="1:13" x14ac:dyDescent="0.2">
      <c r="A4057">
        <v>5</v>
      </c>
      <c r="B4057" t="s">
        <v>1325</v>
      </c>
      <c r="C4057">
        <v>2023</v>
      </c>
      <c r="D4057" t="s">
        <v>1702</v>
      </c>
      <c r="E4057" t="str">
        <f>IFERROR(VLOOKUP([1]!Tabla_SERIEA_05_13[[#This Row],[IdEstablecimiento]],'[2]Establecimiento 2023'!$A$1:$E$183,5,FALSE),0)</f>
        <v>04106-Vicuña</v>
      </c>
      <c r="F4057" t="s">
        <v>1333</v>
      </c>
      <c r="G4057" s="437">
        <v>45096.496655092589</v>
      </c>
      <c r="H4057">
        <v>1</v>
      </c>
      <c r="I4057">
        <v>1</v>
      </c>
      <c r="K4057">
        <v>1</v>
      </c>
    </row>
    <row r="4058" spans="1:13" x14ac:dyDescent="0.2">
      <c r="A4058">
        <v>5</v>
      </c>
      <c r="B4058" t="s">
        <v>1325</v>
      </c>
      <c r="C4058">
        <v>2023</v>
      </c>
      <c r="D4058" t="s">
        <v>1702</v>
      </c>
      <c r="E4058" t="str">
        <f>IFERROR(VLOOKUP([1]!Tabla_SERIEA_05_13[[#This Row],[IdEstablecimiento]],'[2]Establecimiento 2023'!$A$1:$E$183,5,FALSE),0)</f>
        <v>04106-Vicuña</v>
      </c>
      <c r="F4058" t="s">
        <v>1327</v>
      </c>
      <c r="G4058" s="437">
        <v>45096.496655092589</v>
      </c>
      <c r="H4058">
        <v>25</v>
      </c>
      <c r="I4058">
        <v>25</v>
      </c>
      <c r="L4058">
        <v>25</v>
      </c>
    </row>
    <row r="4059" spans="1:13" x14ac:dyDescent="0.2">
      <c r="A4059">
        <v>5</v>
      </c>
      <c r="B4059" t="s">
        <v>1325</v>
      </c>
      <c r="C4059">
        <v>2023</v>
      </c>
      <c r="D4059" t="s">
        <v>1702</v>
      </c>
      <c r="E4059" t="str">
        <f>IFERROR(VLOOKUP([1]!Tabla_SERIEA_05_13[[#This Row],[IdEstablecimiento]],'[2]Establecimiento 2023'!$A$1:$E$183,5,FALSE),0)</f>
        <v>04106-Vicuña</v>
      </c>
      <c r="F4059" t="s">
        <v>1383</v>
      </c>
      <c r="G4059" s="437">
        <v>45096.496655092589</v>
      </c>
      <c r="H4059">
        <v>8</v>
      </c>
      <c r="I4059">
        <v>8</v>
      </c>
      <c r="L4059">
        <v>8</v>
      </c>
    </row>
    <row r="4060" spans="1:13" x14ac:dyDescent="0.2">
      <c r="A4060">
        <v>5</v>
      </c>
      <c r="B4060" t="s">
        <v>1325</v>
      </c>
      <c r="C4060">
        <v>2023</v>
      </c>
      <c r="D4060" t="s">
        <v>1702</v>
      </c>
      <c r="E4060" t="str">
        <f>IFERROR(VLOOKUP([1]!Tabla_SERIEA_05_13[[#This Row],[IdEstablecimiento]],'[2]Establecimiento 2023'!$A$1:$E$183,5,FALSE),0)</f>
        <v>04106-Vicuña</v>
      </c>
      <c r="F4060" t="s">
        <v>1506</v>
      </c>
      <c r="G4060" s="437">
        <v>45096.496655092589</v>
      </c>
      <c r="H4060">
        <v>1</v>
      </c>
      <c r="I4060">
        <v>1</v>
      </c>
      <c r="L4060">
        <v>1</v>
      </c>
    </row>
    <row r="4061" spans="1:13" x14ac:dyDescent="0.2">
      <c r="A4061">
        <v>5</v>
      </c>
      <c r="B4061" t="s">
        <v>1325</v>
      </c>
      <c r="C4061">
        <v>2023</v>
      </c>
      <c r="D4061" t="s">
        <v>1702</v>
      </c>
      <c r="E4061" t="str">
        <f>IFERROR(VLOOKUP([1]!Tabla_SERIEA_05_13[[#This Row],[IdEstablecimiento]],'[2]Establecimiento 2023'!$A$1:$E$183,5,FALSE),0)</f>
        <v>04106-Vicuña</v>
      </c>
      <c r="F4061" t="s">
        <v>1328</v>
      </c>
      <c r="G4061" s="437">
        <v>45096.496655092589</v>
      </c>
      <c r="H4061">
        <v>2</v>
      </c>
      <c r="I4061">
        <v>2</v>
      </c>
      <c r="L4061">
        <v>2</v>
      </c>
    </row>
    <row r="4062" spans="1:13" x14ac:dyDescent="0.2">
      <c r="A4062">
        <v>5</v>
      </c>
      <c r="B4062" t="s">
        <v>1325</v>
      </c>
      <c r="C4062">
        <v>2023</v>
      </c>
      <c r="D4062" t="s">
        <v>1702</v>
      </c>
      <c r="E4062" t="str">
        <f>IFERROR(VLOOKUP([1]!Tabla_SERIEA_05_13[[#This Row],[IdEstablecimiento]],'[2]Establecimiento 2023'!$A$1:$E$183,5,FALSE),0)</f>
        <v>04106-Vicuña</v>
      </c>
      <c r="F4062" t="s">
        <v>1435</v>
      </c>
      <c r="G4062" s="437">
        <v>45096.496655092589</v>
      </c>
      <c r="H4062">
        <v>1</v>
      </c>
      <c r="I4062">
        <v>1</v>
      </c>
      <c r="L4062">
        <v>1</v>
      </c>
    </row>
    <row r="4063" spans="1:13" x14ac:dyDescent="0.2">
      <c r="A4063">
        <v>5</v>
      </c>
      <c r="B4063" t="s">
        <v>1325</v>
      </c>
      <c r="C4063">
        <v>2023</v>
      </c>
      <c r="D4063" t="s">
        <v>1702</v>
      </c>
      <c r="E4063" t="str">
        <f>IFERROR(VLOOKUP([1]!Tabla_SERIEA_05_13[[#This Row],[IdEstablecimiento]],'[2]Establecimiento 2023'!$A$1:$E$183,5,FALSE),0)</f>
        <v>04106-Vicuña</v>
      </c>
      <c r="F4063" t="s">
        <v>1384</v>
      </c>
      <c r="G4063" s="437">
        <v>45096.496655092589</v>
      </c>
      <c r="H4063">
        <v>875</v>
      </c>
      <c r="I4063">
        <v>875</v>
      </c>
      <c r="L4063">
        <v>875</v>
      </c>
    </row>
    <row r="4064" spans="1:13" x14ac:dyDescent="0.2">
      <c r="A4064">
        <v>5</v>
      </c>
      <c r="B4064" t="s">
        <v>1325</v>
      </c>
      <c r="C4064">
        <v>2023</v>
      </c>
      <c r="D4064" t="s">
        <v>1702</v>
      </c>
      <c r="E4064" t="str">
        <f>IFERROR(VLOOKUP([1]!Tabla_SERIEA_05_13[[#This Row],[IdEstablecimiento]],'[2]Establecimiento 2023'!$A$1:$E$183,5,FALSE),0)</f>
        <v>04106-Vicuña</v>
      </c>
      <c r="F4064" t="s">
        <v>1338</v>
      </c>
      <c r="G4064" s="437">
        <v>45096.496655092589</v>
      </c>
      <c r="H4064">
        <v>29</v>
      </c>
      <c r="I4064">
        <v>29</v>
      </c>
      <c r="L4064">
        <v>29</v>
      </c>
    </row>
    <row r="4065" spans="1:12" x14ac:dyDescent="0.2">
      <c r="A4065">
        <v>5</v>
      </c>
      <c r="B4065" t="s">
        <v>1325</v>
      </c>
      <c r="C4065">
        <v>2023</v>
      </c>
      <c r="D4065" t="s">
        <v>1702</v>
      </c>
      <c r="E4065" t="str">
        <f>IFERROR(VLOOKUP([1]!Tabla_SERIEA_05_13[[#This Row],[IdEstablecimiento]],'[2]Establecimiento 2023'!$A$1:$E$183,5,FALSE),0)</f>
        <v>04106-Vicuña</v>
      </c>
      <c r="F4065" t="s">
        <v>1332</v>
      </c>
      <c r="G4065" s="437">
        <v>45096.496655092589</v>
      </c>
      <c r="H4065">
        <v>150</v>
      </c>
      <c r="I4065">
        <v>150</v>
      </c>
      <c r="L4065">
        <v>150</v>
      </c>
    </row>
    <row r="4066" spans="1:12" x14ac:dyDescent="0.2">
      <c r="A4066">
        <v>5</v>
      </c>
      <c r="B4066" t="s">
        <v>1325</v>
      </c>
      <c r="C4066">
        <v>2023</v>
      </c>
      <c r="D4066" t="s">
        <v>1702</v>
      </c>
      <c r="E4066" t="str">
        <f>IFERROR(VLOOKUP([1]!Tabla_SERIEA_05_13[[#This Row],[IdEstablecimiento]],'[2]Establecimiento 2023'!$A$1:$E$183,5,FALSE),0)</f>
        <v>04106-Vicuña</v>
      </c>
      <c r="F4066" t="s">
        <v>1242</v>
      </c>
      <c r="G4066" s="437">
        <v>45096.496655092589</v>
      </c>
      <c r="H4066">
        <v>18</v>
      </c>
      <c r="I4066">
        <v>18</v>
      </c>
      <c r="J4066">
        <v>0</v>
      </c>
    </row>
    <row r="4067" spans="1:12" x14ac:dyDescent="0.2">
      <c r="A4067">
        <v>5</v>
      </c>
      <c r="B4067" t="s">
        <v>1325</v>
      </c>
      <c r="C4067">
        <v>2023</v>
      </c>
      <c r="D4067" t="s">
        <v>1702</v>
      </c>
      <c r="E4067" t="str">
        <f>IFERROR(VLOOKUP([1]!Tabla_SERIEA_05_13[[#This Row],[IdEstablecimiento]],'[2]Establecimiento 2023'!$A$1:$E$183,5,FALSE),0)</f>
        <v>04106-Vicuña</v>
      </c>
      <c r="F4067" t="s">
        <v>1244</v>
      </c>
      <c r="G4067" s="437">
        <v>45096.496655092589</v>
      </c>
      <c r="H4067">
        <v>28</v>
      </c>
      <c r="I4067">
        <v>28</v>
      </c>
      <c r="J4067">
        <v>0</v>
      </c>
    </row>
    <row r="4068" spans="1:12" x14ac:dyDescent="0.2">
      <c r="A4068">
        <v>5</v>
      </c>
      <c r="B4068" t="s">
        <v>1325</v>
      </c>
      <c r="C4068">
        <v>2023</v>
      </c>
      <c r="D4068" t="s">
        <v>1702</v>
      </c>
      <c r="E4068" t="str">
        <f>IFERROR(VLOOKUP([1]!Tabla_SERIEA_05_13[[#This Row],[IdEstablecimiento]],'[2]Establecimiento 2023'!$A$1:$E$183,5,FALSE),0)</f>
        <v>04106-Vicuña</v>
      </c>
      <c r="F4068" t="s">
        <v>1249</v>
      </c>
      <c r="G4068" s="437">
        <v>45096.496655092589</v>
      </c>
      <c r="H4068">
        <v>2</v>
      </c>
      <c r="I4068">
        <v>2</v>
      </c>
      <c r="J4068">
        <v>0</v>
      </c>
    </row>
    <row r="4069" spans="1:12" x14ac:dyDescent="0.2">
      <c r="A4069">
        <v>5</v>
      </c>
      <c r="B4069" t="s">
        <v>1325</v>
      </c>
      <c r="C4069">
        <v>2023</v>
      </c>
      <c r="D4069" t="s">
        <v>1702</v>
      </c>
      <c r="E4069" t="str">
        <f>IFERROR(VLOOKUP([1]!Tabla_SERIEA_05_13[[#This Row],[IdEstablecimiento]],'[2]Establecimiento 2023'!$A$1:$E$183,5,FALSE),0)</f>
        <v>04106-Vicuña</v>
      </c>
      <c r="F4069" t="s">
        <v>1250</v>
      </c>
      <c r="G4069" s="437">
        <v>45096.496655092589</v>
      </c>
      <c r="H4069">
        <v>2</v>
      </c>
      <c r="I4069">
        <v>1</v>
      </c>
      <c r="J4069">
        <v>1</v>
      </c>
    </row>
    <row r="4070" spans="1:12" x14ac:dyDescent="0.2">
      <c r="A4070">
        <v>5</v>
      </c>
      <c r="B4070" t="s">
        <v>1325</v>
      </c>
      <c r="C4070">
        <v>2023</v>
      </c>
      <c r="D4070" t="s">
        <v>1702</v>
      </c>
      <c r="E4070" t="str">
        <f>IFERROR(VLOOKUP([1]!Tabla_SERIEA_05_13[[#This Row],[IdEstablecimiento]],'[2]Establecimiento 2023'!$A$1:$E$183,5,FALSE),0)</f>
        <v>04106-Vicuña</v>
      </c>
      <c r="F4070" t="s">
        <v>1253</v>
      </c>
      <c r="G4070" s="437">
        <v>45096.496655092589</v>
      </c>
      <c r="H4070">
        <v>25</v>
      </c>
      <c r="I4070">
        <v>25</v>
      </c>
      <c r="J4070">
        <v>0</v>
      </c>
    </row>
    <row r="4071" spans="1:12" x14ac:dyDescent="0.2">
      <c r="A4071">
        <v>5</v>
      </c>
      <c r="B4071" t="s">
        <v>1325</v>
      </c>
      <c r="C4071">
        <v>2023</v>
      </c>
      <c r="D4071" t="s">
        <v>1702</v>
      </c>
      <c r="E4071" t="str">
        <f>IFERROR(VLOOKUP([1]!Tabla_SERIEA_05_13[[#This Row],[IdEstablecimiento]],'[2]Establecimiento 2023'!$A$1:$E$183,5,FALSE),0)</f>
        <v>04106-Vicuña</v>
      </c>
      <c r="F4071" t="s">
        <v>1390</v>
      </c>
      <c r="G4071" s="437">
        <v>45096.496655092589</v>
      </c>
      <c r="H4071">
        <v>8</v>
      </c>
      <c r="I4071">
        <v>8</v>
      </c>
      <c r="J4071">
        <v>0</v>
      </c>
    </row>
    <row r="4072" spans="1:12" x14ac:dyDescent="0.2">
      <c r="A4072">
        <v>5</v>
      </c>
      <c r="B4072" t="s">
        <v>1325</v>
      </c>
      <c r="C4072">
        <v>2023</v>
      </c>
      <c r="D4072" t="s">
        <v>1702</v>
      </c>
      <c r="E4072" t="str">
        <f>IFERROR(VLOOKUP([1]!Tabla_SERIEA_05_13[[#This Row],[IdEstablecimiento]],'[2]Establecimiento 2023'!$A$1:$E$183,5,FALSE),0)</f>
        <v>04106-Vicuña</v>
      </c>
      <c r="F4072" t="s">
        <v>1256</v>
      </c>
      <c r="G4072" s="437">
        <v>45096.496655092589</v>
      </c>
      <c r="H4072">
        <v>1104</v>
      </c>
    </row>
    <row r="4073" spans="1:12" x14ac:dyDescent="0.2">
      <c r="A4073">
        <v>5</v>
      </c>
      <c r="B4073" t="s">
        <v>1325</v>
      </c>
      <c r="C4073">
        <v>2023</v>
      </c>
      <c r="D4073" t="s">
        <v>1703</v>
      </c>
      <c r="E4073" t="str">
        <f>IFERROR(VLOOKUP([1]!Tabla_SERIEA_05_13[[#This Row],[IdEstablecimiento]],'[2]Establecimiento 2023'!$A$1:$E$183,5,FALSE),0)</f>
        <v>04106-Vicuña</v>
      </c>
      <c r="F4073" t="s">
        <v>1341</v>
      </c>
      <c r="G4073" s="437">
        <v>45096.498194444444</v>
      </c>
      <c r="H4073">
        <v>0</v>
      </c>
      <c r="K4073">
        <v>16</v>
      </c>
    </row>
    <row r="4074" spans="1:12" x14ac:dyDescent="0.2">
      <c r="A4074">
        <v>5</v>
      </c>
      <c r="B4074" t="s">
        <v>1325</v>
      </c>
      <c r="C4074">
        <v>2023</v>
      </c>
      <c r="D4074" t="s">
        <v>1703</v>
      </c>
      <c r="E4074" t="str">
        <f>IFERROR(VLOOKUP([1]!Tabla_SERIEA_05_13[[#This Row],[IdEstablecimiento]],'[2]Establecimiento 2023'!$A$1:$E$183,5,FALSE),0)</f>
        <v>04106-Vicuña</v>
      </c>
      <c r="F4074" t="s">
        <v>1342</v>
      </c>
      <c r="G4074" s="437">
        <v>45096.498194444444</v>
      </c>
      <c r="H4074">
        <v>0</v>
      </c>
      <c r="K4074">
        <v>16</v>
      </c>
    </row>
    <row r="4075" spans="1:12" x14ac:dyDescent="0.2">
      <c r="A4075">
        <v>5</v>
      </c>
      <c r="B4075" t="s">
        <v>1325</v>
      </c>
      <c r="C4075">
        <v>2023</v>
      </c>
      <c r="D4075" t="s">
        <v>1703</v>
      </c>
      <c r="E4075" t="str">
        <f>IFERROR(VLOOKUP([1]!Tabla_SERIEA_05_13[[#This Row],[IdEstablecimiento]],'[2]Establecimiento 2023'!$A$1:$E$183,5,FALSE),0)</f>
        <v>04106-Vicuña</v>
      </c>
      <c r="F4075" t="s">
        <v>1343</v>
      </c>
      <c r="G4075" s="437">
        <v>45096.498194444444</v>
      </c>
      <c r="H4075">
        <v>0</v>
      </c>
      <c r="K4075">
        <v>28</v>
      </c>
    </row>
    <row r="4076" spans="1:12" x14ac:dyDescent="0.2">
      <c r="A4076">
        <v>5</v>
      </c>
      <c r="B4076" t="s">
        <v>1325</v>
      </c>
      <c r="C4076">
        <v>2023</v>
      </c>
      <c r="D4076" t="s">
        <v>1703</v>
      </c>
      <c r="E4076" t="str">
        <f>IFERROR(VLOOKUP([1]!Tabla_SERIEA_05_13[[#This Row],[IdEstablecimiento]],'[2]Establecimiento 2023'!$A$1:$E$183,5,FALSE),0)</f>
        <v>04106-Vicuña</v>
      </c>
      <c r="F4076" t="s">
        <v>1344</v>
      </c>
      <c r="G4076" s="437">
        <v>45096.498194444444</v>
      </c>
      <c r="H4076">
        <v>0</v>
      </c>
      <c r="K4076">
        <v>64</v>
      </c>
    </row>
    <row r="4077" spans="1:12" x14ac:dyDescent="0.2">
      <c r="A4077">
        <v>5</v>
      </c>
      <c r="B4077" t="s">
        <v>1325</v>
      </c>
      <c r="C4077">
        <v>2023</v>
      </c>
      <c r="D4077" t="s">
        <v>1703</v>
      </c>
      <c r="E4077" t="str">
        <f>IFERROR(VLOOKUP([1]!Tabla_SERIEA_05_13[[#This Row],[IdEstablecimiento]],'[2]Establecimiento 2023'!$A$1:$E$183,5,FALSE),0)</f>
        <v>04106-Vicuña</v>
      </c>
      <c r="F4077" t="s">
        <v>1392</v>
      </c>
      <c r="G4077" s="437">
        <v>45096.498194444444</v>
      </c>
      <c r="H4077">
        <v>0</v>
      </c>
      <c r="K4077">
        <v>1</v>
      </c>
    </row>
    <row r="4078" spans="1:12" x14ac:dyDescent="0.2">
      <c r="A4078">
        <v>5</v>
      </c>
      <c r="B4078" t="s">
        <v>1325</v>
      </c>
      <c r="C4078">
        <v>2023</v>
      </c>
      <c r="D4078" t="s">
        <v>1703</v>
      </c>
      <c r="E4078" t="str">
        <f>IFERROR(VLOOKUP([1]!Tabla_SERIEA_05_13[[#This Row],[IdEstablecimiento]],'[2]Establecimiento 2023'!$A$1:$E$183,5,FALSE),0)</f>
        <v>04106-Vicuña</v>
      </c>
      <c r="F4078" t="s">
        <v>1346</v>
      </c>
      <c r="G4078" s="437">
        <v>45096.498194444444</v>
      </c>
      <c r="H4078">
        <v>0</v>
      </c>
      <c r="K4078">
        <v>49</v>
      </c>
    </row>
    <row r="4079" spans="1:12" x14ac:dyDescent="0.2">
      <c r="A4079">
        <v>5</v>
      </c>
      <c r="B4079" t="s">
        <v>1325</v>
      </c>
      <c r="C4079">
        <v>2023</v>
      </c>
      <c r="D4079" t="s">
        <v>1703</v>
      </c>
      <c r="E4079" t="str">
        <f>IFERROR(VLOOKUP([1]!Tabla_SERIEA_05_13[[#This Row],[IdEstablecimiento]],'[2]Establecimiento 2023'!$A$1:$E$183,5,FALSE),0)</f>
        <v>04106-Vicuña</v>
      </c>
      <c r="F4079" t="s">
        <v>1347</v>
      </c>
      <c r="G4079" s="437">
        <v>45096.498194444444</v>
      </c>
      <c r="H4079">
        <v>0</v>
      </c>
      <c r="K4079">
        <v>69</v>
      </c>
    </row>
    <row r="4080" spans="1:12" x14ac:dyDescent="0.2">
      <c r="A4080">
        <v>5</v>
      </c>
      <c r="B4080" t="s">
        <v>1325</v>
      </c>
      <c r="C4080">
        <v>2023</v>
      </c>
      <c r="D4080" t="s">
        <v>1703</v>
      </c>
      <c r="E4080" t="str">
        <f>IFERROR(VLOOKUP([1]!Tabla_SERIEA_05_13[[#This Row],[IdEstablecimiento]],'[2]Establecimiento 2023'!$A$1:$E$183,5,FALSE),0)</f>
        <v>04106-Vicuña</v>
      </c>
      <c r="F4080" t="s">
        <v>1439</v>
      </c>
      <c r="G4080" s="437">
        <v>45096.498194444444</v>
      </c>
      <c r="H4080">
        <v>0</v>
      </c>
      <c r="K4080">
        <v>3</v>
      </c>
    </row>
    <row r="4081" spans="1:11" x14ac:dyDescent="0.2">
      <c r="A4081">
        <v>5</v>
      </c>
      <c r="B4081" t="s">
        <v>1325</v>
      </c>
      <c r="C4081">
        <v>2023</v>
      </c>
      <c r="D4081" t="s">
        <v>1703</v>
      </c>
      <c r="E4081" t="str">
        <f>IFERROR(VLOOKUP([1]!Tabla_SERIEA_05_13[[#This Row],[IdEstablecimiento]],'[2]Establecimiento 2023'!$A$1:$E$183,5,FALSE),0)</f>
        <v>04106-Vicuña</v>
      </c>
      <c r="F4081" t="s">
        <v>1394</v>
      </c>
      <c r="G4081" s="437">
        <v>45096.498194444444</v>
      </c>
      <c r="H4081">
        <v>0</v>
      </c>
      <c r="K4081">
        <v>1</v>
      </c>
    </row>
    <row r="4082" spans="1:11" x14ac:dyDescent="0.2">
      <c r="A4082">
        <v>5</v>
      </c>
      <c r="B4082" t="s">
        <v>1325</v>
      </c>
      <c r="C4082">
        <v>2023</v>
      </c>
      <c r="D4082" t="s">
        <v>1703</v>
      </c>
      <c r="E4082" t="str">
        <f>IFERROR(VLOOKUP([1]!Tabla_SERIEA_05_13[[#This Row],[IdEstablecimiento]],'[2]Establecimiento 2023'!$A$1:$E$183,5,FALSE),0)</f>
        <v>04106-Vicuña</v>
      </c>
      <c r="F4082" t="s">
        <v>1422</v>
      </c>
      <c r="G4082" s="437">
        <v>45096.498194444444</v>
      </c>
      <c r="H4082">
        <v>0</v>
      </c>
      <c r="K4082">
        <v>3</v>
      </c>
    </row>
    <row r="4083" spans="1:11" x14ac:dyDescent="0.2">
      <c r="A4083">
        <v>5</v>
      </c>
      <c r="B4083" t="s">
        <v>1325</v>
      </c>
      <c r="C4083">
        <v>2023</v>
      </c>
      <c r="D4083" t="s">
        <v>1703</v>
      </c>
      <c r="E4083" t="str">
        <f>IFERROR(VLOOKUP([1]!Tabla_SERIEA_05_13[[#This Row],[IdEstablecimiento]],'[2]Establecimiento 2023'!$A$1:$E$183,5,FALSE),0)</f>
        <v>04106-Vicuña</v>
      </c>
      <c r="F4083" t="s">
        <v>1349</v>
      </c>
      <c r="G4083" s="437">
        <v>45096.498194444444</v>
      </c>
      <c r="H4083">
        <v>0</v>
      </c>
      <c r="K4083">
        <v>58</v>
      </c>
    </row>
    <row r="4084" spans="1:11" x14ac:dyDescent="0.2">
      <c r="A4084">
        <v>5</v>
      </c>
      <c r="B4084" t="s">
        <v>1325</v>
      </c>
      <c r="C4084">
        <v>2023</v>
      </c>
      <c r="D4084" t="s">
        <v>1703</v>
      </c>
      <c r="E4084" t="str">
        <f>IFERROR(VLOOKUP([1]!Tabla_SERIEA_05_13[[#This Row],[IdEstablecimiento]],'[2]Establecimiento 2023'!$A$1:$E$183,5,FALSE),0)</f>
        <v>04106-Vicuña</v>
      </c>
      <c r="F4084" t="s">
        <v>1350</v>
      </c>
      <c r="G4084" s="437">
        <v>45096.498194444444</v>
      </c>
      <c r="H4084">
        <v>0</v>
      </c>
      <c r="K4084">
        <v>6</v>
      </c>
    </row>
    <row r="4085" spans="1:11" x14ac:dyDescent="0.2">
      <c r="A4085">
        <v>5</v>
      </c>
      <c r="B4085" t="s">
        <v>1325</v>
      </c>
      <c r="C4085">
        <v>2023</v>
      </c>
      <c r="D4085" t="s">
        <v>1703</v>
      </c>
      <c r="E4085" t="str">
        <f>IFERROR(VLOOKUP([1]!Tabla_SERIEA_05_13[[#This Row],[IdEstablecimiento]],'[2]Establecimiento 2023'!$A$1:$E$183,5,FALSE),0)</f>
        <v>04106-Vicuña</v>
      </c>
      <c r="F4085" t="s">
        <v>1351</v>
      </c>
      <c r="G4085" s="437">
        <v>45096.498194444444</v>
      </c>
      <c r="H4085">
        <v>0</v>
      </c>
      <c r="K4085">
        <v>54</v>
      </c>
    </row>
    <row r="4086" spans="1:11" x14ac:dyDescent="0.2">
      <c r="A4086">
        <v>5</v>
      </c>
      <c r="B4086" t="s">
        <v>1325</v>
      </c>
      <c r="C4086">
        <v>2023</v>
      </c>
      <c r="D4086" t="s">
        <v>1703</v>
      </c>
      <c r="E4086" t="str">
        <f>IFERROR(VLOOKUP([1]!Tabla_SERIEA_05_13[[#This Row],[IdEstablecimiento]],'[2]Establecimiento 2023'!$A$1:$E$183,5,FALSE),0)</f>
        <v>04106-Vicuña</v>
      </c>
      <c r="F4086" t="s">
        <v>1352</v>
      </c>
      <c r="G4086" s="437">
        <v>45096.498194444444</v>
      </c>
      <c r="H4086">
        <v>0</v>
      </c>
      <c r="K4086">
        <v>54</v>
      </c>
    </row>
    <row r="4087" spans="1:11" x14ac:dyDescent="0.2">
      <c r="A4087">
        <v>5</v>
      </c>
      <c r="B4087" t="s">
        <v>1325</v>
      </c>
      <c r="C4087">
        <v>2023</v>
      </c>
      <c r="D4087" t="s">
        <v>1703</v>
      </c>
      <c r="E4087" t="str">
        <f>IFERROR(VLOOKUP([1]!Tabla_SERIEA_05_13[[#This Row],[IdEstablecimiento]],'[2]Establecimiento 2023'!$A$1:$E$183,5,FALSE),0)</f>
        <v>04106-Vicuña</v>
      </c>
      <c r="F4087" t="s">
        <v>1353</v>
      </c>
      <c r="G4087" s="437">
        <v>45096.498194444444</v>
      </c>
      <c r="H4087">
        <v>0</v>
      </c>
      <c r="K4087">
        <v>58</v>
      </c>
    </row>
    <row r="4088" spans="1:11" x14ac:dyDescent="0.2">
      <c r="A4088">
        <v>5</v>
      </c>
      <c r="B4088" t="s">
        <v>1325</v>
      </c>
      <c r="C4088">
        <v>2023</v>
      </c>
      <c r="D4088" t="s">
        <v>1703</v>
      </c>
      <c r="E4088" t="str">
        <f>IFERROR(VLOOKUP([1]!Tabla_SERIEA_05_13[[#This Row],[IdEstablecimiento]],'[2]Establecimiento 2023'!$A$1:$E$183,5,FALSE),0)</f>
        <v>04106-Vicuña</v>
      </c>
      <c r="F4088" t="s">
        <v>1354</v>
      </c>
      <c r="G4088" s="437">
        <v>45096.498194444444</v>
      </c>
      <c r="H4088">
        <v>0</v>
      </c>
      <c r="K4088">
        <v>52</v>
      </c>
    </row>
    <row r="4089" spans="1:11" x14ac:dyDescent="0.2">
      <c r="A4089">
        <v>5</v>
      </c>
      <c r="B4089" t="s">
        <v>1325</v>
      </c>
      <c r="C4089">
        <v>2023</v>
      </c>
      <c r="D4089" t="s">
        <v>1703</v>
      </c>
      <c r="E4089" t="str">
        <f>IFERROR(VLOOKUP([1]!Tabla_SERIEA_05_13[[#This Row],[IdEstablecimiento]],'[2]Establecimiento 2023'!$A$1:$E$183,5,FALSE),0)</f>
        <v>04106-Vicuña</v>
      </c>
      <c r="F4089" t="s">
        <v>1410</v>
      </c>
      <c r="G4089" s="437">
        <v>45096.498194444444</v>
      </c>
      <c r="H4089">
        <v>0</v>
      </c>
      <c r="K4089">
        <v>22</v>
      </c>
    </row>
    <row r="4090" spans="1:11" x14ac:dyDescent="0.2">
      <c r="A4090">
        <v>5</v>
      </c>
      <c r="B4090" t="s">
        <v>1325</v>
      </c>
      <c r="C4090">
        <v>2023</v>
      </c>
      <c r="D4090" t="s">
        <v>1703</v>
      </c>
      <c r="E4090" t="str">
        <f>IFERROR(VLOOKUP([1]!Tabla_SERIEA_05_13[[#This Row],[IdEstablecimiento]],'[2]Establecimiento 2023'!$A$1:$E$183,5,FALSE),0)</f>
        <v>04106-Vicuña</v>
      </c>
      <c r="F4090" t="s">
        <v>1355</v>
      </c>
      <c r="G4090" s="437">
        <v>45096.498194444444</v>
      </c>
      <c r="H4090">
        <v>0</v>
      </c>
      <c r="K4090">
        <v>4</v>
      </c>
    </row>
    <row r="4091" spans="1:11" x14ac:dyDescent="0.2">
      <c r="A4091">
        <v>5</v>
      </c>
      <c r="B4091" t="s">
        <v>1325</v>
      </c>
      <c r="C4091">
        <v>2023</v>
      </c>
      <c r="D4091" t="s">
        <v>1703</v>
      </c>
      <c r="E4091" t="str">
        <f>IFERROR(VLOOKUP([1]!Tabla_SERIEA_05_13[[#This Row],[IdEstablecimiento]],'[2]Establecimiento 2023'!$A$1:$E$183,5,FALSE),0)</f>
        <v>04304-Punitaqui</v>
      </c>
      <c r="F4091" t="s">
        <v>1443</v>
      </c>
      <c r="G4091" s="437">
        <v>45096.498194444444</v>
      </c>
      <c r="H4091">
        <v>0</v>
      </c>
      <c r="K4091">
        <v>2</v>
      </c>
    </row>
    <row r="4092" spans="1:11" x14ac:dyDescent="0.2">
      <c r="A4092">
        <v>5</v>
      </c>
      <c r="B4092" t="s">
        <v>1325</v>
      </c>
      <c r="C4092">
        <v>2023</v>
      </c>
      <c r="D4092" t="s">
        <v>1703</v>
      </c>
      <c r="E4092" t="str">
        <f>IFERROR(VLOOKUP([1]!Tabla_SERIEA_05_13[[#This Row],[IdEstablecimiento]],'[2]Establecimiento 2023'!$A$1:$E$183,5,FALSE),0)</f>
        <v>04304-Punitaqui</v>
      </c>
      <c r="F4092" t="s">
        <v>1356</v>
      </c>
      <c r="G4092" s="437">
        <v>45096.498194444444</v>
      </c>
      <c r="H4092">
        <v>0</v>
      </c>
      <c r="K4092">
        <v>43</v>
      </c>
    </row>
    <row r="4093" spans="1:11" x14ac:dyDescent="0.2">
      <c r="A4093">
        <v>5</v>
      </c>
      <c r="B4093" t="s">
        <v>1325</v>
      </c>
      <c r="C4093">
        <v>2023</v>
      </c>
      <c r="D4093" t="s">
        <v>1703</v>
      </c>
      <c r="E4093" t="str">
        <f>IFERROR(VLOOKUP([1]!Tabla_SERIEA_05_13[[#This Row],[IdEstablecimiento]],'[2]Establecimiento 2023'!$A$1:$E$183,5,FALSE),0)</f>
        <v>04304-Punitaqui</v>
      </c>
      <c r="F4093" t="s">
        <v>1357</v>
      </c>
      <c r="G4093" s="437">
        <v>45096.498194444444</v>
      </c>
      <c r="H4093">
        <v>0</v>
      </c>
      <c r="K4093">
        <v>9</v>
      </c>
    </row>
    <row r="4094" spans="1:11" x14ac:dyDescent="0.2">
      <c r="A4094">
        <v>5</v>
      </c>
      <c r="B4094" t="s">
        <v>1325</v>
      </c>
      <c r="C4094">
        <v>2023</v>
      </c>
      <c r="D4094" t="s">
        <v>1703</v>
      </c>
      <c r="E4094" t="str">
        <f>IFERROR(VLOOKUP([1]!Tabla_SERIEA_05_13[[#This Row],[IdEstablecimiento]],'[2]Establecimiento 2023'!$A$1:$E$183,5,FALSE),0)</f>
        <v>04304-Punitaqui</v>
      </c>
      <c r="F4094" t="s">
        <v>1358</v>
      </c>
      <c r="G4094" s="437">
        <v>45096.498194444444</v>
      </c>
      <c r="H4094">
        <v>0</v>
      </c>
      <c r="K4094">
        <v>54</v>
      </c>
    </row>
    <row r="4095" spans="1:11" x14ac:dyDescent="0.2">
      <c r="A4095">
        <v>5</v>
      </c>
      <c r="B4095" t="s">
        <v>1325</v>
      </c>
      <c r="C4095">
        <v>2023</v>
      </c>
      <c r="D4095" t="s">
        <v>1703</v>
      </c>
      <c r="E4095" t="str">
        <f>IFERROR(VLOOKUP([1]!Tabla_SERIEA_05_13[[#This Row],[IdEstablecimiento]],'[2]Establecimiento 2023'!$A$1:$E$183,5,FALSE),0)</f>
        <v>04301-Ovalle</v>
      </c>
      <c r="F4095" t="s">
        <v>1395</v>
      </c>
      <c r="G4095" s="437">
        <v>45096.498194444444</v>
      </c>
      <c r="H4095">
        <v>0</v>
      </c>
      <c r="K4095">
        <v>8</v>
      </c>
    </row>
    <row r="4096" spans="1:11" x14ac:dyDescent="0.2">
      <c r="A4096">
        <v>5</v>
      </c>
      <c r="B4096" t="s">
        <v>1325</v>
      </c>
      <c r="C4096">
        <v>2023</v>
      </c>
      <c r="D4096" t="s">
        <v>1703</v>
      </c>
      <c r="E4096" t="str">
        <f>IFERROR(VLOOKUP([1]!Tabla_SERIEA_05_13[[#This Row],[IdEstablecimiento]],'[2]Establecimiento 2023'!$A$1:$E$183,5,FALSE),0)</f>
        <v>04301-Ovalle</v>
      </c>
      <c r="F4096" t="s">
        <v>1444</v>
      </c>
      <c r="G4096" s="437">
        <v>45096.498194444444</v>
      </c>
      <c r="H4096">
        <v>0</v>
      </c>
      <c r="K4096">
        <v>5</v>
      </c>
    </row>
    <row r="4097" spans="1:11" x14ac:dyDescent="0.2">
      <c r="A4097">
        <v>5</v>
      </c>
      <c r="B4097" t="s">
        <v>1325</v>
      </c>
      <c r="C4097">
        <v>2023</v>
      </c>
      <c r="D4097" t="s">
        <v>1703</v>
      </c>
      <c r="E4097" t="str">
        <f>IFERROR(VLOOKUP([1]!Tabla_SERIEA_05_13[[#This Row],[IdEstablecimiento]],'[2]Establecimiento 2023'!$A$1:$E$183,5,FALSE),0)</f>
        <v>04101-La Serena</v>
      </c>
      <c r="F4097" t="s">
        <v>1396</v>
      </c>
      <c r="G4097" s="437">
        <v>45096.498194444444</v>
      </c>
      <c r="H4097">
        <v>0</v>
      </c>
      <c r="K4097">
        <v>79</v>
      </c>
    </row>
    <row r="4098" spans="1:11" x14ac:dyDescent="0.2">
      <c r="A4098">
        <v>5</v>
      </c>
      <c r="B4098" t="s">
        <v>1325</v>
      </c>
      <c r="C4098">
        <v>2023</v>
      </c>
      <c r="D4098" t="s">
        <v>1703</v>
      </c>
      <c r="E4098" t="str">
        <f>IFERROR(VLOOKUP([1]!Tabla_SERIEA_05_13[[#This Row],[IdEstablecimiento]],'[2]Establecimiento 2023'!$A$1:$E$183,5,FALSE),0)</f>
        <v>04101-La Serena</v>
      </c>
      <c r="F4098" t="s">
        <v>1360</v>
      </c>
      <c r="G4098" s="437">
        <v>45096.498194444444</v>
      </c>
      <c r="H4098">
        <v>0</v>
      </c>
      <c r="K4098">
        <v>46</v>
      </c>
    </row>
    <row r="4099" spans="1:11" x14ac:dyDescent="0.2">
      <c r="A4099">
        <v>5</v>
      </c>
      <c r="B4099" t="s">
        <v>1325</v>
      </c>
      <c r="C4099">
        <v>2023</v>
      </c>
      <c r="D4099" t="s">
        <v>1703</v>
      </c>
      <c r="E4099" t="str">
        <f>IFERROR(VLOOKUP([1]!Tabla_SERIEA_05_13[[#This Row],[IdEstablecimiento]],'[2]Establecimiento 2023'!$A$1:$E$183,5,FALSE),0)</f>
        <v>04101-La Serena</v>
      </c>
      <c r="F4099" t="s">
        <v>1361</v>
      </c>
      <c r="G4099" s="437">
        <v>45096.498194444444</v>
      </c>
      <c r="H4099">
        <v>0</v>
      </c>
      <c r="K4099">
        <v>55</v>
      </c>
    </row>
    <row r="4100" spans="1:11" x14ac:dyDescent="0.2">
      <c r="A4100">
        <v>5</v>
      </c>
      <c r="B4100" t="s">
        <v>1325</v>
      </c>
      <c r="C4100">
        <v>2023</v>
      </c>
      <c r="D4100" t="s">
        <v>1703</v>
      </c>
      <c r="E4100" t="str">
        <f>IFERROR(VLOOKUP([1]!Tabla_SERIEA_05_13[[#This Row],[IdEstablecimiento]],'[2]Establecimiento 2023'!$A$1:$E$183,5,FALSE),0)</f>
        <v>04101-La Serena</v>
      </c>
      <c r="F4100" t="s">
        <v>1362</v>
      </c>
      <c r="G4100" s="437">
        <v>45096.498194444444</v>
      </c>
      <c r="H4100">
        <v>0</v>
      </c>
      <c r="K4100">
        <v>11</v>
      </c>
    </row>
    <row r="4101" spans="1:11" x14ac:dyDescent="0.2">
      <c r="A4101">
        <v>5</v>
      </c>
      <c r="B4101" t="s">
        <v>1325</v>
      </c>
      <c r="C4101">
        <v>2023</v>
      </c>
      <c r="D4101" t="s">
        <v>1703</v>
      </c>
      <c r="E4101" t="str">
        <f>IFERROR(VLOOKUP([1]!Tabla_SERIEA_05_13[[#This Row],[IdEstablecimiento]],'[2]Establecimiento 2023'!$A$1:$E$183,5,FALSE),0)</f>
        <v>04101-La Serena</v>
      </c>
      <c r="F4101" t="s">
        <v>1473</v>
      </c>
      <c r="G4101" s="437">
        <v>45096.498194444444</v>
      </c>
      <c r="H4101">
        <v>0</v>
      </c>
      <c r="K4101">
        <v>1</v>
      </c>
    </row>
    <row r="4102" spans="1:11" x14ac:dyDescent="0.2">
      <c r="A4102">
        <v>5</v>
      </c>
      <c r="B4102" t="s">
        <v>1325</v>
      </c>
      <c r="C4102">
        <v>2023</v>
      </c>
      <c r="D4102" t="s">
        <v>1703</v>
      </c>
      <c r="E4102" t="str">
        <f>IFERROR(VLOOKUP([1]!Tabla_SERIEA_05_13[[#This Row],[IdEstablecimiento]],'[2]Establecimiento 2023'!$A$1:$E$183,5,FALSE),0)</f>
        <v>04101-La Serena</v>
      </c>
      <c r="F4102" t="s">
        <v>1426</v>
      </c>
      <c r="G4102" s="437">
        <v>45096.498194444444</v>
      </c>
      <c r="H4102">
        <v>0</v>
      </c>
      <c r="K4102">
        <v>6</v>
      </c>
    </row>
    <row r="4103" spans="1:11" x14ac:dyDescent="0.2">
      <c r="A4103">
        <v>5</v>
      </c>
      <c r="B4103" t="s">
        <v>1325</v>
      </c>
      <c r="C4103">
        <v>2023</v>
      </c>
      <c r="D4103" t="s">
        <v>1703</v>
      </c>
      <c r="E4103" t="str">
        <f>IFERROR(VLOOKUP([1]!Tabla_SERIEA_05_13[[#This Row],[IdEstablecimiento]],'[2]Establecimiento 2023'!$A$1:$E$183,5,FALSE),0)</f>
        <v>04101-La Serena</v>
      </c>
      <c r="F4103" t="s">
        <v>1363</v>
      </c>
      <c r="G4103" s="437">
        <v>45096.498194444444</v>
      </c>
      <c r="H4103">
        <v>0</v>
      </c>
      <c r="K4103">
        <v>1</v>
      </c>
    </row>
    <row r="4104" spans="1:11" x14ac:dyDescent="0.2">
      <c r="A4104">
        <v>5</v>
      </c>
      <c r="B4104" t="s">
        <v>1325</v>
      </c>
      <c r="C4104">
        <v>2023</v>
      </c>
      <c r="D4104" t="s">
        <v>1703</v>
      </c>
      <c r="E4104" t="str">
        <f>IFERROR(VLOOKUP([1]!Tabla_SERIEA_05_13[[#This Row],[IdEstablecimiento]],'[2]Establecimiento 2023'!$A$1:$E$183,5,FALSE),0)</f>
        <v>04101-La Serena</v>
      </c>
      <c r="F4104" t="s">
        <v>1367</v>
      </c>
      <c r="G4104" s="437">
        <v>45096.498194444444</v>
      </c>
      <c r="H4104">
        <v>0</v>
      </c>
      <c r="K4104">
        <v>6</v>
      </c>
    </row>
    <row r="4105" spans="1:11" x14ac:dyDescent="0.2">
      <c r="A4105">
        <v>5</v>
      </c>
      <c r="B4105" t="s">
        <v>1325</v>
      </c>
      <c r="C4105">
        <v>2023</v>
      </c>
      <c r="D4105" t="s">
        <v>1703</v>
      </c>
      <c r="E4105" t="str">
        <f>IFERROR(VLOOKUP([1]!Tabla_SERIEA_05_13[[#This Row],[IdEstablecimiento]],'[2]Establecimiento 2023'!$A$1:$E$183,5,FALSE),0)</f>
        <v>04101-La Serena</v>
      </c>
      <c r="F4105" t="s">
        <v>1368</v>
      </c>
      <c r="G4105" s="437">
        <v>45096.498194444444</v>
      </c>
      <c r="H4105">
        <v>0</v>
      </c>
      <c r="K4105">
        <v>7</v>
      </c>
    </row>
    <row r="4106" spans="1:11" x14ac:dyDescent="0.2">
      <c r="A4106">
        <v>5</v>
      </c>
      <c r="B4106" t="s">
        <v>1325</v>
      </c>
      <c r="C4106">
        <v>2023</v>
      </c>
      <c r="D4106" t="s">
        <v>1703</v>
      </c>
      <c r="E4106" t="str">
        <f>IFERROR(VLOOKUP([1]!Tabla_SERIEA_05_13[[#This Row],[IdEstablecimiento]],'[2]Establecimiento 2023'!$A$1:$E$183,5,FALSE),0)</f>
        <v>04101-La Serena</v>
      </c>
      <c r="F4106" t="s">
        <v>1450</v>
      </c>
      <c r="G4106" s="437">
        <v>45096.498194444444</v>
      </c>
      <c r="H4106">
        <v>0</v>
      </c>
      <c r="K4106">
        <v>2</v>
      </c>
    </row>
    <row r="4107" spans="1:11" x14ac:dyDescent="0.2">
      <c r="A4107">
        <v>5</v>
      </c>
      <c r="B4107" t="s">
        <v>1325</v>
      </c>
      <c r="C4107">
        <v>2023</v>
      </c>
      <c r="D4107" t="s">
        <v>1703</v>
      </c>
      <c r="E4107" t="str">
        <f>IFERROR(VLOOKUP([1]!Tabla_SERIEA_05_13[[#This Row],[IdEstablecimiento]],'[2]Establecimiento 2023'!$A$1:$E$183,5,FALSE),0)</f>
        <v>04101-La Serena</v>
      </c>
      <c r="F4107" t="s">
        <v>1335</v>
      </c>
      <c r="G4107" s="437">
        <v>45096.498194444444</v>
      </c>
      <c r="H4107">
        <v>18</v>
      </c>
      <c r="J4107">
        <v>18</v>
      </c>
    </row>
    <row r="4108" spans="1:11" x14ac:dyDescent="0.2">
      <c r="A4108">
        <v>5</v>
      </c>
      <c r="B4108" t="s">
        <v>1325</v>
      </c>
      <c r="C4108">
        <v>2023</v>
      </c>
      <c r="D4108" t="s">
        <v>1703</v>
      </c>
      <c r="E4108" t="str">
        <f>IFERROR(VLOOKUP([1]!Tabla_SERIEA_05_13[[#This Row],[IdEstablecimiento]],'[2]Establecimiento 2023'!$A$1:$E$183,5,FALSE),0)</f>
        <v>04101-La Serena</v>
      </c>
      <c r="F4108" t="s">
        <v>1402</v>
      </c>
      <c r="G4108" s="437">
        <v>45096.498194444444</v>
      </c>
      <c r="H4108">
        <v>8</v>
      </c>
      <c r="J4108">
        <v>8</v>
      </c>
    </row>
    <row r="4109" spans="1:11" x14ac:dyDescent="0.2">
      <c r="A4109">
        <v>5</v>
      </c>
      <c r="B4109" t="s">
        <v>1325</v>
      </c>
      <c r="C4109">
        <v>2023</v>
      </c>
      <c r="D4109" t="s">
        <v>1703</v>
      </c>
      <c r="E4109" t="str">
        <f>IFERROR(VLOOKUP([1]!Tabla_SERIEA_05_13[[#This Row],[IdEstablecimiento]],'[2]Establecimiento 2023'!$A$1:$E$183,5,FALSE),0)</f>
        <v>04101-La Serena</v>
      </c>
      <c r="F4109" t="s">
        <v>1327</v>
      </c>
      <c r="G4109" s="437">
        <v>45096.498194444444</v>
      </c>
      <c r="H4109">
        <v>67</v>
      </c>
      <c r="J4109">
        <v>67</v>
      </c>
    </row>
    <row r="4110" spans="1:11" x14ac:dyDescent="0.2">
      <c r="A4110">
        <v>5</v>
      </c>
      <c r="B4110" t="s">
        <v>1325</v>
      </c>
      <c r="C4110">
        <v>2023</v>
      </c>
      <c r="D4110" t="s">
        <v>1703</v>
      </c>
      <c r="E4110" t="str">
        <f>IFERROR(VLOOKUP([1]!Tabla_SERIEA_05_13[[#This Row],[IdEstablecimiento]],'[2]Establecimiento 2023'!$A$1:$E$183,5,FALSE),0)</f>
        <v>04101-La Serena</v>
      </c>
      <c r="F4110" t="s">
        <v>1543</v>
      </c>
      <c r="G4110" s="437">
        <v>45096.498194444444</v>
      </c>
      <c r="H4110">
        <v>33</v>
      </c>
      <c r="J4110">
        <v>33</v>
      </c>
    </row>
    <row r="4111" spans="1:11" x14ac:dyDescent="0.2">
      <c r="A4111">
        <v>5</v>
      </c>
      <c r="B4111" t="s">
        <v>1325</v>
      </c>
      <c r="C4111">
        <v>2023</v>
      </c>
      <c r="D4111" t="s">
        <v>1703</v>
      </c>
      <c r="E4111" t="str">
        <f>IFERROR(VLOOKUP([1]!Tabla_SERIEA_05_13[[#This Row],[IdEstablecimiento]],'[2]Establecimiento 2023'!$A$1:$E$183,5,FALSE),0)</f>
        <v>04101-La Serena</v>
      </c>
      <c r="F4111" t="s">
        <v>1435</v>
      </c>
      <c r="G4111" s="437">
        <v>45096.498194444444</v>
      </c>
      <c r="H4111">
        <v>216</v>
      </c>
      <c r="J4111">
        <v>216</v>
      </c>
    </row>
    <row r="4112" spans="1:11" x14ac:dyDescent="0.2">
      <c r="A4112">
        <v>5</v>
      </c>
      <c r="B4112" t="s">
        <v>1325</v>
      </c>
      <c r="C4112">
        <v>2023</v>
      </c>
      <c r="D4112" t="s">
        <v>1703</v>
      </c>
      <c r="E4112" t="str">
        <f>IFERROR(VLOOKUP([1]!Tabla_SERIEA_05_13[[#This Row],[IdEstablecimiento]],'[2]Establecimiento 2023'!$A$1:$E$183,5,FALSE),0)</f>
        <v>04101-La Serena</v>
      </c>
      <c r="F4112" t="s">
        <v>1384</v>
      </c>
      <c r="G4112" s="437">
        <v>45096.498194444444</v>
      </c>
      <c r="H4112">
        <v>36</v>
      </c>
      <c r="J4112">
        <v>36</v>
      </c>
    </row>
    <row r="4113" spans="1:12" x14ac:dyDescent="0.2">
      <c r="A4113">
        <v>5</v>
      </c>
      <c r="B4113" t="s">
        <v>1325</v>
      </c>
      <c r="C4113">
        <v>2023</v>
      </c>
      <c r="D4113" t="s">
        <v>1703</v>
      </c>
      <c r="E4113" t="str">
        <f>IFERROR(VLOOKUP([1]!Tabla_SERIEA_05_13[[#This Row],[IdEstablecimiento]],'[2]Establecimiento 2023'!$A$1:$E$183,5,FALSE),0)</f>
        <v>04101-La Serena</v>
      </c>
      <c r="F4113" t="s">
        <v>1338</v>
      </c>
      <c r="G4113" s="437">
        <v>45096.498194444444</v>
      </c>
      <c r="H4113">
        <v>4</v>
      </c>
      <c r="J4113">
        <v>4</v>
      </c>
    </row>
    <row r="4114" spans="1:12" x14ac:dyDescent="0.2">
      <c r="A4114">
        <v>5</v>
      </c>
      <c r="B4114" t="s">
        <v>1325</v>
      </c>
      <c r="C4114">
        <v>2023</v>
      </c>
      <c r="D4114" t="s">
        <v>1703</v>
      </c>
      <c r="E4114" t="str">
        <f>IFERROR(VLOOKUP([1]!Tabla_SERIEA_05_13[[#This Row],[IdEstablecimiento]],'[2]Establecimiento 2023'!$A$1:$E$183,5,FALSE),0)</f>
        <v>04101-La Serena</v>
      </c>
      <c r="F4114" t="s">
        <v>1385</v>
      </c>
      <c r="G4114" s="437">
        <v>45096.498194444444</v>
      </c>
      <c r="H4114">
        <v>90</v>
      </c>
      <c r="J4114">
        <v>90</v>
      </c>
    </row>
    <row r="4115" spans="1:12" x14ac:dyDescent="0.2">
      <c r="A4115">
        <v>5</v>
      </c>
      <c r="B4115" t="s">
        <v>1325</v>
      </c>
      <c r="C4115">
        <v>2023</v>
      </c>
      <c r="D4115" t="s">
        <v>1703</v>
      </c>
      <c r="E4115" t="str">
        <f>IFERROR(VLOOKUP([1]!Tabla_SERIEA_05_13[[#This Row],[IdEstablecimiento]],'[2]Establecimiento 2023'!$A$1:$E$183,5,FALSE),0)</f>
        <v>04101-La Serena</v>
      </c>
      <c r="F4115" t="s">
        <v>1332</v>
      </c>
      <c r="G4115" s="437">
        <v>45096.498194444444</v>
      </c>
      <c r="H4115">
        <v>46</v>
      </c>
      <c r="J4115">
        <v>46</v>
      </c>
    </row>
    <row r="4116" spans="1:12" x14ac:dyDescent="0.2">
      <c r="A4116">
        <v>5</v>
      </c>
      <c r="B4116" t="s">
        <v>1325</v>
      </c>
      <c r="C4116">
        <v>2023</v>
      </c>
      <c r="D4116" t="s">
        <v>1703</v>
      </c>
      <c r="E4116" t="str">
        <f>IFERROR(VLOOKUP([1]!Tabla_SERIEA_05_13[[#This Row],[IdEstablecimiento]],'[2]Establecimiento 2023'!$A$1:$E$183,5,FALSE),0)</f>
        <v>04101-La Serena</v>
      </c>
      <c r="F4116" t="s">
        <v>1242</v>
      </c>
      <c r="G4116" s="437">
        <v>45096.498194444444</v>
      </c>
      <c r="H4116">
        <v>8</v>
      </c>
      <c r="I4116">
        <v>0</v>
      </c>
      <c r="J4116">
        <v>8</v>
      </c>
    </row>
    <row r="4117" spans="1:12" x14ac:dyDescent="0.2">
      <c r="A4117">
        <v>5</v>
      </c>
      <c r="B4117" t="s">
        <v>1325</v>
      </c>
      <c r="C4117">
        <v>2023</v>
      </c>
      <c r="D4117" t="s">
        <v>1703</v>
      </c>
      <c r="E4117" t="str">
        <f>IFERROR(VLOOKUP([1]!Tabla_SERIEA_05_13[[#This Row],[IdEstablecimiento]],'[2]Establecimiento 2023'!$A$1:$E$183,5,FALSE),0)</f>
        <v>04101-La Serena</v>
      </c>
      <c r="F4117" t="s">
        <v>1244</v>
      </c>
      <c r="G4117" s="437">
        <v>45096.498194444444</v>
      </c>
      <c r="H4117">
        <v>18</v>
      </c>
      <c r="I4117">
        <v>0</v>
      </c>
      <c r="J4117">
        <v>18</v>
      </c>
    </row>
    <row r="4118" spans="1:12" x14ac:dyDescent="0.2">
      <c r="A4118">
        <v>5</v>
      </c>
      <c r="B4118" t="s">
        <v>1325</v>
      </c>
      <c r="C4118">
        <v>2023</v>
      </c>
      <c r="D4118" t="s">
        <v>1703</v>
      </c>
      <c r="E4118" t="str">
        <f>IFERROR(VLOOKUP([1]!Tabla_SERIEA_05_13[[#This Row],[IdEstablecimiento]],'[2]Establecimiento 2023'!$A$1:$E$183,5,FALSE),0)</f>
        <v>04101-La Serena</v>
      </c>
      <c r="F4118" t="s">
        <v>1253</v>
      </c>
      <c r="G4118" s="437">
        <v>45096.498194444444</v>
      </c>
      <c r="H4118">
        <v>67</v>
      </c>
      <c r="I4118">
        <v>0</v>
      </c>
      <c r="J4118">
        <v>67</v>
      </c>
    </row>
    <row r="4119" spans="1:12" x14ac:dyDescent="0.2">
      <c r="A4119">
        <v>5</v>
      </c>
      <c r="B4119" t="s">
        <v>1325</v>
      </c>
      <c r="C4119">
        <v>2023</v>
      </c>
      <c r="D4119" t="s">
        <v>1703</v>
      </c>
      <c r="E4119" t="str">
        <f>IFERROR(VLOOKUP([1]!Tabla_SERIEA_05_13[[#This Row],[IdEstablecimiento]],'[2]Establecimiento 2023'!$A$1:$E$183,5,FALSE),0)</f>
        <v>04101-La Serena</v>
      </c>
      <c r="F4119" t="s">
        <v>1255</v>
      </c>
      <c r="G4119" s="437">
        <v>45096.498194444444</v>
      </c>
      <c r="H4119">
        <v>33</v>
      </c>
      <c r="I4119">
        <v>0</v>
      </c>
      <c r="J4119">
        <v>33</v>
      </c>
    </row>
    <row r="4120" spans="1:12" x14ac:dyDescent="0.2">
      <c r="A4120">
        <v>5</v>
      </c>
      <c r="B4120" t="s">
        <v>1325</v>
      </c>
      <c r="C4120">
        <v>2023</v>
      </c>
      <c r="D4120" t="s">
        <v>1704</v>
      </c>
      <c r="E4120" t="str">
        <f>IFERROR(VLOOKUP([1]!Tabla_SERIEA_05_13[[#This Row],[IdEstablecimiento]],'[2]Establecimiento 2023'!$A$1:$E$183,5,FALSE),0)</f>
        <v>04101-La Serena</v>
      </c>
      <c r="F4120" t="s">
        <v>1335</v>
      </c>
      <c r="G4120" s="437">
        <v>45096.498333333337</v>
      </c>
      <c r="H4120">
        <v>20</v>
      </c>
      <c r="I4120">
        <v>9</v>
      </c>
      <c r="J4120">
        <v>11</v>
      </c>
      <c r="L4120">
        <v>11</v>
      </c>
    </row>
    <row r="4121" spans="1:12" x14ac:dyDescent="0.2">
      <c r="A4121">
        <v>5</v>
      </c>
      <c r="B4121" t="s">
        <v>1325</v>
      </c>
      <c r="C4121">
        <v>2023</v>
      </c>
      <c r="D4121" t="s">
        <v>1704</v>
      </c>
      <c r="E4121" t="str">
        <f>IFERROR(VLOOKUP([1]!Tabla_SERIEA_05_13[[#This Row],[IdEstablecimiento]],'[2]Establecimiento 2023'!$A$1:$E$183,5,FALSE),0)</f>
        <v>04101-La Serena</v>
      </c>
      <c r="F4121" t="s">
        <v>1327</v>
      </c>
      <c r="G4121" s="437">
        <v>45096.498333333337</v>
      </c>
      <c r="H4121">
        <v>19</v>
      </c>
      <c r="I4121">
        <v>7</v>
      </c>
      <c r="J4121">
        <v>12</v>
      </c>
      <c r="L4121">
        <v>19</v>
      </c>
    </row>
    <row r="4122" spans="1:12" x14ac:dyDescent="0.2">
      <c r="A4122">
        <v>5</v>
      </c>
      <c r="B4122" t="s">
        <v>1325</v>
      </c>
      <c r="C4122">
        <v>2023</v>
      </c>
      <c r="D4122" t="s">
        <v>1704</v>
      </c>
      <c r="E4122" t="str">
        <f>IFERROR(VLOOKUP([1]!Tabla_SERIEA_05_13[[#This Row],[IdEstablecimiento]],'[2]Establecimiento 2023'!$A$1:$E$183,5,FALSE),0)</f>
        <v>04101-La Serena</v>
      </c>
      <c r="F4122" t="s">
        <v>1383</v>
      </c>
      <c r="G4122" s="437">
        <v>45096.498333333337</v>
      </c>
      <c r="H4122">
        <v>1</v>
      </c>
      <c r="I4122">
        <v>1</v>
      </c>
      <c r="J4122">
        <v>0</v>
      </c>
      <c r="L4122">
        <v>1</v>
      </c>
    </row>
    <row r="4123" spans="1:12" x14ac:dyDescent="0.2">
      <c r="A4123">
        <v>5</v>
      </c>
      <c r="B4123" t="s">
        <v>1325</v>
      </c>
      <c r="C4123">
        <v>2023</v>
      </c>
      <c r="D4123" t="s">
        <v>1704</v>
      </c>
      <c r="E4123" t="str">
        <f>IFERROR(VLOOKUP([1]!Tabla_SERIEA_05_13[[#This Row],[IdEstablecimiento]],'[2]Establecimiento 2023'!$A$1:$E$183,5,FALSE),0)</f>
        <v>04101-La Serena</v>
      </c>
      <c r="F4123" t="s">
        <v>1506</v>
      </c>
      <c r="G4123" s="437">
        <v>45096.498333333337</v>
      </c>
      <c r="H4123">
        <v>1</v>
      </c>
      <c r="J4123">
        <v>1</v>
      </c>
      <c r="L4123">
        <v>1</v>
      </c>
    </row>
    <row r="4124" spans="1:12" x14ac:dyDescent="0.2">
      <c r="A4124">
        <v>5</v>
      </c>
      <c r="B4124" t="s">
        <v>1325</v>
      </c>
      <c r="C4124">
        <v>2023</v>
      </c>
      <c r="D4124" t="s">
        <v>1704</v>
      </c>
      <c r="E4124" t="str">
        <f>IFERROR(VLOOKUP([1]!Tabla_SERIEA_05_13[[#This Row],[IdEstablecimiento]],'[2]Establecimiento 2023'!$A$1:$E$183,5,FALSE),0)</f>
        <v>04101-La Serena</v>
      </c>
      <c r="F4124" t="s">
        <v>1328</v>
      </c>
      <c r="G4124" s="437">
        <v>45096.498333333337</v>
      </c>
      <c r="H4124">
        <v>2</v>
      </c>
      <c r="I4124">
        <v>1</v>
      </c>
      <c r="J4124">
        <v>1</v>
      </c>
      <c r="L4124">
        <v>2</v>
      </c>
    </row>
    <row r="4125" spans="1:12" x14ac:dyDescent="0.2">
      <c r="A4125">
        <v>5</v>
      </c>
      <c r="B4125" t="s">
        <v>1325</v>
      </c>
      <c r="C4125">
        <v>2023</v>
      </c>
      <c r="D4125" t="s">
        <v>1704</v>
      </c>
      <c r="E4125" t="str">
        <f>IFERROR(VLOOKUP([1]!Tabla_SERIEA_05_13[[#This Row],[IdEstablecimiento]],'[2]Establecimiento 2023'!$A$1:$E$183,5,FALSE),0)</f>
        <v>04101-La Serena</v>
      </c>
      <c r="F4125" t="s">
        <v>1384</v>
      </c>
      <c r="G4125" s="437">
        <v>45096.498333333337</v>
      </c>
      <c r="H4125">
        <v>553</v>
      </c>
      <c r="I4125">
        <v>269</v>
      </c>
      <c r="J4125">
        <v>284</v>
      </c>
      <c r="L4125">
        <v>553</v>
      </c>
    </row>
    <row r="4126" spans="1:12" x14ac:dyDescent="0.2">
      <c r="A4126">
        <v>5</v>
      </c>
      <c r="B4126" t="s">
        <v>1325</v>
      </c>
      <c r="C4126">
        <v>2023</v>
      </c>
      <c r="D4126" t="s">
        <v>1704</v>
      </c>
      <c r="E4126" t="str">
        <f>IFERROR(VLOOKUP([1]!Tabla_SERIEA_05_13[[#This Row],[IdEstablecimiento]],'[2]Establecimiento 2023'!$A$1:$E$183,5,FALSE),0)</f>
        <v>04101-La Serena</v>
      </c>
      <c r="F4126" t="s">
        <v>1338</v>
      </c>
      <c r="G4126" s="437">
        <v>45096.498333333337</v>
      </c>
      <c r="H4126">
        <v>62</v>
      </c>
      <c r="I4126">
        <v>33</v>
      </c>
      <c r="J4126">
        <v>29</v>
      </c>
      <c r="L4126">
        <v>62</v>
      </c>
    </row>
    <row r="4127" spans="1:12" x14ac:dyDescent="0.2">
      <c r="A4127">
        <v>5</v>
      </c>
      <c r="B4127" t="s">
        <v>1325</v>
      </c>
      <c r="C4127">
        <v>2023</v>
      </c>
      <c r="D4127" t="s">
        <v>1704</v>
      </c>
      <c r="E4127" t="str">
        <f>IFERROR(VLOOKUP([1]!Tabla_SERIEA_05_13[[#This Row],[IdEstablecimiento]],'[2]Establecimiento 2023'!$A$1:$E$183,5,FALSE),0)</f>
        <v>04101-La Serena</v>
      </c>
      <c r="F4127" t="s">
        <v>1436</v>
      </c>
      <c r="G4127" s="437">
        <v>45096.498333333337</v>
      </c>
      <c r="H4127">
        <v>5</v>
      </c>
      <c r="I4127">
        <v>3</v>
      </c>
      <c r="J4127">
        <v>2</v>
      </c>
      <c r="L4127">
        <v>5</v>
      </c>
    </row>
    <row r="4128" spans="1:12" x14ac:dyDescent="0.2">
      <c r="A4128">
        <v>5</v>
      </c>
      <c r="B4128" t="s">
        <v>1325</v>
      </c>
      <c r="C4128">
        <v>2023</v>
      </c>
      <c r="D4128" t="s">
        <v>1704</v>
      </c>
      <c r="E4128" t="str">
        <f>IFERROR(VLOOKUP([1]!Tabla_SERIEA_05_13[[#This Row],[IdEstablecimiento]],'[2]Establecimiento 2023'!$A$1:$E$183,5,FALSE),0)</f>
        <v>04101-La Serena</v>
      </c>
      <c r="F4128" t="s">
        <v>1332</v>
      </c>
      <c r="G4128" s="437">
        <v>45096.498333333337</v>
      </c>
      <c r="H4128">
        <v>26</v>
      </c>
      <c r="I4128">
        <v>17</v>
      </c>
      <c r="J4128">
        <v>9</v>
      </c>
      <c r="L4128">
        <v>26</v>
      </c>
    </row>
    <row r="4129" spans="1:11" x14ac:dyDescent="0.2">
      <c r="A4129">
        <v>5</v>
      </c>
      <c r="B4129" t="s">
        <v>1325</v>
      </c>
      <c r="C4129">
        <v>2023</v>
      </c>
      <c r="D4129" t="s">
        <v>1704</v>
      </c>
      <c r="E4129" t="str">
        <f>IFERROR(VLOOKUP([1]!Tabla_SERIEA_05_13[[#This Row],[IdEstablecimiento]],'[2]Establecimiento 2023'!$A$1:$E$183,5,FALSE),0)</f>
        <v>04101-La Serena</v>
      </c>
      <c r="F4129" t="s">
        <v>1244</v>
      </c>
      <c r="G4129" s="437">
        <v>45096.498333333337</v>
      </c>
      <c r="H4129">
        <v>20</v>
      </c>
      <c r="I4129">
        <v>9</v>
      </c>
      <c r="J4129">
        <v>11</v>
      </c>
    </row>
    <row r="4130" spans="1:11" x14ac:dyDescent="0.2">
      <c r="A4130">
        <v>5</v>
      </c>
      <c r="B4130" t="s">
        <v>1325</v>
      </c>
      <c r="C4130">
        <v>2023</v>
      </c>
      <c r="D4130" t="s">
        <v>1704</v>
      </c>
      <c r="E4130" t="str">
        <f>IFERROR(VLOOKUP([1]!Tabla_SERIEA_05_13[[#This Row],[IdEstablecimiento]],'[2]Establecimiento 2023'!$A$1:$E$183,5,FALSE),0)</f>
        <v>04101-La Serena</v>
      </c>
      <c r="F4130" t="s">
        <v>1253</v>
      </c>
      <c r="G4130" s="437">
        <v>45096.498333333337</v>
      </c>
      <c r="H4130">
        <v>19</v>
      </c>
      <c r="I4130">
        <v>7</v>
      </c>
      <c r="J4130">
        <v>12</v>
      </c>
    </row>
    <row r="4131" spans="1:11" x14ac:dyDescent="0.2">
      <c r="A4131">
        <v>5</v>
      </c>
      <c r="B4131" t="s">
        <v>1325</v>
      </c>
      <c r="C4131">
        <v>2023</v>
      </c>
      <c r="D4131" t="s">
        <v>1704</v>
      </c>
      <c r="E4131" t="str">
        <f>IFERROR(VLOOKUP([1]!Tabla_SERIEA_05_13[[#This Row],[IdEstablecimiento]],'[2]Establecimiento 2023'!$A$1:$E$183,5,FALSE),0)</f>
        <v>04101-La Serena</v>
      </c>
      <c r="F4131" t="s">
        <v>1390</v>
      </c>
      <c r="G4131" s="437">
        <v>45096.498333333337</v>
      </c>
      <c r="H4131">
        <v>1</v>
      </c>
      <c r="I4131">
        <v>1</v>
      </c>
      <c r="J4131">
        <v>0</v>
      </c>
    </row>
    <row r="4132" spans="1:11" x14ac:dyDescent="0.2">
      <c r="A4132">
        <v>5</v>
      </c>
      <c r="B4132" t="s">
        <v>1325</v>
      </c>
      <c r="C4132">
        <v>2023</v>
      </c>
      <c r="D4132" t="s">
        <v>1704</v>
      </c>
      <c r="E4132" t="str">
        <f>IFERROR(VLOOKUP([1]!Tabla_SERIEA_05_13[[#This Row],[IdEstablecimiento]],'[2]Establecimiento 2023'!$A$1:$E$183,5,FALSE),0)</f>
        <v>04101-La Serena</v>
      </c>
      <c r="F4132" t="s">
        <v>1260</v>
      </c>
      <c r="G4132" s="437">
        <v>45096.498333333337</v>
      </c>
      <c r="H4132">
        <v>12</v>
      </c>
    </row>
    <row r="4133" spans="1:11" x14ac:dyDescent="0.2">
      <c r="A4133">
        <v>5</v>
      </c>
      <c r="B4133" t="s">
        <v>1325</v>
      </c>
      <c r="C4133">
        <v>2023</v>
      </c>
      <c r="D4133" t="s">
        <v>1704</v>
      </c>
      <c r="E4133" t="str">
        <f>IFERROR(VLOOKUP([1]!Tabla_SERIEA_05_13[[#This Row],[IdEstablecimiento]],'[2]Establecimiento 2023'!$A$1:$E$183,5,FALSE),0)</f>
        <v>04101-La Serena</v>
      </c>
      <c r="F4133" t="s">
        <v>1336</v>
      </c>
      <c r="G4133" s="437">
        <v>45096.498333333337</v>
      </c>
      <c r="H4133">
        <v>28</v>
      </c>
      <c r="I4133">
        <v>4</v>
      </c>
      <c r="J4133">
        <v>22</v>
      </c>
      <c r="K4133">
        <v>2</v>
      </c>
    </row>
    <row r="4134" spans="1:11" x14ac:dyDescent="0.2">
      <c r="A4134">
        <v>5</v>
      </c>
      <c r="B4134" t="s">
        <v>1325</v>
      </c>
      <c r="C4134">
        <v>2023</v>
      </c>
      <c r="D4134" t="s">
        <v>1705</v>
      </c>
      <c r="E4134" t="str">
        <f>IFERROR(VLOOKUP([1]!Tabla_SERIEA_05_13[[#This Row],[IdEstablecimiento]],'[2]Establecimiento 2023'!$A$1:$E$183,5,FALSE),0)</f>
        <v>04101-La Serena</v>
      </c>
      <c r="F4134" t="s">
        <v>1449</v>
      </c>
      <c r="G4134" s="437">
        <v>45096.601655092592</v>
      </c>
      <c r="H4134">
        <v>37</v>
      </c>
      <c r="I4134">
        <v>37</v>
      </c>
    </row>
    <row r="4135" spans="1:11" x14ac:dyDescent="0.2">
      <c r="A4135">
        <v>5</v>
      </c>
      <c r="B4135" t="s">
        <v>1325</v>
      </c>
      <c r="C4135">
        <v>2023</v>
      </c>
      <c r="D4135" t="s">
        <v>1705</v>
      </c>
      <c r="E4135" t="str">
        <f>IFERROR(VLOOKUP([1]!Tabla_SERIEA_05_13[[#This Row],[IdEstablecimiento]],'[2]Establecimiento 2023'!$A$1:$E$183,5,FALSE),0)</f>
        <v>04101-La Serena</v>
      </c>
      <c r="F4135" t="s">
        <v>1501</v>
      </c>
      <c r="G4135" s="437">
        <v>45096.601655092592</v>
      </c>
      <c r="H4135">
        <v>147</v>
      </c>
      <c r="I4135">
        <v>147</v>
      </c>
    </row>
    <row r="4136" spans="1:11" x14ac:dyDescent="0.2">
      <c r="A4136">
        <v>5</v>
      </c>
      <c r="B4136" t="s">
        <v>1325</v>
      </c>
      <c r="C4136">
        <v>2023</v>
      </c>
      <c r="D4136" t="s">
        <v>1705</v>
      </c>
      <c r="E4136" t="str">
        <f>IFERROR(VLOOKUP([1]!Tabla_SERIEA_05_13[[#This Row],[IdEstablecimiento]],'[2]Establecimiento 2023'!$A$1:$E$183,5,FALSE),0)</f>
        <v>04101-La Serena</v>
      </c>
      <c r="F4136" t="s">
        <v>1653</v>
      </c>
      <c r="G4136" s="437">
        <v>45096.601655092592</v>
      </c>
      <c r="H4136">
        <v>38</v>
      </c>
      <c r="I4136">
        <v>38</v>
      </c>
    </row>
    <row r="4137" spans="1:11" x14ac:dyDescent="0.2">
      <c r="A4137">
        <v>5</v>
      </c>
      <c r="B4137" t="s">
        <v>1325</v>
      </c>
      <c r="C4137">
        <v>2023</v>
      </c>
      <c r="D4137" t="s">
        <v>1705</v>
      </c>
      <c r="E4137" t="str">
        <f>IFERROR(VLOOKUP([1]!Tabla_SERIEA_05_13[[#This Row],[IdEstablecimiento]],'[2]Establecimiento 2023'!$A$1:$E$183,5,FALSE),0)</f>
        <v>04101-La Serena</v>
      </c>
      <c r="F4137" t="s">
        <v>1666</v>
      </c>
      <c r="G4137" s="437">
        <v>45096.601655092592</v>
      </c>
      <c r="H4137">
        <v>3</v>
      </c>
      <c r="I4137">
        <v>3</v>
      </c>
    </row>
    <row r="4138" spans="1:11" x14ac:dyDescent="0.2">
      <c r="A4138">
        <v>5</v>
      </c>
      <c r="B4138" t="s">
        <v>1325</v>
      </c>
      <c r="C4138">
        <v>2023</v>
      </c>
      <c r="D4138" t="s">
        <v>1705</v>
      </c>
      <c r="E4138" t="str">
        <f>IFERROR(VLOOKUP([1]!Tabla_SERIEA_05_13[[#This Row],[IdEstablecimiento]],'[2]Establecimiento 2023'!$A$1:$E$183,5,FALSE),0)</f>
        <v>04101-La Serena</v>
      </c>
      <c r="F4138" t="s">
        <v>1654</v>
      </c>
      <c r="G4138" s="437">
        <v>45096.601655092592</v>
      </c>
      <c r="H4138">
        <v>26</v>
      </c>
      <c r="I4138">
        <v>26</v>
      </c>
    </row>
    <row r="4139" spans="1:11" x14ac:dyDescent="0.2">
      <c r="A4139">
        <v>5</v>
      </c>
      <c r="B4139" t="s">
        <v>1325</v>
      </c>
      <c r="C4139">
        <v>2023</v>
      </c>
      <c r="D4139" t="s">
        <v>1705</v>
      </c>
      <c r="E4139" t="str">
        <f>IFERROR(VLOOKUP([1]!Tabla_SERIEA_05_13[[#This Row],[IdEstablecimiento]],'[2]Establecimiento 2023'!$A$1:$E$183,5,FALSE),0)</f>
        <v>04101-La Serena</v>
      </c>
      <c r="F4139" t="s">
        <v>1655</v>
      </c>
      <c r="G4139" s="437">
        <v>45096.601655092592</v>
      </c>
      <c r="H4139">
        <v>62</v>
      </c>
      <c r="I4139">
        <v>62</v>
      </c>
    </row>
    <row r="4140" spans="1:11" x14ac:dyDescent="0.2">
      <c r="A4140">
        <v>5</v>
      </c>
      <c r="B4140" t="s">
        <v>1325</v>
      </c>
      <c r="C4140">
        <v>2023</v>
      </c>
      <c r="D4140" t="s">
        <v>1705</v>
      </c>
      <c r="E4140" t="str">
        <f>IFERROR(VLOOKUP([1]!Tabla_SERIEA_05_13[[#This Row],[IdEstablecimiento]],'[2]Establecimiento 2023'!$A$1:$E$183,5,FALSE),0)</f>
        <v>04101-La Serena</v>
      </c>
      <c r="F4140" t="s">
        <v>1669</v>
      </c>
      <c r="G4140" s="437">
        <v>45096.601655092592</v>
      </c>
      <c r="H4140">
        <v>17</v>
      </c>
      <c r="I4140">
        <v>17</v>
      </c>
    </row>
    <row r="4141" spans="1:11" x14ac:dyDescent="0.2">
      <c r="A4141">
        <v>5</v>
      </c>
      <c r="B4141" t="s">
        <v>1325</v>
      </c>
      <c r="C4141">
        <v>2023</v>
      </c>
      <c r="D4141" t="s">
        <v>1705</v>
      </c>
      <c r="E4141" t="str">
        <f>IFERROR(VLOOKUP([1]!Tabla_SERIEA_05_13[[#This Row],[IdEstablecimiento]],'[2]Establecimiento 2023'!$A$1:$E$183,5,FALSE),0)</f>
        <v>04101-La Serena</v>
      </c>
      <c r="F4141" t="s">
        <v>1656</v>
      </c>
      <c r="G4141" s="437">
        <v>45096.601655092592</v>
      </c>
      <c r="H4141">
        <v>21</v>
      </c>
      <c r="I4141">
        <v>21</v>
      </c>
    </row>
    <row r="4142" spans="1:11" x14ac:dyDescent="0.2">
      <c r="A4142">
        <v>5</v>
      </c>
      <c r="B4142" t="s">
        <v>1325</v>
      </c>
      <c r="C4142">
        <v>2023</v>
      </c>
      <c r="D4142" t="s">
        <v>1705</v>
      </c>
      <c r="E4142" t="str">
        <f>IFERROR(VLOOKUP([1]!Tabla_SERIEA_05_13[[#This Row],[IdEstablecimiento]],'[2]Establecimiento 2023'!$A$1:$E$183,5,FALSE),0)</f>
        <v>04101-La Serena</v>
      </c>
      <c r="F4142" t="s">
        <v>1657</v>
      </c>
      <c r="G4142" s="437">
        <v>45096.601655092592</v>
      </c>
      <c r="H4142">
        <v>35</v>
      </c>
      <c r="I4142">
        <v>35</v>
      </c>
    </row>
    <row r="4143" spans="1:11" x14ac:dyDescent="0.2">
      <c r="A4143">
        <v>5</v>
      </c>
      <c r="B4143" t="s">
        <v>1325</v>
      </c>
      <c r="C4143">
        <v>2023</v>
      </c>
      <c r="D4143" t="s">
        <v>1705</v>
      </c>
      <c r="E4143" t="str">
        <f>IFERROR(VLOOKUP([1]!Tabla_SERIEA_05_13[[#This Row],[IdEstablecimiento]],'[2]Establecimiento 2023'!$A$1:$E$183,5,FALSE),0)</f>
        <v>04101-La Serena</v>
      </c>
      <c r="F4143" t="s">
        <v>1658</v>
      </c>
      <c r="G4143" s="437">
        <v>45096.601655092592</v>
      </c>
      <c r="H4143">
        <v>13</v>
      </c>
      <c r="I4143">
        <v>13</v>
      </c>
    </row>
    <row r="4144" spans="1:11" x14ac:dyDescent="0.2">
      <c r="A4144">
        <v>5</v>
      </c>
      <c r="B4144" t="s">
        <v>1325</v>
      </c>
      <c r="C4144">
        <v>2023</v>
      </c>
      <c r="D4144" t="s">
        <v>1705</v>
      </c>
      <c r="E4144" t="str">
        <f>IFERROR(VLOOKUP([1]!Tabla_SERIEA_05_13[[#This Row],[IdEstablecimiento]],'[2]Establecimiento 2023'!$A$1:$E$183,5,FALSE),0)</f>
        <v>04101-La Serena</v>
      </c>
      <c r="F4144" t="s">
        <v>1375</v>
      </c>
      <c r="G4144" s="437">
        <v>45096.601655092592</v>
      </c>
      <c r="H4144">
        <v>18</v>
      </c>
      <c r="I4144">
        <v>18</v>
      </c>
    </row>
    <row r="4145" spans="1:13" x14ac:dyDescent="0.2">
      <c r="A4145">
        <v>5</v>
      </c>
      <c r="B4145" t="s">
        <v>1325</v>
      </c>
      <c r="C4145">
        <v>2023</v>
      </c>
      <c r="D4145" t="s">
        <v>1705</v>
      </c>
      <c r="E4145" t="str">
        <f>IFERROR(VLOOKUP([1]!Tabla_SERIEA_05_13[[#This Row],[IdEstablecimiento]],'[2]Establecimiento 2023'!$A$1:$E$183,5,FALSE),0)</f>
        <v>04101-La Serena</v>
      </c>
      <c r="F4145" t="s">
        <v>1503</v>
      </c>
      <c r="G4145" s="437">
        <v>45096.601655092592</v>
      </c>
      <c r="H4145">
        <v>2</v>
      </c>
      <c r="I4145">
        <v>2</v>
      </c>
    </row>
    <row r="4146" spans="1:13" x14ac:dyDescent="0.2">
      <c r="A4146">
        <v>5</v>
      </c>
      <c r="B4146" t="s">
        <v>1325</v>
      </c>
      <c r="C4146">
        <v>2023</v>
      </c>
      <c r="D4146" t="s">
        <v>1705</v>
      </c>
      <c r="E4146" t="str">
        <f>IFERROR(VLOOKUP([1]!Tabla_SERIEA_05_13[[#This Row],[IdEstablecimiento]],'[2]Establecimiento 2023'!$A$1:$E$183,5,FALSE),0)</f>
        <v>04101-La Serena</v>
      </c>
      <c r="F4146" t="s">
        <v>1659</v>
      </c>
      <c r="G4146" s="437">
        <v>45096.601655092592</v>
      </c>
      <c r="H4146">
        <v>2</v>
      </c>
      <c r="I4146">
        <v>2</v>
      </c>
    </row>
    <row r="4147" spans="1:13" x14ac:dyDescent="0.2">
      <c r="A4147">
        <v>5</v>
      </c>
      <c r="B4147" t="s">
        <v>1325</v>
      </c>
      <c r="C4147">
        <v>2023</v>
      </c>
      <c r="D4147" t="s">
        <v>1705</v>
      </c>
      <c r="E4147" t="str">
        <f>IFERROR(VLOOKUP([1]!Tabla_SERIEA_05_13[[#This Row],[IdEstablecimiento]],'[2]Establecimiento 2023'!$A$1:$E$183,5,FALSE),0)</f>
        <v>04101-La Serena</v>
      </c>
      <c r="F4147" t="s">
        <v>1660</v>
      </c>
      <c r="G4147" s="437">
        <v>45096.601655092592</v>
      </c>
      <c r="H4147">
        <v>263</v>
      </c>
      <c r="I4147">
        <v>263</v>
      </c>
    </row>
    <row r="4148" spans="1:13" x14ac:dyDescent="0.2">
      <c r="A4148">
        <v>5</v>
      </c>
      <c r="B4148" t="s">
        <v>1325</v>
      </c>
      <c r="C4148">
        <v>2023</v>
      </c>
      <c r="D4148" t="s">
        <v>1705</v>
      </c>
      <c r="E4148" t="str">
        <f>IFERROR(VLOOKUP([1]!Tabla_SERIEA_05_13[[#This Row],[IdEstablecimiento]],'[2]Establecimiento 2023'!$A$1:$E$183,5,FALSE),0)</f>
        <v>04101-La Serena</v>
      </c>
      <c r="F4148" t="s">
        <v>1661</v>
      </c>
      <c r="G4148" s="437">
        <v>45096.601655092592</v>
      </c>
      <c r="H4148">
        <v>3</v>
      </c>
      <c r="I4148">
        <v>3</v>
      </c>
    </row>
    <row r="4149" spans="1:13" x14ac:dyDescent="0.2">
      <c r="A4149">
        <v>5</v>
      </c>
      <c r="B4149" t="s">
        <v>1325</v>
      </c>
      <c r="C4149">
        <v>2023</v>
      </c>
      <c r="D4149" t="s">
        <v>1705</v>
      </c>
      <c r="E4149" t="str">
        <f>IFERROR(VLOOKUP([1]!Tabla_SERIEA_05_13[[#This Row],[IdEstablecimiento]],'[2]Establecimiento 2023'!$A$1:$E$183,5,FALSE),0)</f>
        <v>04101-La Serena</v>
      </c>
      <c r="F4149" t="s">
        <v>1662</v>
      </c>
      <c r="G4149" s="437">
        <v>45096.601655092592</v>
      </c>
      <c r="H4149">
        <v>1</v>
      </c>
      <c r="I4149">
        <v>1</v>
      </c>
    </row>
    <row r="4150" spans="1:13" x14ac:dyDescent="0.2">
      <c r="A4150">
        <v>5</v>
      </c>
      <c r="B4150" t="s">
        <v>1325</v>
      </c>
      <c r="C4150">
        <v>2023</v>
      </c>
      <c r="D4150" t="s">
        <v>1705</v>
      </c>
      <c r="E4150" t="str">
        <f>IFERROR(VLOOKUP([1]!Tabla_SERIEA_05_13[[#This Row],[IdEstablecimiento]],'[2]Establecimiento 2023'!$A$1:$E$183,5,FALSE),0)</f>
        <v>04101-La Serena</v>
      </c>
      <c r="F4150" t="s">
        <v>1376</v>
      </c>
      <c r="G4150" s="437">
        <v>45096.601655092592</v>
      </c>
      <c r="H4150">
        <v>78</v>
      </c>
      <c r="I4150">
        <v>78</v>
      </c>
    </row>
    <row r="4151" spans="1:13" x14ac:dyDescent="0.2">
      <c r="A4151">
        <v>5</v>
      </c>
      <c r="B4151" t="s">
        <v>1325</v>
      </c>
      <c r="C4151">
        <v>2023</v>
      </c>
      <c r="D4151" t="s">
        <v>1705</v>
      </c>
      <c r="E4151" t="str">
        <f>IFERROR(VLOOKUP([1]!Tabla_SERIEA_05_13[[#This Row],[IdEstablecimiento]],'[2]Establecimiento 2023'!$A$1:$E$183,5,FALSE),0)</f>
        <v>04101-La Serena</v>
      </c>
      <c r="F4151" t="s">
        <v>1674</v>
      </c>
      <c r="G4151" s="437">
        <v>45096.601655092592</v>
      </c>
      <c r="H4151">
        <v>6</v>
      </c>
      <c r="I4151">
        <v>6</v>
      </c>
    </row>
    <row r="4152" spans="1:13" x14ac:dyDescent="0.2">
      <c r="A4152">
        <v>5</v>
      </c>
      <c r="B4152" t="s">
        <v>1325</v>
      </c>
      <c r="C4152">
        <v>2023</v>
      </c>
      <c r="D4152" t="s">
        <v>1705</v>
      </c>
      <c r="E4152" t="str">
        <f>IFERROR(VLOOKUP([1]!Tabla_SERIEA_05_13[[#This Row],[IdEstablecimiento]],'[2]Establecimiento 2023'!$A$1:$E$183,5,FALSE),0)</f>
        <v>04101-La Serena</v>
      </c>
      <c r="F4152" t="s">
        <v>1505</v>
      </c>
      <c r="G4152" s="437">
        <v>45096.601655092592</v>
      </c>
      <c r="H4152">
        <v>1</v>
      </c>
      <c r="I4152">
        <v>1</v>
      </c>
      <c r="K4152">
        <v>1</v>
      </c>
    </row>
    <row r="4153" spans="1:13" x14ac:dyDescent="0.2">
      <c r="A4153">
        <v>5</v>
      </c>
      <c r="B4153" t="s">
        <v>1325</v>
      </c>
      <c r="C4153">
        <v>2023</v>
      </c>
      <c r="D4153" t="s">
        <v>1705</v>
      </c>
      <c r="E4153" t="str">
        <f>IFERROR(VLOOKUP([1]!Tabla_SERIEA_05_13[[#This Row],[IdEstablecimiento]],'[2]Establecimiento 2023'!$A$1:$E$183,5,FALSE),0)</f>
        <v>04101-La Serena</v>
      </c>
      <c r="F4153" t="s">
        <v>1335</v>
      </c>
      <c r="G4153" s="437">
        <v>45096.601655092592</v>
      </c>
      <c r="H4153">
        <v>481</v>
      </c>
      <c r="I4153">
        <v>481</v>
      </c>
      <c r="L4153">
        <v>420</v>
      </c>
      <c r="M4153">
        <v>61</v>
      </c>
    </row>
    <row r="4154" spans="1:13" x14ac:dyDescent="0.2">
      <c r="A4154">
        <v>5</v>
      </c>
      <c r="B4154" t="s">
        <v>1325</v>
      </c>
      <c r="C4154">
        <v>2023</v>
      </c>
      <c r="D4154" t="s">
        <v>1705</v>
      </c>
      <c r="E4154" t="str">
        <f>IFERROR(VLOOKUP([1]!Tabla_SERIEA_05_13[[#This Row],[IdEstablecimiento]],'[2]Establecimiento 2023'!$A$1:$E$183,5,FALSE),0)</f>
        <v>04101-La Serena</v>
      </c>
      <c r="F4154" t="s">
        <v>1429</v>
      </c>
      <c r="G4154" s="437">
        <v>45096.601655092592</v>
      </c>
      <c r="H4154">
        <v>600</v>
      </c>
      <c r="I4154">
        <v>600</v>
      </c>
      <c r="L4154">
        <v>600</v>
      </c>
    </row>
    <row r="4155" spans="1:13" x14ac:dyDescent="0.2">
      <c r="A4155">
        <v>5</v>
      </c>
      <c r="B4155" t="s">
        <v>1325</v>
      </c>
      <c r="C4155">
        <v>2023</v>
      </c>
      <c r="D4155" t="s">
        <v>1705</v>
      </c>
      <c r="E4155" t="str">
        <f>IFERROR(VLOOKUP([1]!Tabla_SERIEA_05_13[[#This Row],[IdEstablecimiento]],'[2]Establecimiento 2023'!$A$1:$E$183,5,FALSE),0)</f>
        <v>04101-La Serena</v>
      </c>
      <c r="F4155" t="s">
        <v>1508</v>
      </c>
      <c r="G4155" s="437">
        <v>45096.601655092592</v>
      </c>
      <c r="H4155">
        <v>1</v>
      </c>
      <c r="I4155">
        <v>1</v>
      </c>
      <c r="L4155">
        <v>1</v>
      </c>
    </row>
    <row r="4156" spans="1:13" x14ac:dyDescent="0.2">
      <c r="A4156">
        <v>5</v>
      </c>
      <c r="B4156" t="s">
        <v>1325</v>
      </c>
      <c r="C4156">
        <v>2023</v>
      </c>
      <c r="D4156" t="s">
        <v>1705</v>
      </c>
      <c r="E4156" t="str">
        <f>IFERROR(VLOOKUP([1]!Tabla_SERIEA_05_13[[#This Row],[IdEstablecimiento]],'[2]Establecimiento 2023'!$A$1:$E$183,5,FALSE),0)</f>
        <v>04101-La Serena</v>
      </c>
      <c r="F4156" t="s">
        <v>1478</v>
      </c>
      <c r="G4156" s="437">
        <v>45096.601655092592</v>
      </c>
      <c r="H4156">
        <v>19</v>
      </c>
      <c r="I4156">
        <v>19</v>
      </c>
      <c r="L4156">
        <v>19</v>
      </c>
    </row>
    <row r="4157" spans="1:13" x14ac:dyDescent="0.2">
      <c r="A4157">
        <v>5</v>
      </c>
      <c r="B4157" t="s">
        <v>1325</v>
      </c>
      <c r="C4157">
        <v>2023</v>
      </c>
      <c r="D4157" t="s">
        <v>1705</v>
      </c>
      <c r="E4157" t="str">
        <f>IFERROR(VLOOKUP([1]!Tabla_SERIEA_05_13[[#This Row],[IdEstablecimiento]],'[2]Establecimiento 2023'!$A$1:$E$183,5,FALSE),0)</f>
        <v>04101-La Serena</v>
      </c>
      <c r="F4157" t="s">
        <v>1706</v>
      </c>
      <c r="G4157" s="437">
        <v>45096.601655092592</v>
      </c>
      <c r="H4157">
        <v>10</v>
      </c>
      <c r="I4157">
        <v>10</v>
      </c>
      <c r="L4157">
        <v>10</v>
      </c>
    </row>
    <row r="4158" spans="1:13" x14ac:dyDescent="0.2">
      <c r="A4158">
        <v>5</v>
      </c>
      <c r="B4158" t="s">
        <v>1325</v>
      </c>
      <c r="C4158">
        <v>2023</v>
      </c>
      <c r="D4158" t="s">
        <v>1705</v>
      </c>
      <c r="E4158" t="str">
        <f>IFERROR(VLOOKUP([1]!Tabla_SERIEA_05_13[[#This Row],[IdEstablecimiento]],'[2]Establecimiento 2023'!$A$1:$E$183,5,FALSE),0)</f>
        <v>04101-La Serena</v>
      </c>
      <c r="F4158" t="s">
        <v>1707</v>
      </c>
      <c r="G4158" s="437">
        <v>45096.601655092592</v>
      </c>
      <c r="H4158">
        <v>3</v>
      </c>
      <c r="I4158">
        <v>3</v>
      </c>
      <c r="L4158">
        <v>3</v>
      </c>
    </row>
    <row r="4159" spans="1:13" x14ac:dyDescent="0.2">
      <c r="A4159">
        <v>5</v>
      </c>
      <c r="B4159" t="s">
        <v>1325</v>
      </c>
      <c r="C4159">
        <v>2023</v>
      </c>
      <c r="D4159" t="s">
        <v>1705</v>
      </c>
      <c r="E4159" t="str">
        <f>IFERROR(VLOOKUP([1]!Tabla_SERIEA_05_13[[#This Row],[IdEstablecimiento]],'[2]Establecimiento 2023'!$A$1:$E$183,5,FALSE),0)</f>
        <v>04101-La Serena</v>
      </c>
      <c r="F4159" t="s">
        <v>1697</v>
      </c>
      <c r="G4159" s="437">
        <v>45096.601655092592</v>
      </c>
      <c r="H4159">
        <v>4</v>
      </c>
      <c r="I4159">
        <v>4</v>
      </c>
      <c r="L4159">
        <v>4</v>
      </c>
    </row>
    <row r="4160" spans="1:13" x14ac:dyDescent="0.2">
      <c r="A4160">
        <v>5</v>
      </c>
      <c r="B4160" t="s">
        <v>1325</v>
      </c>
      <c r="C4160">
        <v>2023</v>
      </c>
      <c r="D4160" t="s">
        <v>1705</v>
      </c>
      <c r="E4160" t="str">
        <f>IFERROR(VLOOKUP([1]!Tabla_SERIEA_05_13[[#This Row],[IdEstablecimiento]],'[2]Establecimiento 2023'!$A$1:$E$183,5,FALSE),0)</f>
        <v>04101-La Serena</v>
      </c>
      <c r="F4160" t="s">
        <v>1675</v>
      </c>
      <c r="G4160" s="437">
        <v>45096.601655092592</v>
      </c>
      <c r="H4160">
        <v>10</v>
      </c>
      <c r="I4160">
        <v>10</v>
      </c>
      <c r="L4160">
        <v>10</v>
      </c>
    </row>
    <row r="4161" spans="1:12" x14ac:dyDescent="0.2">
      <c r="A4161">
        <v>5</v>
      </c>
      <c r="B4161" t="s">
        <v>1325</v>
      </c>
      <c r="C4161">
        <v>2023</v>
      </c>
      <c r="D4161" t="s">
        <v>1705</v>
      </c>
      <c r="E4161" t="str">
        <f>IFERROR(VLOOKUP([1]!Tabla_SERIEA_05_13[[#This Row],[IdEstablecimiento]],'[2]Establecimiento 2023'!$A$1:$E$183,5,FALSE),0)</f>
        <v>04101-La Serena</v>
      </c>
      <c r="F4161" t="s">
        <v>1676</v>
      </c>
      <c r="G4161" s="437">
        <v>45096.601655092592</v>
      </c>
      <c r="H4161">
        <v>62</v>
      </c>
      <c r="I4161">
        <v>62</v>
      </c>
      <c r="L4161">
        <v>62</v>
      </c>
    </row>
    <row r="4162" spans="1:12" x14ac:dyDescent="0.2">
      <c r="A4162">
        <v>5</v>
      </c>
      <c r="B4162" t="s">
        <v>1325</v>
      </c>
      <c r="C4162">
        <v>2023</v>
      </c>
      <c r="D4162" t="s">
        <v>1705</v>
      </c>
      <c r="E4162" t="str">
        <f>IFERROR(VLOOKUP([1]!Tabla_SERIEA_05_13[[#This Row],[IdEstablecimiento]],'[2]Establecimiento 2023'!$A$1:$E$183,5,FALSE),0)</f>
        <v>04101-La Serena</v>
      </c>
      <c r="F4162" t="s">
        <v>1333</v>
      </c>
      <c r="G4162" s="437">
        <v>45096.601655092592</v>
      </c>
      <c r="H4162">
        <v>54</v>
      </c>
      <c r="I4162">
        <v>54</v>
      </c>
      <c r="K4162">
        <v>54</v>
      </c>
    </row>
    <row r="4163" spans="1:12" x14ac:dyDescent="0.2">
      <c r="A4163">
        <v>5</v>
      </c>
      <c r="B4163" t="s">
        <v>1325</v>
      </c>
      <c r="C4163">
        <v>2023</v>
      </c>
      <c r="D4163" t="s">
        <v>1705</v>
      </c>
      <c r="E4163" t="str">
        <f>IFERROR(VLOOKUP([1]!Tabla_SERIEA_05_13[[#This Row],[IdEstablecimiento]],'[2]Establecimiento 2023'!$A$1:$E$183,5,FALSE),0)</f>
        <v>04101-La Serena</v>
      </c>
      <c r="F4163" t="s">
        <v>1382</v>
      </c>
      <c r="G4163" s="437">
        <v>45096.601655092592</v>
      </c>
      <c r="H4163">
        <v>3</v>
      </c>
      <c r="I4163">
        <v>3</v>
      </c>
      <c r="K4163">
        <v>3</v>
      </c>
    </row>
    <row r="4164" spans="1:12" x14ac:dyDescent="0.2">
      <c r="A4164">
        <v>5</v>
      </c>
      <c r="B4164" t="s">
        <v>1325</v>
      </c>
      <c r="C4164">
        <v>2023</v>
      </c>
      <c r="D4164" t="s">
        <v>1705</v>
      </c>
      <c r="E4164" t="str">
        <f>IFERROR(VLOOKUP([1]!Tabla_SERIEA_05_13[[#This Row],[IdEstablecimiento]],'[2]Establecimiento 2023'!$A$1:$E$183,5,FALSE),0)</f>
        <v>04101-La Serena</v>
      </c>
      <c r="F4164" t="s">
        <v>1327</v>
      </c>
      <c r="G4164" s="437">
        <v>45096.601655092592</v>
      </c>
      <c r="H4164">
        <v>62</v>
      </c>
      <c r="I4164">
        <v>62</v>
      </c>
      <c r="L4164">
        <v>62</v>
      </c>
    </row>
    <row r="4165" spans="1:12" x14ac:dyDescent="0.2">
      <c r="A4165">
        <v>5</v>
      </c>
      <c r="B4165" t="s">
        <v>1325</v>
      </c>
      <c r="C4165">
        <v>2023</v>
      </c>
      <c r="D4165" t="s">
        <v>1705</v>
      </c>
      <c r="E4165" t="str">
        <f>IFERROR(VLOOKUP([1]!Tabla_SERIEA_05_13[[#This Row],[IdEstablecimiento]],'[2]Establecimiento 2023'!$A$1:$E$183,5,FALSE),0)</f>
        <v>04101-La Serena</v>
      </c>
      <c r="F4165" t="s">
        <v>1383</v>
      </c>
      <c r="G4165" s="437">
        <v>45096.601655092592</v>
      </c>
      <c r="H4165">
        <v>14</v>
      </c>
      <c r="I4165">
        <v>14</v>
      </c>
      <c r="L4165">
        <v>14</v>
      </c>
    </row>
    <row r="4166" spans="1:12" x14ac:dyDescent="0.2">
      <c r="A4166">
        <v>5</v>
      </c>
      <c r="B4166" t="s">
        <v>1325</v>
      </c>
      <c r="C4166">
        <v>2023</v>
      </c>
      <c r="D4166" t="s">
        <v>1705</v>
      </c>
      <c r="E4166" t="str">
        <f>IFERROR(VLOOKUP([1]!Tabla_SERIEA_05_13[[#This Row],[IdEstablecimiento]],'[2]Establecimiento 2023'!$A$1:$E$183,5,FALSE),0)</f>
        <v>04101-La Serena</v>
      </c>
      <c r="F4166" t="s">
        <v>1530</v>
      </c>
      <c r="G4166" s="437">
        <v>45096.601655092592</v>
      </c>
      <c r="H4166">
        <v>1</v>
      </c>
      <c r="I4166">
        <v>1</v>
      </c>
      <c r="L4166">
        <v>1</v>
      </c>
    </row>
    <row r="4167" spans="1:12" x14ac:dyDescent="0.2">
      <c r="A4167">
        <v>5</v>
      </c>
      <c r="B4167" t="s">
        <v>1325</v>
      </c>
      <c r="C4167">
        <v>2023</v>
      </c>
      <c r="D4167" t="s">
        <v>1705</v>
      </c>
      <c r="E4167" t="str">
        <f>IFERROR(VLOOKUP([1]!Tabla_SERIEA_05_13[[#This Row],[IdEstablecimiento]],'[2]Establecimiento 2023'!$A$1:$E$183,5,FALSE),0)</f>
        <v>04101-La Serena</v>
      </c>
      <c r="F4167" t="s">
        <v>1531</v>
      </c>
      <c r="G4167" s="437">
        <v>45096.601655092592</v>
      </c>
      <c r="H4167">
        <v>1</v>
      </c>
      <c r="I4167">
        <v>1</v>
      </c>
      <c r="K4167">
        <v>1</v>
      </c>
      <c r="L4167">
        <v>1</v>
      </c>
    </row>
    <row r="4168" spans="1:12" x14ac:dyDescent="0.2">
      <c r="A4168">
        <v>5</v>
      </c>
      <c r="B4168" t="s">
        <v>1325</v>
      </c>
      <c r="C4168">
        <v>2023</v>
      </c>
      <c r="D4168" t="s">
        <v>1705</v>
      </c>
      <c r="E4168" t="str">
        <f>IFERROR(VLOOKUP([1]!Tabla_SERIEA_05_13[[#This Row],[IdEstablecimiento]],'[2]Establecimiento 2023'!$A$1:$E$183,5,FALSE),0)</f>
        <v>04101-La Serena</v>
      </c>
      <c r="F4168" t="s">
        <v>1435</v>
      </c>
      <c r="G4168" s="437">
        <v>45096.601655092592</v>
      </c>
      <c r="H4168">
        <v>19</v>
      </c>
      <c r="I4168">
        <v>19</v>
      </c>
      <c r="L4168">
        <v>19</v>
      </c>
    </row>
    <row r="4169" spans="1:12" x14ac:dyDescent="0.2">
      <c r="A4169">
        <v>5</v>
      </c>
      <c r="B4169" t="s">
        <v>1325</v>
      </c>
      <c r="C4169">
        <v>2023</v>
      </c>
      <c r="D4169" t="s">
        <v>1705</v>
      </c>
      <c r="E4169" t="str">
        <f>IFERROR(VLOOKUP([1]!Tabla_SERIEA_05_13[[#This Row],[IdEstablecimiento]],'[2]Establecimiento 2023'!$A$1:$E$183,5,FALSE),0)</f>
        <v>04101-La Serena</v>
      </c>
      <c r="F4169" t="s">
        <v>1384</v>
      </c>
      <c r="G4169" s="437">
        <v>45096.601655092592</v>
      </c>
      <c r="H4169">
        <v>1245</v>
      </c>
      <c r="I4169">
        <v>1245</v>
      </c>
      <c r="L4169">
        <v>1245</v>
      </c>
    </row>
    <row r="4170" spans="1:12" x14ac:dyDescent="0.2">
      <c r="A4170">
        <v>5</v>
      </c>
      <c r="B4170" t="s">
        <v>1325</v>
      </c>
      <c r="C4170">
        <v>2023</v>
      </c>
      <c r="D4170" t="s">
        <v>1705</v>
      </c>
      <c r="E4170" t="str">
        <f>IFERROR(VLOOKUP([1]!Tabla_SERIEA_05_13[[#This Row],[IdEstablecimiento]],'[2]Establecimiento 2023'!$A$1:$E$183,5,FALSE),0)</f>
        <v>04101-La Serena</v>
      </c>
      <c r="F4170" t="s">
        <v>1338</v>
      </c>
      <c r="G4170" s="437">
        <v>45096.601655092592</v>
      </c>
      <c r="H4170">
        <v>762</v>
      </c>
      <c r="I4170">
        <v>762</v>
      </c>
      <c r="L4170">
        <v>762</v>
      </c>
    </row>
    <row r="4171" spans="1:12" x14ac:dyDescent="0.2">
      <c r="A4171">
        <v>5</v>
      </c>
      <c r="B4171" t="s">
        <v>1325</v>
      </c>
      <c r="C4171">
        <v>2023</v>
      </c>
      <c r="D4171" t="s">
        <v>1705</v>
      </c>
      <c r="E4171" t="str">
        <f>IFERROR(VLOOKUP([1]!Tabla_SERIEA_05_13[[#This Row],[IdEstablecimiento]],'[2]Establecimiento 2023'!$A$1:$E$183,5,FALSE),0)</f>
        <v>04101-La Serena</v>
      </c>
      <c r="F4171" t="s">
        <v>1436</v>
      </c>
      <c r="G4171" s="437">
        <v>45096.601655092592</v>
      </c>
      <c r="H4171">
        <v>65</v>
      </c>
      <c r="I4171">
        <v>65</v>
      </c>
      <c r="L4171">
        <v>65</v>
      </c>
    </row>
    <row r="4172" spans="1:12" x14ac:dyDescent="0.2">
      <c r="A4172">
        <v>5</v>
      </c>
      <c r="B4172" t="s">
        <v>1325</v>
      </c>
      <c r="C4172">
        <v>2023</v>
      </c>
      <c r="D4172" t="s">
        <v>1705</v>
      </c>
      <c r="E4172" t="str">
        <f>IFERROR(VLOOKUP([1]!Tabla_SERIEA_05_13[[#This Row],[IdEstablecimiento]],'[2]Establecimiento 2023'!$A$1:$E$183,5,FALSE),0)</f>
        <v>04101-La Serena</v>
      </c>
      <c r="F4172" t="s">
        <v>1528</v>
      </c>
      <c r="G4172" s="437">
        <v>45096.601655092592</v>
      </c>
      <c r="H4172">
        <v>2</v>
      </c>
      <c r="I4172">
        <v>2</v>
      </c>
      <c r="L4172">
        <v>2</v>
      </c>
    </row>
    <row r="4173" spans="1:12" x14ac:dyDescent="0.2">
      <c r="A4173">
        <v>5</v>
      </c>
      <c r="B4173" t="s">
        <v>1325</v>
      </c>
      <c r="C4173">
        <v>2023</v>
      </c>
      <c r="D4173" t="s">
        <v>1705</v>
      </c>
      <c r="E4173" t="str">
        <f>IFERROR(VLOOKUP([1]!Tabla_SERIEA_05_13[[#This Row],[IdEstablecimiento]],'[2]Establecimiento 2023'!$A$1:$E$183,5,FALSE),0)</f>
        <v>04101-La Serena</v>
      </c>
      <c r="F4173" t="s">
        <v>1330</v>
      </c>
      <c r="G4173" s="437">
        <v>45096.601655092592</v>
      </c>
      <c r="H4173">
        <v>20</v>
      </c>
      <c r="I4173">
        <v>20</v>
      </c>
      <c r="L4173">
        <v>20</v>
      </c>
    </row>
    <row r="4174" spans="1:12" x14ac:dyDescent="0.2">
      <c r="A4174">
        <v>5</v>
      </c>
      <c r="B4174" t="s">
        <v>1325</v>
      </c>
      <c r="C4174">
        <v>2023</v>
      </c>
      <c r="D4174" t="s">
        <v>1705</v>
      </c>
      <c r="E4174" t="str">
        <f>IFERROR(VLOOKUP([1]!Tabla_SERIEA_05_13[[#This Row],[IdEstablecimiento]],'[2]Establecimiento 2023'!$A$1:$E$183,5,FALSE),0)</f>
        <v>04101-La Serena</v>
      </c>
      <c r="F4174" t="s">
        <v>1385</v>
      </c>
      <c r="G4174" s="437">
        <v>45096.601655092592</v>
      </c>
      <c r="H4174">
        <v>215</v>
      </c>
      <c r="I4174">
        <v>215</v>
      </c>
    </row>
    <row r="4175" spans="1:12" x14ac:dyDescent="0.2">
      <c r="A4175">
        <v>5</v>
      </c>
      <c r="B4175" t="s">
        <v>1325</v>
      </c>
      <c r="C4175">
        <v>2023</v>
      </c>
      <c r="D4175" t="s">
        <v>1705</v>
      </c>
      <c r="E4175" t="str">
        <f>IFERROR(VLOOKUP([1]!Tabla_SERIEA_05_13[[#This Row],[IdEstablecimiento]],'[2]Establecimiento 2023'!$A$1:$E$183,5,FALSE),0)</f>
        <v>04101-La Serena</v>
      </c>
      <c r="F4175" t="s">
        <v>1332</v>
      </c>
      <c r="G4175" s="437">
        <v>45096.601655092592</v>
      </c>
      <c r="H4175">
        <v>2031</v>
      </c>
      <c r="I4175">
        <v>2031</v>
      </c>
      <c r="L4175">
        <v>2031</v>
      </c>
    </row>
    <row r="4176" spans="1:12" x14ac:dyDescent="0.2">
      <c r="A4176">
        <v>5</v>
      </c>
      <c r="B4176" t="s">
        <v>1325</v>
      </c>
      <c r="C4176">
        <v>2023</v>
      </c>
      <c r="D4176" t="s">
        <v>1705</v>
      </c>
      <c r="E4176" t="str">
        <f>IFERROR(VLOOKUP([1]!Tabla_SERIEA_05_13[[#This Row],[IdEstablecimiento]],'[2]Establecimiento 2023'!$A$1:$E$183,5,FALSE),0)</f>
        <v>04101-La Serena</v>
      </c>
      <c r="F4176" t="s">
        <v>1648</v>
      </c>
      <c r="G4176" s="437">
        <v>45096.601655092592</v>
      </c>
      <c r="H4176">
        <v>56</v>
      </c>
      <c r="I4176">
        <v>56</v>
      </c>
      <c r="L4176">
        <v>56</v>
      </c>
    </row>
    <row r="4177" spans="1:12" x14ac:dyDescent="0.2">
      <c r="A4177">
        <v>5</v>
      </c>
      <c r="B4177" t="s">
        <v>1325</v>
      </c>
      <c r="C4177">
        <v>2023</v>
      </c>
      <c r="D4177" t="s">
        <v>1705</v>
      </c>
      <c r="E4177" t="str">
        <f>IFERROR(VLOOKUP([1]!Tabla_SERIEA_05_13[[#This Row],[IdEstablecimiento]],'[2]Establecimiento 2023'!$A$1:$E$183,5,FALSE),0)</f>
        <v>04101-La Serena</v>
      </c>
      <c r="F4177" t="s">
        <v>1649</v>
      </c>
      <c r="G4177" s="437">
        <v>45096.601655092592</v>
      </c>
      <c r="H4177">
        <v>174</v>
      </c>
      <c r="I4177">
        <v>174</v>
      </c>
      <c r="L4177">
        <v>174</v>
      </c>
    </row>
    <row r="4178" spans="1:12" x14ac:dyDescent="0.2">
      <c r="A4178">
        <v>5</v>
      </c>
      <c r="B4178" t="s">
        <v>1325</v>
      </c>
      <c r="C4178">
        <v>2023</v>
      </c>
      <c r="D4178" t="s">
        <v>1705</v>
      </c>
      <c r="E4178" t="str">
        <f>IFERROR(VLOOKUP([1]!Tabla_SERIEA_05_13[[#This Row],[IdEstablecimiento]],'[2]Establecimiento 2023'!$A$1:$E$183,5,FALSE),0)</f>
        <v>04101-La Serena</v>
      </c>
      <c r="F4178" t="s">
        <v>1479</v>
      </c>
      <c r="G4178" s="437">
        <v>45096.601655092592</v>
      </c>
      <c r="H4178">
        <v>772</v>
      </c>
      <c r="I4178">
        <v>772</v>
      </c>
      <c r="J4178">
        <v>0</v>
      </c>
    </row>
    <row r="4179" spans="1:12" x14ac:dyDescent="0.2">
      <c r="A4179">
        <v>5</v>
      </c>
      <c r="B4179" t="s">
        <v>1325</v>
      </c>
      <c r="C4179">
        <v>2023</v>
      </c>
      <c r="D4179" t="s">
        <v>1705</v>
      </c>
      <c r="E4179" t="str">
        <f>IFERROR(VLOOKUP([1]!Tabla_SERIEA_05_13[[#This Row],[IdEstablecimiento]],'[2]Establecimiento 2023'!$A$1:$E$183,5,FALSE),0)</f>
        <v>04101-La Serena</v>
      </c>
      <c r="F4179" t="s">
        <v>1241</v>
      </c>
      <c r="G4179" s="437">
        <v>45096.601655092592</v>
      </c>
      <c r="H4179">
        <v>1</v>
      </c>
      <c r="I4179">
        <v>1</v>
      </c>
      <c r="J4179">
        <v>0</v>
      </c>
    </row>
    <row r="4180" spans="1:12" x14ac:dyDescent="0.2">
      <c r="A4180">
        <v>5</v>
      </c>
      <c r="B4180" t="s">
        <v>1325</v>
      </c>
      <c r="C4180">
        <v>2023</v>
      </c>
      <c r="D4180" t="s">
        <v>1705</v>
      </c>
      <c r="E4180" t="str">
        <f>IFERROR(VLOOKUP([1]!Tabla_SERIEA_05_13[[#This Row],[IdEstablecimiento]],'[2]Establecimiento 2023'!$A$1:$E$183,5,FALSE),0)</f>
        <v>04101-La Serena</v>
      </c>
      <c r="F4180" t="s">
        <v>1242</v>
      </c>
      <c r="G4180" s="437">
        <v>45096.601655092592</v>
      </c>
      <c r="H4180">
        <v>600</v>
      </c>
      <c r="I4180">
        <v>600</v>
      </c>
      <c r="J4180">
        <v>0</v>
      </c>
    </row>
    <row r="4181" spans="1:12" x14ac:dyDescent="0.2">
      <c r="A4181">
        <v>5</v>
      </c>
      <c r="B4181" t="s">
        <v>1325</v>
      </c>
      <c r="C4181">
        <v>2023</v>
      </c>
      <c r="D4181" t="s">
        <v>1705</v>
      </c>
      <c r="E4181" t="str">
        <f>IFERROR(VLOOKUP([1]!Tabla_SERIEA_05_13[[#This Row],[IdEstablecimiento]],'[2]Establecimiento 2023'!$A$1:$E$183,5,FALSE),0)</f>
        <v>04101-La Serena</v>
      </c>
      <c r="F4181" t="s">
        <v>1244</v>
      </c>
      <c r="G4181" s="437">
        <v>45096.601655092592</v>
      </c>
      <c r="H4181">
        <v>481</v>
      </c>
      <c r="I4181">
        <v>481</v>
      </c>
      <c r="J4181">
        <v>0</v>
      </c>
    </row>
    <row r="4182" spans="1:12" x14ac:dyDescent="0.2">
      <c r="A4182">
        <v>5</v>
      </c>
      <c r="B4182" t="s">
        <v>1325</v>
      </c>
      <c r="C4182">
        <v>2023</v>
      </c>
      <c r="D4182" t="s">
        <v>1705</v>
      </c>
      <c r="E4182" t="str">
        <f>IFERROR(VLOOKUP([1]!Tabla_SERIEA_05_13[[#This Row],[IdEstablecimiento]],'[2]Establecimiento 2023'!$A$1:$E$183,5,FALSE),0)</f>
        <v>04101-La Serena</v>
      </c>
      <c r="F4182" t="s">
        <v>1245</v>
      </c>
      <c r="G4182" s="437">
        <v>45096.601655092592</v>
      </c>
      <c r="H4182">
        <v>1</v>
      </c>
      <c r="I4182">
        <v>1</v>
      </c>
      <c r="J4182">
        <v>0</v>
      </c>
    </row>
    <row r="4183" spans="1:12" x14ac:dyDescent="0.2">
      <c r="A4183">
        <v>5</v>
      </c>
      <c r="B4183" t="s">
        <v>1325</v>
      </c>
      <c r="C4183">
        <v>2023</v>
      </c>
      <c r="D4183" t="s">
        <v>1705</v>
      </c>
      <c r="E4183" t="str">
        <f>IFERROR(VLOOKUP([1]!Tabla_SERIEA_05_13[[#This Row],[IdEstablecimiento]],'[2]Establecimiento 2023'!$A$1:$E$183,5,FALSE),0)</f>
        <v>04101-La Serena</v>
      </c>
      <c r="F4183" t="s">
        <v>1246</v>
      </c>
      <c r="G4183" s="437">
        <v>45096.601655092592</v>
      </c>
      <c r="H4183">
        <v>19</v>
      </c>
      <c r="I4183">
        <v>19</v>
      </c>
      <c r="J4183">
        <v>0</v>
      </c>
    </row>
    <row r="4184" spans="1:12" x14ac:dyDescent="0.2">
      <c r="A4184">
        <v>5</v>
      </c>
      <c r="B4184" t="s">
        <v>1325</v>
      </c>
      <c r="C4184">
        <v>2023</v>
      </c>
      <c r="D4184" t="s">
        <v>1705</v>
      </c>
      <c r="E4184" t="str">
        <f>IFERROR(VLOOKUP([1]!Tabla_SERIEA_05_13[[#This Row],[IdEstablecimiento]],'[2]Establecimiento 2023'!$A$1:$E$183,5,FALSE),0)</f>
        <v>04101-La Serena</v>
      </c>
      <c r="F4184" t="s">
        <v>1247</v>
      </c>
      <c r="G4184" s="437">
        <v>45096.601655092592</v>
      </c>
      <c r="H4184">
        <v>89</v>
      </c>
      <c r="I4184">
        <v>89</v>
      </c>
      <c r="J4184">
        <v>0</v>
      </c>
    </row>
    <row r="4185" spans="1:12" x14ac:dyDescent="0.2">
      <c r="A4185">
        <v>5</v>
      </c>
      <c r="B4185" t="s">
        <v>1325</v>
      </c>
      <c r="C4185">
        <v>2023</v>
      </c>
      <c r="D4185" t="s">
        <v>1705</v>
      </c>
      <c r="E4185" t="str">
        <f>IFERROR(VLOOKUP([1]!Tabla_SERIEA_05_13[[#This Row],[IdEstablecimiento]],'[2]Establecimiento 2023'!$A$1:$E$183,5,FALSE),0)</f>
        <v>04101-La Serena</v>
      </c>
      <c r="F4185" t="s">
        <v>1249</v>
      </c>
      <c r="G4185" s="437">
        <v>45096.601655092592</v>
      </c>
      <c r="H4185">
        <v>57</v>
      </c>
      <c r="I4185">
        <v>57</v>
      </c>
      <c r="J4185">
        <v>0</v>
      </c>
    </row>
    <row r="4186" spans="1:12" x14ac:dyDescent="0.2">
      <c r="A4186">
        <v>5</v>
      </c>
      <c r="B4186" t="s">
        <v>1325</v>
      </c>
      <c r="C4186">
        <v>2023</v>
      </c>
      <c r="D4186" t="s">
        <v>1705</v>
      </c>
      <c r="E4186" t="str">
        <f>IFERROR(VLOOKUP([1]!Tabla_SERIEA_05_13[[#This Row],[IdEstablecimiento]],'[2]Establecimiento 2023'!$A$1:$E$183,5,FALSE),0)</f>
        <v>04101-La Serena</v>
      </c>
      <c r="F4186" t="s">
        <v>1250</v>
      </c>
      <c r="G4186" s="437">
        <v>45096.601655092592</v>
      </c>
      <c r="H4186">
        <v>57</v>
      </c>
      <c r="I4186">
        <v>8</v>
      </c>
      <c r="J4186">
        <v>49</v>
      </c>
    </row>
    <row r="4187" spans="1:12" x14ac:dyDescent="0.2">
      <c r="A4187">
        <v>5</v>
      </c>
      <c r="B4187" t="s">
        <v>1325</v>
      </c>
      <c r="C4187">
        <v>2023</v>
      </c>
      <c r="D4187" t="s">
        <v>1705</v>
      </c>
      <c r="E4187" t="str">
        <f>IFERROR(VLOOKUP([1]!Tabla_SERIEA_05_13[[#This Row],[IdEstablecimiento]],'[2]Establecimiento 2023'!$A$1:$E$183,5,FALSE),0)</f>
        <v>04303-Monte Patria</v>
      </c>
      <c r="F4187" t="s">
        <v>1253</v>
      </c>
      <c r="G4187" s="437">
        <v>45096.601655092592</v>
      </c>
      <c r="H4187">
        <v>62</v>
      </c>
      <c r="I4187">
        <v>62</v>
      </c>
      <c r="J4187">
        <v>0</v>
      </c>
    </row>
    <row r="4188" spans="1:12" x14ac:dyDescent="0.2">
      <c r="A4188">
        <v>5</v>
      </c>
      <c r="B4188" t="s">
        <v>1325</v>
      </c>
      <c r="C4188">
        <v>2023</v>
      </c>
      <c r="D4188" t="s">
        <v>1705</v>
      </c>
      <c r="E4188" t="str">
        <f>IFERROR(VLOOKUP([1]!Tabla_SERIEA_05_13[[#This Row],[IdEstablecimiento]],'[2]Establecimiento 2023'!$A$1:$E$183,5,FALSE),0)</f>
        <v>04303-Monte Patria</v>
      </c>
      <c r="F4188" t="s">
        <v>1390</v>
      </c>
      <c r="G4188" s="437">
        <v>45096.601655092592</v>
      </c>
      <c r="H4188">
        <v>14</v>
      </c>
      <c r="I4188">
        <v>14</v>
      </c>
      <c r="J4188">
        <v>0</v>
      </c>
    </row>
    <row r="4189" spans="1:12" x14ac:dyDescent="0.2">
      <c r="A4189">
        <v>5</v>
      </c>
      <c r="B4189" t="s">
        <v>1325</v>
      </c>
      <c r="C4189">
        <v>2023</v>
      </c>
      <c r="D4189" t="s">
        <v>1705</v>
      </c>
      <c r="E4189" t="str">
        <f>IFERROR(VLOOKUP([1]!Tabla_SERIEA_05_13[[#This Row],[IdEstablecimiento]],'[2]Establecimiento 2023'!$A$1:$E$183,5,FALSE),0)</f>
        <v>04303-Monte Patria</v>
      </c>
      <c r="F4189" t="s">
        <v>1256</v>
      </c>
      <c r="G4189" s="437">
        <v>45096.601655092592</v>
      </c>
      <c r="H4189">
        <v>42536</v>
      </c>
    </row>
    <row r="4190" spans="1:12" x14ac:dyDescent="0.2">
      <c r="A4190">
        <v>5</v>
      </c>
      <c r="B4190" t="s">
        <v>1325</v>
      </c>
      <c r="C4190">
        <v>2023</v>
      </c>
      <c r="D4190" t="s">
        <v>1705</v>
      </c>
      <c r="E4190" t="str">
        <f>IFERROR(VLOOKUP([1]!Tabla_SERIEA_05_13[[#This Row],[IdEstablecimiento]],'[2]Establecimiento 2023'!$A$1:$E$183,5,FALSE),0)</f>
        <v>04303-Monte Patria</v>
      </c>
      <c r="F4190" t="s">
        <v>1336</v>
      </c>
      <c r="G4190" s="437">
        <v>45096.601655092592</v>
      </c>
      <c r="H4190">
        <v>344</v>
      </c>
      <c r="I4190">
        <v>257</v>
      </c>
      <c r="J4190">
        <v>44</v>
      </c>
      <c r="K4190">
        <v>43</v>
      </c>
    </row>
    <row r="4191" spans="1:12" x14ac:dyDescent="0.2">
      <c r="A4191">
        <v>5</v>
      </c>
      <c r="B4191" t="s">
        <v>1325</v>
      </c>
      <c r="C4191">
        <v>2023</v>
      </c>
      <c r="D4191" t="s">
        <v>1708</v>
      </c>
      <c r="E4191" t="str">
        <f>IFERROR(VLOOKUP([1]!Tabla_SERIEA_05_13[[#This Row],[IdEstablecimiento]],'[2]Establecimiento 2023'!$A$1:$E$183,5,FALSE),0)</f>
        <v>04303-Monte Patria</v>
      </c>
      <c r="F4191" t="s">
        <v>1343</v>
      </c>
      <c r="G4191" s="437">
        <v>45096.664386574077</v>
      </c>
      <c r="H4191">
        <v>0</v>
      </c>
      <c r="K4191">
        <v>1</v>
      </c>
    </row>
    <row r="4192" spans="1:12" x14ac:dyDescent="0.2">
      <c r="A4192">
        <v>5</v>
      </c>
      <c r="B4192" t="s">
        <v>1325</v>
      </c>
      <c r="C4192">
        <v>2023</v>
      </c>
      <c r="D4192" t="s">
        <v>1708</v>
      </c>
      <c r="E4192" t="str">
        <f>IFERROR(VLOOKUP([1]!Tabla_SERIEA_05_13[[#This Row],[IdEstablecimiento]],'[2]Establecimiento 2023'!$A$1:$E$183,5,FALSE),0)</f>
        <v>04303-Monte Patria</v>
      </c>
      <c r="F4192" t="s">
        <v>1344</v>
      </c>
      <c r="G4192" s="437">
        <v>45096.664386574077</v>
      </c>
      <c r="H4192">
        <v>0</v>
      </c>
      <c r="K4192">
        <v>8</v>
      </c>
    </row>
    <row r="4193" spans="1:11" x14ac:dyDescent="0.2">
      <c r="A4193">
        <v>5</v>
      </c>
      <c r="B4193" t="s">
        <v>1325</v>
      </c>
      <c r="C4193">
        <v>2023</v>
      </c>
      <c r="D4193" t="s">
        <v>1708</v>
      </c>
      <c r="E4193" t="str">
        <f>IFERROR(VLOOKUP([1]!Tabla_SERIEA_05_13[[#This Row],[IdEstablecimiento]],'[2]Establecimiento 2023'!$A$1:$E$183,5,FALSE),0)</f>
        <v>04303-Monte Patria</v>
      </c>
      <c r="F4193" t="s">
        <v>1392</v>
      </c>
      <c r="G4193" s="437">
        <v>45096.664386574077</v>
      </c>
      <c r="H4193">
        <v>0</v>
      </c>
      <c r="K4193">
        <v>2</v>
      </c>
    </row>
    <row r="4194" spans="1:11" x14ac:dyDescent="0.2">
      <c r="A4194">
        <v>5</v>
      </c>
      <c r="B4194" t="s">
        <v>1325</v>
      </c>
      <c r="C4194">
        <v>2023</v>
      </c>
      <c r="D4194" t="s">
        <v>1708</v>
      </c>
      <c r="E4194" t="str">
        <f>IFERROR(VLOOKUP([1]!Tabla_SERIEA_05_13[[#This Row],[IdEstablecimiento]],'[2]Establecimiento 2023'!$A$1:$E$183,5,FALSE),0)</f>
        <v>04303-Monte Patria</v>
      </c>
      <c r="F4194" t="s">
        <v>1345</v>
      </c>
      <c r="G4194" s="437">
        <v>45096.664386574077</v>
      </c>
      <c r="H4194">
        <v>0</v>
      </c>
      <c r="K4194">
        <v>8</v>
      </c>
    </row>
    <row r="4195" spans="1:11" x14ac:dyDescent="0.2">
      <c r="A4195">
        <v>5</v>
      </c>
      <c r="B4195" t="s">
        <v>1325</v>
      </c>
      <c r="C4195">
        <v>2023</v>
      </c>
      <c r="D4195" t="s">
        <v>1708</v>
      </c>
      <c r="E4195" t="str">
        <f>IFERROR(VLOOKUP([1]!Tabla_SERIEA_05_13[[#This Row],[IdEstablecimiento]],'[2]Establecimiento 2023'!$A$1:$E$183,5,FALSE),0)</f>
        <v>04303-Monte Patria</v>
      </c>
      <c r="F4195" t="s">
        <v>1346</v>
      </c>
      <c r="G4195" s="437">
        <v>45096.664386574077</v>
      </c>
      <c r="H4195">
        <v>0</v>
      </c>
      <c r="K4195">
        <v>8</v>
      </c>
    </row>
    <row r="4196" spans="1:11" x14ac:dyDescent="0.2">
      <c r="A4196">
        <v>5</v>
      </c>
      <c r="B4196" t="s">
        <v>1325</v>
      </c>
      <c r="C4196">
        <v>2023</v>
      </c>
      <c r="D4196" t="s">
        <v>1708</v>
      </c>
      <c r="E4196" t="str">
        <f>IFERROR(VLOOKUP([1]!Tabla_SERIEA_05_13[[#This Row],[IdEstablecimiento]],'[2]Establecimiento 2023'!$A$1:$E$183,5,FALSE),0)</f>
        <v>04303-Monte Patria</v>
      </c>
      <c r="F4196" t="s">
        <v>1347</v>
      </c>
      <c r="G4196" s="437">
        <v>45096.664386574077</v>
      </c>
      <c r="H4196">
        <v>0</v>
      </c>
      <c r="K4196">
        <v>15</v>
      </c>
    </row>
    <row r="4197" spans="1:11" x14ac:dyDescent="0.2">
      <c r="A4197">
        <v>5</v>
      </c>
      <c r="B4197" t="s">
        <v>1325</v>
      </c>
      <c r="C4197">
        <v>2023</v>
      </c>
      <c r="D4197" t="s">
        <v>1708</v>
      </c>
      <c r="E4197" t="str">
        <f>IFERROR(VLOOKUP([1]!Tabla_SERIEA_05_13[[#This Row],[IdEstablecimiento]],'[2]Establecimiento 2023'!$A$1:$E$183,5,FALSE),0)</f>
        <v>04303-Monte Patria</v>
      </c>
      <c r="F4197" t="s">
        <v>1440</v>
      </c>
      <c r="G4197" s="437">
        <v>45096.664386574077</v>
      </c>
      <c r="H4197">
        <v>0</v>
      </c>
      <c r="K4197">
        <v>1</v>
      </c>
    </row>
    <row r="4198" spans="1:11" x14ac:dyDescent="0.2">
      <c r="A4198">
        <v>5</v>
      </c>
      <c r="B4198" t="s">
        <v>1325</v>
      </c>
      <c r="C4198">
        <v>2023</v>
      </c>
      <c r="D4198" t="s">
        <v>1708</v>
      </c>
      <c r="E4198" t="str">
        <f>IFERROR(VLOOKUP([1]!Tabla_SERIEA_05_13[[#This Row],[IdEstablecimiento]],'[2]Establecimiento 2023'!$A$1:$E$183,5,FALSE),0)</f>
        <v>04303-Monte Patria</v>
      </c>
      <c r="F4198" t="s">
        <v>1353</v>
      </c>
      <c r="G4198" s="437">
        <v>45096.664386574077</v>
      </c>
      <c r="H4198">
        <v>0</v>
      </c>
      <c r="K4198">
        <v>13</v>
      </c>
    </row>
    <row r="4199" spans="1:11" x14ac:dyDescent="0.2">
      <c r="A4199">
        <v>5</v>
      </c>
      <c r="B4199" t="s">
        <v>1325</v>
      </c>
      <c r="C4199">
        <v>2023</v>
      </c>
      <c r="D4199" t="s">
        <v>1708</v>
      </c>
      <c r="E4199" t="str">
        <f>IFERROR(VLOOKUP([1]!Tabla_SERIEA_05_13[[#This Row],[IdEstablecimiento]],'[2]Establecimiento 2023'!$A$1:$E$183,5,FALSE),0)</f>
        <v>04303-Monte Patria</v>
      </c>
      <c r="F4199" t="s">
        <v>1354</v>
      </c>
      <c r="G4199" s="437">
        <v>45096.664386574077</v>
      </c>
      <c r="H4199">
        <v>0</v>
      </c>
      <c r="K4199">
        <v>33</v>
      </c>
    </row>
    <row r="4200" spans="1:11" x14ac:dyDescent="0.2">
      <c r="A4200">
        <v>5</v>
      </c>
      <c r="B4200" t="s">
        <v>1325</v>
      </c>
      <c r="C4200">
        <v>2023</v>
      </c>
      <c r="D4200" t="s">
        <v>1708</v>
      </c>
      <c r="E4200" t="str">
        <f>IFERROR(VLOOKUP([1]!Tabla_SERIEA_05_13[[#This Row],[IdEstablecimiento]],'[2]Establecimiento 2023'!$A$1:$E$183,5,FALSE),0)</f>
        <v>04303-Monte Patria</v>
      </c>
      <c r="F4200" t="s">
        <v>1410</v>
      </c>
      <c r="G4200" s="437">
        <v>45096.664386574077</v>
      </c>
      <c r="H4200">
        <v>0</v>
      </c>
      <c r="K4200">
        <v>15</v>
      </c>
    </row>
    <row r="4201" spans="1:11" x14ac:dyDescent="0.2">
      <c r="A4201">
        <v>5</v>
      </c>
      <c r="B4201" t="s">
        <v>1325</v>
      </c>
      <c r="C4201">
        <v>2023</v>
      </c>
      <c r="D4201" t="s">
        <v>1708</v>
      </c>
      <c r="E4201" t="str">
        <f>IFERROR(VLOOKUP([1]!Tabla_SERIEA_05_13[[#This Row],[IdEstablecimiento]],'[2]Establecimiento 2023'!$A$1:$E$183,5,FALSE),0)</f>
        <v>04303-Monte Patria</v>
      </c>
      <c r="F4201" t="s">
        <v>1356</v>
      </c>
      <c r="G4201" s="437">
        <v>45096.664386574077</v>
      </c>
      <c r="H4201">
        <v>0</v>
      </c>
      <c r="K4201">
        <v>14</v>
      </c>
    </row>
    <row r="4202" spans="1:11" x14ac:dyDescent="0.2">
      <c r="A4202">
        <v>5</v>
      </c>
      <c r="B4202" t="s">
        <v>1325</v>
      </c>
      <c r="C4202">
        <v>2023</v>
      </c>
      <c r="D4202" t="s">
        <v>1708</v>
      </c>
      <c r="E4202" t="str">
        <f>IFERROR(VLOOKUP([1]!Tabla_SERIEA_05_13[[#This Row],[IdEstablecimiento]],'[2]Establecimiento 2023'!$A$1:$E$183,5,FALSE),0)</f>
        <v>04303-Monte Patria</v>
      </c>
      <c r="F4202" t="s">
        <v>1358</v>
      </c>
      <c r="G4202" s="437">
        <v>45096.664386574077</v>
      </c>
      <c r="H4202">
        <v>0</v>
      </c>
      <c r="K4202">
        <v>8</v>
      </c>
    </row>
    <row r="4203" spans="1:11" x14ac:dyDescent="0.2">
      <c r="A4203">
        <v>5</v>
      </c>
      <c r="B4203" t="s">
        <v>1325</v>
      </c>
      <c r="C4203">
        <v>2023</v>
      </c>
      <c r="D4203" t="s">
        <v>1708</v>
      </c>
      <c r="E4203" t="str">
        <f>IFERROR(VLOOKUP([1]!Tabla_SERIEA_05_13[[#This Row],[IdEstablecimiento]],'[2]Establecimiento 2023'!$A$1:$E$183,5,FALSE),0)</f>
        <v>04303-Monte Patria</v>
      </c>
      <c r="F4203" t="s">
        <v>1444</v>
      </c>
      <c r="G4203" s="437">
        <v>45096.664386574077</v>
      </c>
      <c r="H4203">
        <v>0</v>
      </c>
      <c r="K4203">
        <v>5</v>
      </c>
    </row>
    <row r="4204" spans="1:11" x14ac:dyDescent="0.2">
      <c r="A4204">
        <v>5</v>
      </c>
      <c r="B4204" t="s">
        <v>1325</v>
      </c>
      <c r="C4204">
        <v>2023</v>
      </c>
      <c r="D4204" t="s">
        <v>1708</v>
      </c>
      <c r="E4204" t="str">
        <f>IFERROR(VLOOKUP([1]!Tabla_SERIEA_05_13[[#This Row],[IdEstablecimiento]],'[2]Establecimiento 2023'!$A$1:$E$183,5,FALSE),0)</f>
        <v>04303-Monte Patria</v>
      </c>
      <c r="F4204" t="s">
        <v>1361</v>
      </c>
      <c r="G4204" s="437">
        <v>45096.664386574077</v>
      </c>
      <c r="H4204">
        <v>0</v>
      </c>
      <c r="K4204">
        <v>7</v>
      </c>
    </row>
    <row r="4205" spans="1:11" x14ac:dyDescent="0.2">
      <c r="A4205">
        <v>5</v>
      </c>
      <c r="B4205" t="s">
        <v>1325</v>
      </c>
      <c r="C4205">
        <v>2023</v>
      </c>
      <c r="D4205" t="s">
        <v>1708</v>
      </c>
      <c r="E4205" t="str">
        <f>IFERROR(VLOOKUP([1]!Tabla_SERIEA_05_13[[#This Row],[IdEstablecimiento]],'[2]Establecimiento 2023'!$A$1:$E$183,5,FALSE),0)</f>
        <v>04303-Monte Patria</v>
      </c>
      <c r="F4205" t="s">
        <v>1362</v>
      </c>
      <c r="G4205" s="437">
        <v>45096.664386574077</v>
      </c>
      <c r="H4205">
        <v>0</v>
      </c>
      <c r="K4205">
        <v>3</v>
      </c>
    </row>
    <row r="4206" spans="1:11" x14ac:dyDescent="0.2">
      <c r="A4206">
        <v>5</v>
      </c>
      <c r="B4206" t="s">
        <v>1325</v>
      </c>
      <c r="C4206">
        <v>2023</v>
      </c>
      <c r="D4206" t="s">
        <v>1708</v>
      </c>
      <c r="E4206" t="str">
        <f>IFERROR(VLOOKUP([1]!Tabla_SERIEA_05_13[[#This Row],[IdEstablecimiento]],'[2]Establecimiento 2023'!$A$1:$E$183,5,FALSE),0)</f>
        <v>04303-Monte Patria</v>
      </c>
      <c r="F4206" t="s">
        <v>1426</v>
      </c>
      <c r="G4206" s="437">
        <v>45096.664386574077</v>
      </c>
      <c r="H4206">
        <v>0</v>
      </c>
      <c r="K4206">
        <v>3</v>
      </c>
    </row>
    <row r="4207" spans="1:11" x14ac:dyDescent="0.2">
      <c r="A4207">
        <v>5</v>
      </c>
      <c r="B4207" t="s">
        <v>1325</v>
      </c>
      <c r="C4207">
        <v>2023</v>
      </c>
      <c r="D4207" t="s">
        <v>1708</v>
      </c>
      <c r="E4207" t="str">
        <f>IFERROR(VLOOKUP([1]!Tabla_SERIEA_05_13[[#This Row],[IdEstablecimiento]],'[2]Establecimiento 2023'!$A$1:$E$183,5,FALSE),0)</f>
        <v>04303-Monte Patria</v>
      </c>
      <c r="F4207" t="s">
        <v>1367</v>
      </c>
      <c r="G4207" s="437">
        <v>45096.664386574077</v>
      </c>
      <c r="H4207">
        <v>0</v>
      </c>
      <c r="K4207">
        <v>4</v>
      </c>
    </row>
    <row r="4208" spans="1:11" x14ac:dyDescent="0.2">
      <c r="A4208">
        <v>5</v>
      </c>
      <c r="B4208" t="s">
        <v>1325</v>
      </c>
      <c r="C4208">
        <v>2023</v>
      </c>
      <c r="D4208" t="s">
        <v>1708</v>
      </c>
      <c r="E4208" t="str">
        <f>IFERROR(VLOOKUP([1]!Tabla_SERIEA_05_13[[#This Row],[IdEstablecimiento]],'[2]Establecimiento 2023'!$A$1:$E$183,5,FALSE),0)</f>
        <v>04303-Monte Patria</v>
      </c>
      <c r="F4208" t="s">
        <v>1369</v>
      </c>
      <c r="G4208" s="437">
        <v>45096.664386574077</v>
      </c>
      <c r="H4208">
        <v>0</v>
      </c>
      <c r="K4208">
        <v>1</v>
      </c>
    </row>
    <row r="4209" spans="1:12" x14ac:dyDescent="0.2">
      <c r="A4209">
        <v>5</v>
      </c>
      <c r="B4209" t="s">
        <v>1325</v>
      </c>
      <c r="C4209">
        <v>2023</v>
      </c>
      <c r="D4209" t="s">
        <v>1708</v>
      </c>
      <c r="E4209" t="str">
        <f>IFERROR(VLOOKUP([1]!Tabla_SERIEA_05_13[[#This Row],[IdEstablecimiento]],'[2]Establecimiento 2023'!$A$1:$E$183,5,FALSE),0)</f>
        <v>04303-Monte Patria</v>
      </c>
      <c r="F4209" t="s">
        <v>1370</v>
      </c>
      <c r="G4209" s="437">
        <v>45096.664386574077</v>
      </c>
      <c r="H4209">
        <v>0</v>
      </c>
      <c r="K4209">
        <v>1</v>
      </c>
    </row>
    <row r="4210" spans="1:12" x14ac:dyDescent="0.2">
      <c r="A4210">
        <v>5</v>
      </c>
      <c r="B4210" t="s">
        <v>1325</v>
      </c>
      <c r="C4210">
        <v>2023</v>
      </c>
      <c r="D4210" t="s">
        <v>1708</v>
      </c>
      <c r="E4210" t="str">
        <f>IFERROR(VLOOKUP([1]!Tabla_SERIEA_05_13[[#This Row],[IdEstablecimiento]],'[2]Establecimiento 2023'!$A$1:$E$183,5,FALSE),0)</f>
        <v>04303-Monte Patria</v>
      </c>
      <c r="F4210" t="s">
        <v>1335</v>
      </c>
      <c r="G4210" s="437">
        <v>45096.664386574077</v>
      </c>
      <c r="H4210">
        <v>25</v>
      </c>
      <c r="J4210">
        <v>25</v>
      </c>
      <c r="L4210">
        <v>25</v>
      </c>
    </row>
    <row r="4211" spans="1:12" x14ac:dyDescent="0.2">
      <c r="A4211">
        <v>5</v>
      </c>
      <c r="B4211" t="s">
        <v>1325</v>
      </c>
      <c r="C4211">
        <v>2023</v>
      </c>
      <c r="D4211" t="s">
        <v>1708</v>
      </c>
      <c r="E4211" t="str">
        <f>IFERROR(VLOOKUP([1]!Tabla_SERIEA_05_13[[#This Row],[IdEstablecimiento]],'[2]Establecimiento 2023'!$A$1:$E$183,5,FALSE),0)</f>
        <v>04303-Monte Patria</v>
      </c>
      <c r="F4211" t="s">
        <v>1400</v>
      </c>
      <c r="G4211" s="437">
        <v>45096.664386574077</v>
      </c>
      <c r="H4211">
        <v>122</v>
      </c>
      <c r="J4211">
        <v>122</v>
      </c>
      <c r="L4211">
        <v>122</v>
      </c>
    </row>
    <row r="4212" spans="1:12" x14ac:dyDescent="0.2">
      <c r="A4212">
        <v>5</v>
      </c>
      <c r="B4212" t="s">
        <v>1325</v>
      </c>
      <c r="C4212">
        <v>2023</v>
      </c>
      <c r="D4212" t="s">
        <v>1708</v>
      </c>
      <c r="E4212" t="str">
        <f>IFERROR(VLOOKUP([1]!Tabla_SERIEA_05_13[[#This Row],[IdEstablecimiento]],'[2]Establecimiento 2023'!$A$1:$E$183,5,FALSE),0)</f>
        <v>04303-Monte Patria</v>
      </c>
      <c r="F4212" t="s">
        <v>1327</v>
      </c>
      <c r="G4212" s="437">
        <v>45096.664386574077</v>
      </c>
      <c r="H4212">
        <v>25</v>
      </c>
      <c r="J4212">
        <v>25</v>
      </c>
      <c r="L4212">
        <v>25</v>
      </c>
    </row>
    <row r="4213" spans="1:12" x14ac:dyDescent="0.2">
      <c r="A4213">
        <v>5</v>
      </c>
      <c r="B4213" t="s">
        <v>1325</v>
      </c>
      <c r="C4213">
        <v>2023</v>
      </c>
      <c r="D4213" t="s">
        <v>1708</v>
      </c>
      <c r="E4213" t="str">
        <f>IFERROR(VLOOKUP([1]!Tabla_SERIEA_05_13[[#This Row],[IdEstablecimiento]],'[2]Establecimiento 2023'!$A$1:$E$183,5,FALSE),0)</f>
        <v>04303-Monte Patria</v>
      </c>
      <c r="F4213" t="s">
        <v>1384</v>
      </c>
      <c r="G4213" s="437">
        <v>45096.664386574077</v>
      </c>
      <c r="H4213">
        <v>105</v>
      </c>
      <c r="J4213">
        <v>105</v>
      </c>
      <c r="L4213">
        <v>105</v>
      </c>
    </row>
    <row r="4214" spans="1:12" x14ac:dyDescent="0.2">
      <c r="A4214">
        <v>5</v>
      </c>
      <c r="B4214" t="s">
        <v>1325</v>
      </c>
      <c r="C4214">
        <v>2023</v>
      </c>
      <c r="D4214" t="s">
        <v>1708</v>
      </c>
      <c r="E4214" t="str">
        <f>IFERROR(VLOOKUP([1]!Tabla_SERIEA_05_13[[#This Row],[IdEstablecimiento]],'[2]Establecimiento 2023'!$A$1:$E$183,5,FALSE),0)</f>
        <v>04303-Monte Patria</v>
      </c>
      <c r="F4214" t="s">
        <v>1385</v>
      </c>
      <c r="G4214" s="437">
        <v>45096.664386574077</v>
      </c>
      <c r="H4214">
        <v>34</v>
      </c>
      <c r="J4214">
        <v>34</v>
      </c>
    </row>
    <row r="4215" spans="1:12" x14ac:dyDescent="0.2">
      <c r="A4215">
        <v>5</v>
      </c>
      <c r="B4215" t="s">
        <v>1325</v>
      </c>
      <c r="C4215">
        <v>2023</v>
      </c>
      <c r="D4215" t="s">
        <v>1708</v>
      </c>
      <c r="E4215" t="str">
        <f>IFERROR(VLOOKUP([1]!Tabla_SERIEA_05_13[[#This Row],[IdEstablecimiento]],'[2]Establecimiento 2023'!$A$1:$E$183,5,FALSE),0)</f>
        <v>04303-Monte Patria</v>
      </c>
      <c r="F4215" t="s">
        <v>1386</v>
      </c>
      <c r="G4215" s="437">
        <v>45096.664386574077</v>
      </c>
      <c r="H4215">
        <v>2</v>
      </c>
      <c r="J4215">
        <v>2</v>
      </c>
    </row>
    <row r="4216" spans="1:12" x14ac:dyDescent="0.2">
      <c r="A4216">
        <v>5</v>
      </c>
      <c r="B4216" t="s">
        <v>1325</v>
      </c>
      <c r="C4216">
        <v>2023</v>
      </c>
      <c r="D4216" t="s">
        <v>1708</v>
      </c>
      <c r="E4216" t="str">
        <f>IFERROR(VLOOKUP([1]!Tabla_SERIEA_05_13[[#This Row],[IdEstablecimiento]],'[2]Establecimiento 2023'!$A$1:$E$183,5,FALSE),0)</f>
        <v>04303-Monte Patria</v>
      </c>
      <c r="F4216" t="s">
        <v>1244</v>
      </c>
      <c r="G4216" s="437">
        <v>45096.664386574077</v>
      </c>
      <c r="H4216">
        <v>147</v>
      </c>
      <c r="I4216">
        <v>0</v>
      </c>
      <c r="J4216">
        <v>147</v>
      </c>
    </row>
    <row r="4217" spans="1:12" x14ac:dyDescent="0.2">
      <c r="A4217">
        <v>5</v>
      </c>
      <c r="B4217" t="s">
        <v>1325</v>
      </c>
      <c r="C4217">
        <v>2023</v>
      </c>
      <c r="D4217" t="s">
        <v>1708</v>
      </c>
      <c r="E4217" t="str">
        <f>IFERROR(VLOOKUP([1]!Tabla_SERIEA_05_13[[#This Row],[IdEstablecimiento]],'[2]Establecimiento 2023'!$A$1:$E$183,5,FALSE),0)</f>
        <v>04303-Monte Patria</v>
      </c>
      <c r="F4217" t="s">
        <v>1253</v>
      </c>
      <c r="G4217" s="437">
        <v>45096.664386574077</v>
      </c>
      <c r="H4217">
        <v>25</v>
      </c>
      <c r="I4217">
        <v>0</v>
      </c>
      <c r="J4217">
        <v>25</v>
      </c>
    </row>
    <row r="4218" spans="1:12" x14ac:dyDescent="0.2">
      <c r="A4218">
        <v>5</v>
      </c>
      <c r="B4218" t="s">
        <v>1325</v>
      </c>
      <c r="C4218">
        <v>2023</v>
      </c>
      <c r="D4218" t="s">
        <v>1708</v>
      </c>
      <c r="E4218" t="str">
        <f>IFERROR(VLOOKUP([1]!Tabla_SERIEA_05_13[[#This Row],[IdEstablecimiento]],'[2]Establecimiento 2023'!$A$1:$E$183,5,FALSE),0)</f>
        <v>04303-Monte Patria</v>
      </c>
      <c r="F4218" t="s">
        <v>1259</v>
      </c>
      <c r="G4218" s="437">
        <v>45096.664386574077</v>
      </c>
      <c r="H4218">
        <v>10</v>
      </c>
      <c r="J4218">
        <v>10</v>
      </c>
    </row>
    <row r="4219" spans="1:12" x14ac:dyDescent="0.2">
      <c r="A4219">
        <v>5</v>
      </c>
      <c r="B4219" t="s">
        <v>1325</v>
      </c>
      <c r="C4219">
        <v>2023</v>
      </c>
      <c r="D4219" t="s">
        <v>1709</v>
      </c>
      <c r="E4219" t="str">
        <f>IFERROR(VLOOKUP([1]!Tabla_SERIEA_05_13[[#This Row],[IdEstablecimiento]],'[2]Establecimiento 2023'!$A$1:$E$183,5,FALSE),0)</f>
        <v>04303-Monte Patria</v>
      </c>
      <c r="F4219" t="s">
        <v>1392</v>
      </c>
      <c r="G4219" s="437">
        <v>45096.666041666664</v>
      </c>
      <c r="H4219">
        <v>0</v>
      </c>
      <c r="K4219">
        <v>2</v>
      </c>
    </row>
    <row r="4220" spans="1:12" x14ac:dyDescent="0.2">
      <c r="A4220">
        <v>5</v>
      </c>
      <c r="B4220" t="s">
        <v>1325</v>
      </c>
      <c r="C4220">
        <v>2023</v>
      </c>
      <c r="D4220" t="s">
        <v>1709</v>
      </c>
      <c r="E4220" t="str">
        <f>IFERROR(VLOOKUP([1]!Tabla_SERIEA_05_13[[#This Row],[IdEstablecimiento]],'[2]Establecimiento 2023'!$A$1:$E$183,5,FALSE),0)</f>
        <v>04303-Monte Patria</v>
      </c>
      <c r="F4220" t="s">
        <v>1345</v>
      </c>
      <c r="G4220" s="437">
        <v>45096.666041666664</v>
      </c>
      <c r="H4220">
        <v>0</v>
      </c>
      <c r="K4220">
        <v>20</v>
      </c>
    </row>
    <row r="4221" spans="1:12" x14ac:dyDescent="0.2">
      <c r="A4221">
        <v>5</v>
      </c>
      <c r="B4221" t="s">
        <v>1325</v>
      </c>
      <c r="C4221">
        <v>2023</v>
      </c>
      <c r="D4221" t="s">
        <v>1709</v>
      </c>
      <c r="E4221" t="str">
        <f>IFERROR(VLOOKUP([1]!Tabla_SERIEA_05_13[[#This Row],[IdEstablecimiento]],'[2]Establecimiento 2023'!$A$1:$E$183,5,FALSE),0)</f>
        <v>04303-Monte Patria</v>
      </c>
      <c r="F4221" t="s">
        <v>1346</v>
      </c>
      <c r="G4221" s="437">
        <v>45096.666041666664</v>
      </c>
      <c r="H4221">
        <v>0</v>
      </c>
      <c r="K4221">
        <v>22</v>
      </c>
    </row>
    <row r="4222" spans="1:12" x14ac:dyDescent="0.2">
      <c r="A4222">
        <v>5</v>
      </c>
      <c r="B4222" t="s">
        <v>1325</v>
      </c>
      <c r="C4222">
        <v>2023</v>
      </c>
      <c r="D4222" t="s">
        <v>1709</v>
      </c>
      <c r="E4222" t="str">
        <f>IFERROR(VLOOKUP([1]!Tabla_SERIEA_05_13[[#This Row],[IdEstablecimiento]],'[2]Establecimiento 2023'!$A$1:$E$183,5,FALSE),0)</f>
        <v>04303-Monte Patria</v>
      </c>
      <c r="F4222" t="s">
        <v>1347</v>
      </c>
      <c r="G4222" s="437">
        <v>45096.666041666664</v>
      </c>
      <c r="H4222">
        <v>0</v>
      </c>
      <c r="K4222">
        <v>30</v>
      </c>
    </row>
    <row r="4223" spans="1:12" x14ac:dyDescent="0.2">
      <c r="A4223">
        <v>5</v>
      </c>
      <c r="B4223" t="s">
        <v>1325</v>
      </c>
      <c r="C4223">
        <v>2023</v>
      </c>
      <c r="D4223" t="s">
        <v>1709</v>
      </c>
      <c r="E4223" t="str">
        <f>IFERROR(VLOOKUP([1]!Tabla_SERIEA_05_13[[#This Row],[IdEstablecimiento]],'[2]Establecimiento 2023'!$A$1:$E$183,5,FALSE),0)</f>
        <v>04303-Monte Patria</v>
      </c>
      <c r="F4223" t="s">
        <v>1349</v>
      </c>
      <c r="G4223" s="437">
        <v>45096.666041666664</v>
      </c>
      <c r="H4223">
        <v>0</v>
      </c>
      <c r="K4223">
        <v>2</v>
      </c>
    </row>
    <row r="4224" spans="1:12" x14ac:dyDescent="0.2">
      <c r="A4224">
        <v>5</v>
      </c>
      <c r="B4224" t="s">
        <v>1325</v>
      </c>
      <c r="C4224">
        <v>2023</v>
      </c>
      <c r="D4224" t="s">
        <v>1709</v>
      </c>
      <c r="E4224" t="str">
        <f>IFERROR(VLOOKUP([1]!Tabla_SERIEA_05_13[[#This Row],[IdEstablecimiento]],'[2]Establecimiento 2023'!$A$1:$E$183,5,FALSE),0)</f>
        <v>04303-Monte Patria</v>
      </c>
      <c r="F4224" t="s">
        <v>1353</v>
      </c>
      <c r="G4224" s="437">
        <v>45096.666041666664</v>
      </c>
      <c r="H4224">
        <v>0</v>
      </c>
      <c r="K4224">
        <v>23</v>
      </c>
    </row>
    <row r="4225" spans="1:12" x14ac:dyDescent="0.2">
      <c r="A4225">
        <v>5</v>
      </c>
      <c r="B4225" t="s">
        <v>1325</v>
      </c>
      <c r="C4225">
        <v>2023</v>
      </c>
      <c r="D4225" t="s">
        <v>1709</v>
      </c>
      <c r="E4225" t="str">
        <f>IFERROR(VLOOKUP([1]!Tabla_SERIEA_05_13[[#This Row],[IdEstablecimiento]],'[2]Establecimiento 2023'!$A$1:$E$183,5,FALSE),0)</f>
        <v>04303-Monte Patria</v>
      </c>
      <c r="F4225" t="s">
        <v>1354</v>
      </c>
      <c r="G4225" s="437">
        <v>45096.666041666664</v>
      </c>
      <c r="H4225">
        <v>0</v>
      </c>
      <c r="K4225">
        <v>69</v>
      </c>
    </row>
    <row r="4226" spans="1:12" x14ac:dyDescent="0.2">
      <c r="A4226">
        <v>5</v>
      </c>
      <c r="B4226" t="s">
        <v>1325</v>
      </c>
      <c r="C4226">
        <v>2023</v>
      </c>
      <c r="D4226" t="s">
        <v>1709</v>
      </c>
      <c r="E4226" t="str">
        <f>IFERROR(VLOOKUP([1]!Tabla_SERIEA_05_13[[#This Row],[IdEstablecimiento]],'[2]Establecimiento 2023'!$A$1:$E$183,5,FALSE),0)</f>
        <v>04303-Monte Patria</v>
      </c>
      <c r="F4226" t="s">
        <v>1410</v>
      </c>
      <c r="G4226" s="437">
        <v>45096.666041666664</v>
      </c>
      <c r="H4226">
        <v>0</v>
      </c>
      <c r="K4226">
        <v>31</v>
      </c>
    </row>
    <row r="4227" spans="1:12" x14ac:dyDescent="0.2">
      <c r="A4227">
        <v>5</v>
      </c>
      <c r="B4227" t="s">
        <v>1325</v>
      </c>
      <c r="C4227">
        <v>2023</v>
      </c>
      <c r="D4227" t="s">
        <v>1709</v>
      </c>
      <c r="E4227" t="str">
        <f>IFERROR(VLOOKUP([1]!Tabla_SERIEA_05_13[[#This Row],[IdEstablecimiento]],'[2]Establecimiento 2023'!$A$1:$E$183,5,FALSE),0)</f>
        <v>04303-Monte Patria</v>
      </c>
      <c r="F4227" t="s">
        <v>1356</v>
      </c>
      <c r="G4227" s="437">
        <v>45096.666041666664</v>
      </c>
      <c r="H4227">
        <v>0</v>
      </c>
      <c r="K4227">
        <v>31</v>
      </c>
    </row>
    <row r="4228" spans="1:12" x14ac:dyDescent="0.2">
      <c r="A4228">
        <v>5</v>
      </c>
      <c r="B4228" t="s">
        <v>1325</v>
      </c>
      <c r="C4228">
        <v>2023</v>
      </c>
      <c r="D4228" t="s">
        <v>1709</v>
      </c>
      <c r="E4228" t="str">
        <f>IFERROR(VLOOKUP([1]!Tabla_SERIEA_05_13[[#This Row],[IdEstablecimiento]],'[2]Establecimiento 2023'!$A$1:$E$183,5,FALSE),0)</f>
        <v>04303-Monte Patria</v>
      </c>
      <c r="F4228" t="s">
        <v>1358</v>
      </c>
      <c r="G4228" s="437">
        <v>45096.666041666664</v>
      </c>
      <c r="H4228">
        <v>0</v>
      </c>
      <c r="K4228">
        <v>25</v>
      </c>
    </row>
    <row r="4229" spans="1:12" x14ac:dyDescent="0.2">
      <c r="A4229">
        <v>5</v>
      </c>
      <c r="B4229" t="s">
        <v>1325</v>
      </c>
      <c r="C4229">
        <v>2023</v>
      </c>
      <c r="D4229" t="s">
        <v>1709</v>
      </c>
      <c r="E4229" t="str">
        <f>IFERROR(VLOOKUP([1]!Tabla_SERIEA_05_13[[#This Row],[IdEstablecimiento]],'[2]Establecimiento 2023'!$A$1:$E$183,5,FALSE),0)</f>
        <v>04303-Monte Patria</v>
      </c>
      <c r="F4229" t="s">
        <v>1444</v>
      </c>
      <c r="G4229" s="437">
        <v>45096.666041666664</v>
      </c>
      <c r="H4229">
        <v>0</v>
      </c>
      <c r="K4229">
        <v>2</v>
      </c>
    </row>
    <row r="4230" spans="1:12" x14ac:dyDescent="0.2">
      <c r="A4230">
        <v>5</v>
      </c>
      <c r="B4230" t="s">
        <v>1325</v>
      </c>
      <c r="C4230">
        <v>2023</v>
      </c>
      <c r="D4230" t="s">
        <v>1709</v>
      </c>
      <c r="E4230" t="str">
        <f>IFERROR(VLOOKUP([1]!Tabla_SERIEA_05_13[[#This Row],[IdEstablecimiento]],'[2]Establecimiento 2023'!$A$1:$E$183,5,FALSE),0)</f>
        <v>04303-Monte Patria</v>
      </c>
      <c r="F4230" t="s">
        <v>1493</v>
      </c>
      <c r="G4230" s="437">
        <v>45096.666041666664</v>
      </c>
      <c r="H4230">
        <v>0</v>
      </c>
      <c r="K4230">
        <v>1</v>
      </c>
    </row>
    <row r="4231" spans="1:12" x14ac:dyDescent="0.2">
      <c r="A4231">
        <v>5</v>
      </c>
      <c r="B4231" t="s">
        <v>1325</v>
      </c>
      <c r="C4231">
        <v>2023</v>
      </c>
      <c r="D4231" t="s">
        <v>1709</v>
      </c>
      <c r="E4231" t="str">
        <f>IFERROR(VLOOKUP([1]!Tabla_SERIEA_05_13[[#This Row],[IdEstablecimiento]],'[2]Establecimiento 2023'!$A$1:$E$183,5,FALSE),0)</f>
        <v>04303-Monte Patria</v>
      </c>
      <c r="F4231" t="s">
        <v>1361</v>
      </c>
      <c r="G4231" s="437">
        <v>45096.666041666664</v>
      </c>
      <c r="H4231">
        <v>0</v>
      </c>
      <c r="K4231">
        <v>20</v>
      </c>
    </row>
    <row r="4232" spans="1:12" x14ac:dyDescent="0.2">
      <c r="A4232">
        <v>5</v>
      </c>
      <c r="B4232" t="s">
        <v>1325</v>
      </c>
      <c r="C4232">
        <v>2023</v>
      </c>
      <c r="D4232" t="s">
        <v>1709</v>
      </c>
      <c r="E4232" t="str">
        <f>IFERROR(VLOOKUP([1]!Tabla_SERIEA_05_13[[#This Row],[IdEstablecimiento]],'[2]Establecimiento 2023'!$A$1:$E$183,5,FALSE),0)</f>
        <v>04303-Monte Patria</v>
      </c>
      <c r="F4232" t="s">
        <v>1362</v>
      </c>
      <c r="G4232" s="437">
        <v>45096.666041666664</v>
      </c>
      <c r="H4232">
        <v>0</v>
      </c>
      <c r="K4232">
        <v>16</v>
      </c>
    </row>
    <row r="4233" spans="1:12" x14ac:dyDescent="0.2">
      <c r="A4233">
        <v>5</v>
      </c>
      <c r="B4233" t="s">
        <v>1325</v>
      </c>
      <c r="C4233">
        <v>2023</v>
      </c>
      <c r="D4233" t="s">
        <v>1709</v>
      </c>
      <c r="E4233" t="str">
        <f>IFERROR(VLOOKUP([1]!Tabla_SERIEA_05_13[[#This Row],[IdEstablecimiento]],'[2]Establecimiento 2023'!$A$1:$E$183,5,FALSE),0)</f>
        <v>04303-Monte Patria</v>
      </c>
      <c r="F4233" t="s">
        <v>1426</v>
      </c>
      <c r="G4233" s="437">
        <v>45096.666041666664</v>
      </c>
      <c r="H4233">
        <v>0</v>
      </c>
      <c r="K4233">
        <v>3</v>
      </c>
    </row>
    <row r="4234" spans="1:12" x14ac:dyDescent="0.2">
      <c r="A4234">
        <v>5</v>
      </c>
      <c r="B4234" t="s">
        <v>1325</v>
      </c>
      <c r="C4234">
        <v>2023</v>
      </c>
      <c r="D4234" t="s">
        <v>1709</v>
      </c>
      <c r="E4234" t="str">
        <f>IFERROR(VLOOKUP([1]!Tabla_SERIEA_05_13[[#This Row],[IdEstablecimiento]],'[2]Establecimiento 2023'!$A$1:$E$183,5,FALSE),0)</f>
        <v>04303-Monte Patria</v>
      </c>
      <c r="F4234" t="s">
        <v>1367</v>
      </c>
      <c r="G4234" s="437">
        <v>45096.666041666664</v>
      </c>
      <c r="H4234">
        <v>0</v>
      </c>
      <c r="K4234">
        <v>4</v>
      </c>
    </row>
    <row r="4235" spans="1:12" x14ac:dyDescent="0.2">
      <c r="A4235">
        <v>5</v>
      </c>
      <c r="B4235" t="s">
        <v>1325</v>
      </c>
      <c r="C4235">
        <v>2023</v>
      </c>
      <c r="D4235" t="s">
        <v>1709</v>
      </c>
      <c r="E4235" t="str">
        <f>IFERROR(VLOOKUP([1]!Tabla_SERIEA_05_13[[#This Row],[IdEstablecimiento]],'[2]Establecimiento 2023'!$A$1:$E$183,5,FALSE),0)</f>
        <v>04303-Monte Patria</v>
      </c>
      <c r="F4235" t="s">
        <v>1368</v>
      </c>
      <c r="G4235" s="437">
        <v>45096.666041666664</v>
      </c>
      <c r="H4235">
        <v>0</v>
      </c>
      <c r="K4235">
        <v>1</v>
      </c>
    </row>
    <row r="4236" spans="1:12" x14ac:dyDescent="0.2">
      <c r="A4236">
        <v>5</v>
      </c>
      <c r="B4236" t="s">
        <v>1325</v>
      </c>
      <c r="C4236">
        <v>2023</v>
      </c>
      <c r="D4236" t="s">
        <v>1709</v>
      </c>
      <c r="E4236" t="str">
        <f>IFERROR(VLOOKUP([1]!Tabla_SERIEA_05_13[[#This Row],[IdEstablecimiento]],'[2]Establecimiento 2023'!$A$1:$E$183,5,FALSE),0)</f>
        <v>04303-Monte Patria</v>
      </c>
      <c r="F4236" t="s">
        <v>1335</v>
      </c>
      <c r="G4236" s="437">
        <v>45096.666041666664</v>
      </c>
      <c r="H4236">
        <v>10</v>
      </c>
      <c r="J4236">
        <v>10</v>
      </c>
      <c r="L4236">
        <v>10</v>
      </c>
    </row>
    <row r="4237" spans="1:12" x14ac:dyDescent="0.2">
      <c r="A4237">
        <v>5</v>
      </c>
      <c r="B4237" t="s">
        <v>1325</v>
      </c>
      <c r="C4237">
        <v>2023</v>
      </c>
      <c r="D4237" t="s">
        <v>1709</v>
      </c>
      <c r="E4237" t="str">
        <f>IFERROR(VLOOKUP([1]!Tabla_SERIEA_05_13[[#This Row],[IdEstablecimiento]],'[2]Establecimiento 2023'!$A$1:$E$183,5,FALSE),0)</f>
        <v>04303-Monte Patria</v>
      </c>
      <c r="F4237" t="s">
        <v>1327</v>
      </c>
      <c r="G4237" s="437">
        <v>45096.666041666664</v>
      </c>
      <c r="H4237">
        <v>11</v>
      </c>
      <c r="J4237">
        <v>11</v>
      </c>
      <c r="L4237">
        <v>11</v>
      </c>
    </row>
    <row r="4238" spans="1:12" x14ac:dyDescent="0.2">
      <c r="A4238">
        <v>5</v>
      </c>
      <c r="B4238" t="s">
        <v>1325</v>
      </c>
      <c r="C4238">
        <v>2023</v>
      </c>
      <c r="D4238" t="s">
        <v>1709</v>
      </c>
      <c r="E4238" t="str">
        <f>IFERROR(VLOOKUP([1]!Tabla_SERIEA_05_13[[#This Row],[IdEstablecimiento]],'[2]Establecimiento 2023'!$A$1:$E$183,5,FALSE),0)</f>
        <v>04303-Monte Patria</v>
      </c>
      <c r="F4238" t="s">
        <v>1329</v>
      </c>
      <c r="G4238" s="437">
        <v>45096.666041666664</v>
      </c>
      <c r="H4238">
        <v>1</v>
      </c>
      <c r="J4238">
        <v>1</v>
      </c>
      <c r="L4238">
        <v>1</v>
      </c>
    </row>
    <row r="4239" spans="1:12" x14ac:dyDescent="0.2">
      <c r="A4239">
        <v>5</v>
      </c>
      <c r="B4239" t="s">
        <v>1325</v>
      </c>
      <c r="C4239">
        <v>2023</v>
      </c>
      <c r="D4239" t="s">
        <v>1709</v>
      </c>
      <c r="E4239" t="str">
        <f>IFERROR(VLOOKUP([1]!Tabla_SERIEA_05_13[[#This Row],[IdEstablecimiento]],'[2]Establecimiento 2023'!$A$1:$E$183,5,FALSE),0)</f>
        <v>04303-Monte Patria</v>
      </c>
      <c r="F4239" t="s">
        <v>1435</v>
      </c>
      <c r="G4239" s="437">
        <v>45096.666041666664</v>
      </c>
      <c r="H4239">
        <v>3</v>
      </c>
      <c r="J4239">
        <v>3</v>
      </c>
      <c r="L4239">
        <v>3</v>
      </c>
    </row>
    <row r="4240" spans="1:12" x14ac:dyDescent="0.2">
      <c r="A4240">
        <v>5</v>
      </c>
      <c r="B4240" t="s">
        <v>1325</v>
      </c>
      <c r="C4240">
        <v>2023</v>
      </c>
      <c r="D4240" t="s">
        <v>1709</v>
      </c>
      <c r="E4240" t="str">
        <f>IFERROR(VLOOKUP([1]!Tabla_SERIEA_05_13[[#This Row],[IdEstablecimiento]],'[2]Establecimiento 2023'!$A$1:$E$183,5,FALSE),0)</f>
        <v>04303-Monte Patria</v>
      </c>
      <c r="F4240" t="s">
        <v>1384</v>
      </c>
      <c r="G4240" s="437">
        <v>45096.666041666664</v>
      </c>
      <c r="H4240">
        <v>40</v>
      </c>
      <c r="J4240">
        <v>40</v>
      </c>
      <c r="L4240">
        <v>40</v>
      </c>
    </row>
    <row r="4241" spans="1:12" x14ac:dyDescent="0.2">
      <c r="A4241">
        <v>5</v>
      </c>
      <c r="B4241" t="s">
        <v>1325</v>
      </c>
      <c r="C4241">
        <v>2023</v>
      </c>
      <c r="D4241" t="s">
        <v>1709</v>
      </c>
      <c r="E4241" t="str">
        <f>IFERROR(VLOOKUP([1]!Tabla_SERIEA_05_13[[#This Row],[IdEstablecimiento]],'[2]Establecimiento 2023'!$A$1:$E$183,5,FALSE),0)</f>
        <v>04303-Monte Patria</v>
      </c>
      <c r="F4241" t="s">
        <v>1338</v>
      </c>
      <c r="G4241" s="437">
        <v>45096.666041666664</v>
      </c>
      <c r="H4241">
        <v>4</v>
      </c>
      <c r="J4241">
        <v>4</v>
      </c>
      <c r="L4241">
        <v>4</v>
      </c>
    </row>
    <row r="4242" spans="1:12" x14ac:dyDescent="0.2">
      <c r="A4242">
        <v>5</v>
      </c>
      <c r="B4242" t="s">
        <v>1325</v>
      </c>
      <c r="C4242">
        <v>2023</v>
      </c>
      <c r="D4242" t="s">
        <v>1709</v>
      </c>
      <c r="E4242" t="str">
        <f>IFERROR(VLOOKUP([1]!Tabla_SERIEA_05_13[[#This Row],[IdEstablecimiento]],'[2]Establecimiento 2023'!$A$1:$E$183,5,FALSE),0)</f>
        <v>04303-Monte Patria</v>
      </c>
      <c r="F4242" t="s">
        <v>1436</v>
      </c>
      <c r="G4242" s="437">
        <v>45096.666041666664</v>
      </c>
      <c r="H4242">
        <v>1</v>
      </c>
      <c r="J4242">
        <v>1</v>
      </c>
      <c r="L4242">
        <v>1</v>
      </c>
    </row>
    <row r="4243" spans="1:12" x14ac:dyDescent="0.2">
      <c r="A4243">
        <v>5</v>
      </c>
      <c r="B4243" t="s">
        <v>1325</v>
      </c>
      <c r="C4243">
        <v>2023</v>
      </c>
      <c r="D4243" t="s">
        <v>1709</v>
      </c>
      <c r="E4243" t="str">
        <f>IFERROR(VLOOKUP([1]!Tabla_SERIEA_05_13[[#This Row],[IdEstablecimiento]],'[2]Establecimiento 2023'!$A$1:$E$183,5,FALSE),0)</f>
        <v>04303-Monte Patria</v>
      </c>
      <c r="F4243" t="s">
        <v>1385</v>
      </c>
      <c r="G4243" s="437">
        <v>45096.666041666664</v>
      </c>
      <c r="H4243">
        <v>31</v>
      </c>
      <c r="J4243">
        <v>31</v>
      </c>
    </row>
    <row r="4244" spans="1:12" x14ac:dyDescent="0.2">
      <c r="A4244">
        <v>5</v>
      </c>
      <c r="B4244" t="s">
        <v>1325</v>
      </c>
      <c r="C4244">
        <v>2023</v>
      </c>
      <c r="D4244" t="s">
        <v>1709</v>
      </c>
      <c r="E4244" t="str">
        <f>IFERROR(VLOOKUP([1]!Tabla_SERIEA_05_13[[#This Row],[IdEstablecimiento]],'[2]Establecimiento 2023'!$A$1:$E$183,5,FALSE),0)</f>
        <v>04303-Monte Patria</v>
      </c>
      <c r="F4244" t="s">
        <v>1386</v>
      </c>
      <c r="G4244" s="437">
        <v>45096.666041666664</v>
      </c>
      <c r="H4244">
        <v>3</v>
      </c>
      <c r="J4244">
        <v>3</v>
      </c>
    </row>
    <row r="4245" spans="1:12" x14ac:dyDescent="0.2">
      <c r="A4245">
        <v>5</v>
      </c>
      <c r="B4245" t="s">
        <v>1325</v>
      </c>
      <c r="C4245">
        <v>2023</v>
      </c>
      <c r="D4245" t="s">
        <v>1709</v>
      </c>
      <c r="E4245" t="str">
        <f>IFERROR(VLOOKUP([1]!Tabla_SERIEA_05_13[[#This Row],[IdEstablecimiento]],'[2]Establecimiento 2023'!$A$1:$E$183,5,FALSE),0)</f>
        <v>04303-Monte Patria</v>
      </c>
      <c r="F4245" t="s">
        <v>1244</v>
      </c>
      <c r="G4245" s="437">
        <v>45096.666041666664</v>
      </c>
      <c r="H4245">
        <v>10</v>
      </c>
      <c r="I4245">
        <v>0</v>
      </c>
      <c r="J4245">
        <v>10</v>
      </c>
    </row>
    <row r="4246" spans="1:12" x14ac:dyDescent="0.2">
      <c r="A4246">
        <v>5</v>
      </c>
      <c r="B4246" t="s">
        <v>1325</v>
      </c>
      <c r="C4246">
        <v>2023</v>
      </c>
      <c r="D4246" t="s">
        <v>1709</v>
      </c>
      <c r="E4246" t="str">
        <f>IFERROR(VLOOKUP([1]!Tabla_SERIEA_05_13[[#This Row],[IdEstablecimiento]],'[2]Establecimiento 2023'!$A$1:$E$183,5,FALSE),0)</f>
        <v>04303-Monte Patria</v>
      </c>
      <c r="F4246" t="s">
        <v>1253</v>
      </c>
      <c r="G4246" s="437">
        <v>45096.666041666664</v>
      </c>
      <c r="H4246">
        <v>11</v>
      </c>
      <c r="I4246">
        <v>0</v>
      </c>
      <c r="J4246">
        <v>11</v>
      </c>
    </row>
    <row r="4247" spans="1:12" x14ac:dyDescent="0.2">
      <c r="A4247">
        <v>5</v>
      </c>
      <c r="B4247" t="s">
        <v>1325</v>
      </c>
      <c r="C4247">
        <v>2023</v>
      </c>
      <c r="D4247" t="s">
        <v>1709</v>
      </c>
      <c r="E4247" t="str">
        <f>IFERROR(VLOOKUP([1]!Tabla_SERIEA_05_13[[#This Row],[IdEstablecimiento]],'[2]Establecimiento 2023'!$A$1:$E$183,5,FALSE),0)</f>
        <v>04303-Monte Patria</v>
      </c>
      <c r="F4247" t="s">
        <v>1259</v>
      </c>
      <c r="G4247" s="437">
        <v>45096.666041666664</v>
      </c>
      <c r="H4247">
        <v>12</v>
      </c>
      <c r="J4247">
        <v>12</v>
      </c>
    </row>
    <row r="4248" spans="1:12" x14ac:dyDescent="0.2">
      <c r="A4248">
        <v>5</v>
      </c>
      <c r="B4248" t="s">
        <v>1325</v>
      </c>
      <c r="C4248">
        <v>2023</v>
      </c>
      <c r="D4248" t="s">
        <v>1710</v>
      </c>
      <c r="E4248" t="str">
        <f>IFERROR(VLOOKUP([1]!Tabla_SERIEA_05_13[[#This Row],[IdEstablecimiento]],'[2]Establecimiento 2023'!$A$1:$E$183,5,FALSE),0)</f>
        <v>04303-Monte Patria</v>
      </c>
      <c r="F4248" t="s">
        <v>1340</v>
      </c>
      <c r="G4248" s="437">
        <v>45096.669768518521</v>
      </c>
      <c r="H4248">
        <v>0</v>
      </c>
      <c r="K4248">
        <v>1</v>
      </c>
    </row>
    <row r="4249" spans="1:12" x14ac:dyDescent="0.2">
      <c r="A4249">
        <v>5</v>
      </c>
      <c r="B4249" t="s">
        <v>1325</v>
      </c>
      <c r="C4249">
        <v>2023</v>
      </c>
      <c r="D4249" t="s">
        <v>1710</v>
      </c>
      <c r="E4249" t="str">
        <f>IFERROR(VLOOKUP([1]!Tabla_SERIEA_05_13[[#This Row],[IdEstablecimiento]],'[2]Establecimiento 2023'!$A$1:$E$183,5,FALSE),0)</f>
        <v>04303-Monte Patria</v>
      </c>
      <c r="F4249" t="s">
        <v>1341</v>
      </c>
      <c r="G4249" s="437">
        <v>45096.669768518521</v>
      </c>
      <c r="H4249">
        <v>0</v>
      </c>
      <c r="K4249">
        <v>10</v>
      </c>
    </row>
    <row r="4250" spans="1:12" x14ac:dyDescent="0.2">
      <c r="A4250">
        <v>5</v>
      </c>
      <c r="B4250" t="s">
        <v>1325</v>
      </c>
      <c r="C4250">
        <v>2023</v>
      </c>
      <c r="D4250" t="s">
        <v>1710</v>
      </c>
      <c r="E4250" t="str">
        <f>IFERROR(VLOOKUP([1]!Tabla_SERIEA_05_13[[#This Row],[IdEstablecimiento]],'[2]Establecimiento 2023'!$A$1:$E$183,5,FALSE),0)</f>
        <v>04303-Monte Patria</v>
      </c>
      <c r="F4250" t="s">
        <v>1343</v>
      </c>
      <c r="G4250" s="437">
        <v>45096.669768518521</v>
      </c>
      <c r="H4250">
        <v>0</v>
      </c>
      <c r="K4250">
        <v>28</v>
      </c>
    </row>
    <row r="4251" spans="1:12" x14ac:dyDescent="0.2">
      <c r="A4251">
        <v>5</v>
      </c>
      <c r="B4251" t="s">
        <v>1325</v>
      </c>
      <c r="C4251">
        <v>2023</v>
      </c>
      <c r="D4251" t="s">
        <v>1710</v>
      </c>
      <c r="E4251" t="str">
        <f>IFERROR(VLOOKUP([1]!Tabla_SERIEA_05_13[[#This Row],[IdEstablecimiento]],'[2]Establecimiento 2023'!$A$1:$E$183,5,FALSE),0)</f>
        <v>04303-Monte Patria</v>
      </c>
      <c r="F4251" t="s">
        <v>1344</v>
      </c>
      <c r="G4251" s="437">
        <v>45096.669768518521</v>
      </c>
      <c r="H4251">
        <v>0</v>
      </c>
      <c r="K4251">
        <v>56</v>
      </c>
    </row>
    <row r="4252" spans="1:12" x14ac:dyDescent="0.2">
      <c r="A4252">
        <v>5</v>
      </c>
      <c r="B4252" t="s">
        <v>1325</v>
      </c>
      <c r="C4252">
        <v>2023</v>
      </c>
      <c r="D4252" t="s">
        <v>1710</v>
      </c>
      <c r="E4252" t="str">
        <f>IFERROR(VLOOKUP([1]!Tabla_SERIEA_05_13[[#This Row],[IdEstablecimiento]],'[2]Establecimiento 2023'!$A$1:$E$183,5,FALSE),0)</f>
        <v>04303-Monte Patria</v>
      </c>
      <c r="F4252" t="s">
        <v>1392</v>
      </c>
      <c r="G4252" s="437">
        <v>45096.669768518521</v>
      </c>
      <c r="H4252">
        <v>0</v>
      </c>
      <c r="K4252">
        <v>4</v>
      </c>
    </row>
    <row r="4253" spans="1:12" x14ac:dyDescent="0.2">
      <c r="A4253">
        <v>5</v>
      </c>
      <c r="B4253" t="s">
        <v>1325</v>
      </c>
      <c r="C4253">
        <v>2023</v>
      </c>
      <c r="D4253" t="s">
        <v>1710</v>
      </c>
      <c r="E4253" t="str">
        <f>IFERROR(VLOOKUP([1]!Tabla_SERIEA_05_13[[#This Row],[IdEstablecimiento]],'[2]Establecimiento 2023'!$A$1:$E$183,5,FALSE),0)</f>
        <v>04303-Monte Patria</v>
      </c>
      <c r="F4253" t="s">
        <v>1345</v>
      </c>
      <c r="G4253" s="437">
        <v>45096.669768518521</v>
      </c>
      <c r="H4253">
        <v>0</v>
      </c>
      <c r="K4253">
        <v>42</v>
      </c>
    </row>
    <row r="4254" spans="1:12" x14ac:dyDescent="0.2">
      <c r="A4254">
        <v>5</v>
      </c>
      <c r="B4254" t="s">
        <v>1325</v>
      </c>
      <c r="C4254">
        <v>2023</v>
      </c>
      <c r="D4254" t="s">
        <v>1710</v>
      </c>
      <c r="E4254" t="str">
        <f>IFERROR(VLOOKUP([1]!Tabla_SERIEA_05_13[[#This Row],[IdEstablecimiento]],'[2]Establecimiento 2023'!$A$1:$E$183,5,FALSE),0)</f>
        <v>04303-Monte Patria</v>
      </c>
      <c r="F4254" t="s">
        <v>1346</v>
      </c>
      <c r="G4254" s="437">
        <v>45096.669768518521</v>
      </c>
      <c r="H4254">
        <v>0</v>
      </c>
      <c r="K4254">
        <v>40</v>
      </c>
    </row>
    <row r="4255" spans="1:12" x14ac:dyDescent="0.2">
      <c r="A4255">
        <v>5</v>
      </c>
      <c r="B4255" t="s">
        <v>1325</v>
      </c>
      <c r="C4255">
        <v>2023</v>
      </c>
      <c r="D4255" t="s">
        <v>1710</v>
      </c>
      <c r="E4255" t="str">
        <f>IFERROR(VLOOKUP([1]!Tabla_SERIEA_05_13[[#This Row],[IdEstablecimiento]],'[2]Establecimiento 2023'!$A$1:$E$183,5,FALSE),0)</f>
        <v>04303-Monte Patria</v>
      </c>
      <c r="F4255" t="s">
        <v>1347</v>
      </c>
      <c r="G4255" s="437">
        <v>45096.669768518521</v>
      </c>
      <c r="H4255">
        <v>0</v>
      </c>
      <c r="K4255">
        <v>61</v>
      </c>
    </row>
    <row r="4256" spans="1:12" x14ac:dyDescent="0.2">
      <c r="A4256">
        <v>5</v>
      </c>
      <c r="B4256" t="s">
        <v>1325</v>
      </c>
      <c r="C4256">
        <v>2023</v>
      </c>
      <c r="D4256" t="s">
        <v>1710</v>
      </c>
      <c r="E4256" t="str">
        <f>IFERROR(VLOOKUP([1]!Tabla_SERIEA_05_13[[#This Row],[IdEstablecimiento]],'[2]Establecimiento 2023'!$A$1:$E$183,5,FALSE),0)</f>
        <v>04303-Monte Patria</v>
      </c>
      <c r="F4256" t="s">
        <v>1440</v>
      </c>
      <c r="G4256" s="437">
        <v>45096.669768518521</v>
      </c>
      <c r="H4256">
        <v>0</v>
      </c>
      <c r="K4256">
        <v>10</v>
      </c>
    </row>
    <row r="4257" spans="1:11" x14ac:dyDescent="0.2">
      <c r="A4257">
        <v>5</v>
      </c>
      <c r="B4257" t="s">
        <v>1325</v>
      </c>
      <c r="C4257">
        <v>2023</v>
      </c>
      <c r="D4257" t="s">
        <v>1710</v>
      </c>
      <c r="E4257" t="str">
        <f>IFERROR(VLOOKUP([1]!Tabla_SERIEA_05_13[[#This Row],[IdEstablecimiento]],'[2]Establecimiento 2023'!$A$1:$E$183,5,FALSE),0)</f>
        <v>04303-Monte Patria</v>
      </c>
      <c r="F4257" t="s">
        <v>1349</v>
      </c>
      <c r="G4257" s="437">
        <v>45096.669768518521</v>
      </c>
      <c r="H4257">
        <v>0</v>
      </c>
      <c r="K4257">
        <v>45</v>
      </c>
    </row>
    <row r="4258" spans="1:11" x14ac:dyDescent="0.2">
      <c r="A4258">
        <v>5</v>
      </c>
      <c r="B4258" t="s">
        <v>1325</v>
      </c>
      <c r="C4258">
        <v>2023</v>
      </c>
      <c r="D4258" t="s">
        <v>1710</v>
      </c>
      <c r="E4258" t="str">
        <f>IFERROR(VLOOKUP([1]!Tabla_SERIEA_05_13[[#This Row],[IdEstablecimiento]],'[2]Establecimiento 2023'!$A$1:$E$183,5,FALSE),0)</f>
        <v>04303-Monte Patria</v>
      </c>
      <c r="F4258" t="s">
        <v>1353</v>
      </c>
      <c r="G4258" s="437">
        <v>45096.669768518521</v>
      </c>
      <c r="H4258">
        <v>0</v>
      </c>
      <c r="K4258">
        <v>78</v>
      </c>
    </row>
    <row r="4259" spans="1:11" x14ac:dyDescent="0.2">
      <c r="A4259">
        <v>5</v>
      </c>
      <c r="B4259" t="s">
        <v>1325</v>
      </c>
      <c r="C4259">
        <v>2023</v>
      </c>
      <c r="D4259" t="s">
        <v>1710</v>
      </c>
      <c r="E4259" t="str">
        <f>IFERROR(VLOOKUP([1]!Tabla_SERIEA_05_13[[#This Row],[IdEstablecimiento]],'[2]Establecimiento 2023'!$A$1:$E$183,5,FALSE),0)</f>
        <v>04303-Monte Patria</v>
      </c>
      <c r="F4259" t="s">
        <v>1354</v>
      </c>
      <c r="G4259" s="437">
        <v>45096.669768518521</v>
      </c>
      <c r="H4259">
        <v>0</v>
      </c>
      <c r="K4259">
        <v>147</v>
      </c>
    </row>
    <row r="4260" spans="1:11" x14ac:dyDescent="0.2">
      <c r="A4260">
        <v>5</v>
      </c>
      <c r="B4260" t="s">
        <v>1325</v>
      </c>
      <c r="C4260">
        <v>2023</v>
      </c>
      <c r="D4260" t="s">
        <v>1710</v>
      </c>
      <c r="E4260" t="str">
        <f>IFERROR(VLOOKUP([1]!Tabla_SERIEA_05_13[[#This Row],[IdEstablecimiento]],'[2]Establecimiento 2023'!$A$1:$E$183,5,FALSE),0)</f>
        <v>04303-Monte Patria</v>
      </c>
      <c r="F4260" t="s">
        <v>1410</v>
      </c>
      <c r="G4260" s="437">
        <v>45096.669768518521</v>
      </c>
      <c r="H4260">
        <v>0</v>
      </c>
      <c r="K4260">
        <v>80</v>
      </c>
    </row>
    <row r="4261" spans="1:11" x14ac:dyDescent="0.2">
      <c r="A4261">
        <v>5</v>
      </c>
      <c r="B4261" t="s">
        <v>1325</v>
      </c>
      <c r="C4261">
        <v>2023</v>
      </c>
      <c r="D4261" t="s">
        <v>1710</v>
      </c>
      <c r="E4261" t="str">
        <f>IFERROR(VLOOKUP([1]!Tabla_SERIEA_05_13[[#This Row],[IdEstablecimiento]],'[2]Establecimiento 2023'!$A$1:$E$183,5,FALSE),0)</f>
        <v>04303-Monte Patria</v>
      </c>
      <c r="F4261" t="s">
        <v>1356</v>
      </c>
      <c r="G4261" s="437">
        <v>45096.669768518521</v>
      </c>
      <c r="H4261">
        <v>0</v>
      </c>
      <c r="K4261">
        <v>74</v>
      </c>
    </row>
    <row r="4262" spans="1:11" x14ac:dyDescent="0.2">
      <c r="A4262">
        <v>5</v>
      </c>
      <c r="B4262" t="s">
        <v>1325</v>
      </c>
      <c r="C4262">
        <v>2023</v>
      </c>
      <c r="D4262" t="s">
        <v>1710</v>
      </c>
      <c r="E4262" t="str">
        <f>IFERROR(VLOOKUP([1]!Tabla_SERIEA_05_13[[#This Row],[IdEstablecimiento]],'[2]Establecimiento 2023'!$A$1:$E$183,5,FALSE),0)</f>
        <v>04303-Monte Patria</v>
      </c>
      <c r="F4262" t="s">
        <v>1358</v>
      </c>
      <c r="G4262" s="437">
        <v>45096.669768518521</v>
      </c>
      <c r="H4262">
        <v>0</v>
      </c>
      <c r="K4262">
        <v>60</v>
      </c>
    </row>
    <row r="4263" spans="1:11" x14ac:dyDescent="0.2">
      <c r="A4263">
        <v>5</v>
      </c>
      <c r="B4263" t="s">
        <v>1325</v>
      </c>
      <c r="C4263">
        <v>2023</v>
      </c>
      <c r="D4263" t="s">
        <v>1710</v>
      </c>
      <c r="E4263" t="str">
        <f>IFERROR(VLOOKUP([1]!Tabla_SERIEA_05_13[[#This Row],[IdEstablecimiento]],'[2]Establecimiento 2023'!$A$1:$E$183,5,FALSE),0)</f>
        <v>04303-Monte Patria</v>
      </c>
      <c r="F4263" t="s">
        <v>1444</v>
      </c>
      <c r="G4263" s="437">
        <v>45096.669768518521</v>
      </c>
      <c r="H4263">
        <v>0</v>
      </c>
      <c r="K4263">
        <v>31</v>
      </c>
    </row>
    <row r="4264" spans="1:11" x14ac:dyDescent="0.2">
      <c r="A4264">
        <v>5</v>
      </c>
      <c r="B4264" t="s">
        <v>1325</v>
      </c>
      <c r="C4264">
        <v>2023</v>
      </c>
      <c r="D4264" t="s">
        <v>1710</v>
      </c>
      <c r="E4264" t="str">
        <f>IFERROR(VLOOKUP([1]!Tabla_SERIEA_05_13[[#This Row],[IdEstablecimiento]],'[2]Establecimiento 2023'!$A$1:$E$183,5,FALSE),0)</f>
        <v>04303-Monte Patria</v>
      </c>
      <c r="F4264" t="s">
        <v>1360</v>
      </c>
      <c r="G4264" s="437">
        <v>45096.669768518521</v>
      </c>
      <c r="H4264">
        <v>0</v>
      </c>
      <c r="K4264">
        <v>1</v>
      </c>
    </row>
    <row r="4265" spans="1:11" x14ac:dyDescent="0.2">
      <c r="A4265">
        <v>5</v>
      </c>
      <c r="B4265" t="s">
        <v>1325</v>
      </c>
      <c r="C4265">
        <v>2023</v>
      </c>
      <c r="D4265" t="s">
        <v>1710</v>
      </c>
      <c r="E4265" t="str">
        <f>IFERROR(VLOOKUP([1]!Tabla_SERIEA_05_13[[#This Row],[IdEstablecimiento]],'[2]Establecimiento 2023'!$A$1:$E$183,5,FALSE),0)</f>
        <v>04303-Monte Patria</v>
      </c>
      <c r="F4265" t="s">
        <v>1493</v>
      </c>
      <c r="G4265" s="437">
        <v>45096.669768518521</v>
      </c>
      <c r="H4265">
        <v>0</v>
      </c>
      <c r="K4265">
        <v>3</v>
      </c>
    </row>
    <row r="4266" spans="1:11" x14ac:dyDescent="0.2">
      <c r="A4266">
        <v>5</v>
      </c>
      <c r="B4266" t="s">
        <v>1325</v>
      </c>
      <c r="C4266">
        <v>2023</v>
      </c>
      <c r="D4266" t="s">
        <v>1710</v>
      </c>
      <c r="E4266" t="str">
        <f>IFERROR(VLOOKUP([1]!Tabla_SERIEA_05_13[[#This Row],[IdEstablecimiento]],'[2]Establecimiento 2023'!$A$1:$E$183,5,FALSE),0)</f>
        <v>04303-Monte Patria</v>
      </c>
      <c r="F4266" t="s">
        <v>1361</v>
      </c>
      <c r="G4266" s="437">
        <v>45096.669768518521</v>
      </c>
      <c r="H4266">
        <v>0</v>
      </c>
      <c r="K4266">
        <v>53</v>
      </c>
    </row>
    <row r="4267" spans="1:11" x14ac:dyDescent="0.2">
      <c r="A4267">
        <v>5</v>
      </c>
      <c r="B4267" t="s">
        <v>1325</v>
      </c>
      <c r="C4267">
        <v>2023</v>
      </c>
      <c r="D4267" t="s">
        <v>1710</v>
      </c>
      <c r="E4267" t="str">
        <f>IFERROR(VLOOKUP([1]!Tabla_SERIEA_05_13[[#This Row],[IdEstablecimiento]],'[2]Establecimiento 2023'!$A$1:$E$183,5,FALSE),0)</f>
        <v>04303-Monte Patria</v>
      </c>
      <c r="F4267" t="s">
        <v>1362</v>
      </c>
      <c r="G4267" s="437">
        <v>45096.669768518521</v>
      </c>
      <c r="H4267">
        <v>0</v>
      </c>
      <c r="K4267">
        <v>35</v>
      </c>
    </row>
    <row r="4268" spans="1:11" x14ac:dyDescent="0.2">
      <c r="A4268">
        <v>5</v>
      </c>
      <c r="B4268" t="s">
        <v>1325</v>
      </c>
      <c r="C4268">
        <v>2023</v>
      </c>
      <c r="D4268" t="s">
        <v>1710</v>
      </c>
      <c r="E4268" t="str">
        <f>IFERROR(VLOOKUP([1]!Tabla_SERIEA_05_13[[#This Row],[IdEstablecimiento]],'[2]Establecimiento 2023'!$A$1:$E$183,5,FALSE),0)</f>
        <v>04303-Monte Patria</v>
      </c>
      <c r="F4268" t="s">
        <v>1426</v>
      </c>
      <c r="G4268" s="437">
        <v>45096.669768518521</v>
      </c>
      <c r="H4268">
        <v>0</v>
      </c>
      <c r="K4268">
        <v>15</v>
      </c>
    </row>
    <row r="4269" spans="1:11" x14ac:dyDescent="0.2">
      <c r="A4269">
        <v>5</v>
      </c>
      <c r="B4269" t="s">
        <v>1325</v>
      </c>
      <c r="C4269">
        <v>2023</v>
      </c>
      <c r="D4269" t="s">
        <v>1710</v>
      </c>
      <c r="E4269" t="str">
        <f>IFERROR(VLOOKUP([1]!Tabla_SERIEA_05_13[[#This Row],[IdEstablecimiento]],'[2]Establecimiento 2023'!$A$1:$E$183,5,FALSE),0)</f>
        <v>04303-Monte Patria</v>
      </c>
      <c r="F4269" t="s">
        <v>1397</v>
      </c>
      <c r="G4269" s="437">
        <v>45096.669768518521</v>
      </c>
      <c r="H4269">
        <v>0</v>
      </c>
      <c r="K4269">
        <v>3</v>
      </c>
    </row>
    <row r="4270" spans="1:11" x14ac:dyDescent="0.2">
      <c r="A4270">
        <v>5</v>
      </c>
      <c r="B4270" t="s">
        <v>1325</v>
      </c>
      <c r="C4270">
        <v>2023</v>
      </c>
      <c r="D4270" t="s">
        <v>1710</v>
      </c>
      <c r="E4270" t="str">
        <f>IFERROR(VLOOKUP([1]!Tabla_SERIEA_05_13[[#This Row],[IdEstablecimiento]],'[2]Establecimiento 2023'!$A$1:$E$183,5,FALSE),0)</f>
        <v>04303-Monte Patria</v>
      </c>
      <c r="F4270" t="s">
        <v>1367</v>
      </c>
      <c r="G4270" s="437">
        <v>45096.669768518521</v>
      </c>
      <c r="H4270">
        <v>0</v>
      </c>
      <c r="K4270">
        <v>12</v>
      </c>
    </row>
    <row r="4271" spans="1:11" x14ac:dyDescent="0.2">
      <c r="A4271">
        <v>5</v>
      </c>
      <c r="B4271" t="s">
        <v>1325</v>
      </c>
      <c r="C4271">
        <v>2023</v>
      </c>
      <c r="D4271" t="s">
        <v>1710</v>
      </c>
      <c r="E4271" t="str">
        <f>IFERROR(VLOOKUP([1]!Tabla_SERIEA_05_13[[#This Row],[IdEstablecimiento]],'[2]Establecimiento 2023'!$A$1:$E$183,5,FALSE),0)</f>
        <v>04303-Monte Patria</v>
      </c>
      <c r="F4271" t="s">
        <v>1368</v>
      </c>
      <c r="G4271" s="437">
        <v>45096.669768518521</v>
      </c>
      <c r="H4271">
        <v>0</v>
      </c>
      <c r="K4271">
        <v>3</v>
      </c>
    </row>
    <row r="4272" spans="1:11" x14ac:dyDescent="0.2">
      <c r="A4272">
        <v>5</v>
      </c>
      <c r="B4272" t="s">
        <v>1325</v>
      </c>
      <c r="C4272">
        <v>2023</v>
      </c>
      <c r="D4272" t="s">
        <v>1710</v>
      </c>
      <c r="E4272" t="str">
        <f>IFERROR(VLOOKUP([1]!Tabla_SERIEA_05_13[[#This Row],[IdEstablecimiento]],'[2]Establecimiento 2023'!$A$1:$E$183,5,FALSE),0)</f>
        <v>04303-Monte Patria</v>
      </c>
      <c r="F4272" t="s">
        <v>1369</v>
      </c>
      <c r="G4272" s="437">
        <v>45096.669768518521</v>
      </c>
      <c r="H4272">
        <v>0</v>
      </c>
      <c r="K4272">
        <v>2</v>
      </c>
    </row>
    <row r="4273" spans="1:13" x14ac:dyDescent="0.2">
      <c r="A4273">
        <v>5</v>
      </c>
      <c r="B4273" t="s">
        <v>1325</v>
      </c>
      <c r="C4273">
        <v>2023</v>
      </c>
      <c r="D4273" t="s">
        <v>1710</v>
      </c>
      <c r="E4273" t="str">
        <f>IFERROR(VLOOKUP([1]!Tabla_SERIEA_05_13[[#This Row],[IdEstablecimiento]],'[2]Establecimiento 2023'!$A$1:$E$183,5,FALSE),0)</f>
        <v>04303-Monte Patria</v>
      </c>
      <c r="F4273" t="s">
        <v>1374</v>
      </c>
      <c r="G4273" s="437">
        <v>45096.669768518521</v>
      </c>
      <c r="H4273">
        <v>0</v>
      </c>
      <c r="K4273">
        <v>3</v>
      </c>
    </row>
    <row r="4274" spans="1:13" x14ac:dyDescent="0.2">
      <c r="A4274">
        <v>5</v>
      </c>
      <c r="B4274" t="s">
        <v>1325</v>
      </c>
      <c r="C4274">
        <v>2023</v>
      </c>
      <c r="D4274" t="s">
        <v>1710</v>
      </c>
      <c r="E4274" t="str">
        <f>IFERROR(VLOOKUP([1]!Tabla_SERIEA_05_13[[#This Row],[IdEstablecimiento]],'[2]Establecimiento 2023'!$A$1:$E$183,5,FALSE),0)</f>
        <v>04303-Monte Patria</v>
      </c>
      <c r="F4274" t="s">
        <v>1501</v>
      </c>
      <c r="G4274" s="437">
        <v>45096.669768518521</v>
      </c>
      <c r="H4274">
        <v>0</v>
      </c>
      <c r="K4274">
        <v>16</v>
      </c>
    </row>
    <row r="4275" spans="1:13" x14ac:dyDescent="0.2">
      <c r="A4275">
        <v>5</v>
      </c>
      <c r="B4275" t="s">
        <v>1325</v>
      </c>
      <c r="C4275">
        <v>2023</v>
      </c>
      <c r="D4275" t="s">
        <v>1710</v>
      </c>
      <c r="E4275" t="str">
        <f>IFERROR(VLOOKUP([1]!Tabla_SERIEA_05_13[[#This Row],[IdEstablecimiento]],'[2]Establecimiento 2023'!$A$1:$E$183,5,FALSE),0)</f>
        <v>04303-Monte Patria</v>
      </c>
      <c r="F4275" t="s">
        <v>1475</v>
      </c>
      <c r="G4275" s="437">
        <v>45096.669768518521</v>
      </c>
      <c r="H4275">
        <v>0</v>
      </c>
      <c r="K4275">
        <v>3</v>
      </c>
    </row>
    <row r="4276" spans="1:13" x14ac:dyDescent="0.2">
      <c r="A4276">
        <v>5</v>
      </c>
      <c r="B4276" t="s">
        <v>1325</v>
      </c>
      <c r="C4276">
        <v>2023</v>
      </c>
      <c r="D4276" t="s">
        <v>1710</v>
      </c>
      <c r="E4276" t="str">
        <f>IFERROR(VLOOKUP([1]!Tabla_SERIEA_05_13[[#This Row],[IdEstablecimiento]],'[2]Establecimiento 2023'!$A$1:$E$183,5,FALSE),0)</f>
        <v>04303-Monte Patria</v>
      </c>
      <c r="F4276" t="s">
        <v>1335</v>
      </c>
      <c r="G4276" s="437">
        <v>45096.669768518521</v>
      </c>
      <c r="H4276">
        <v>44</v>
      </c>
      <c r="J4276">
        <v>44</v>
      </c>
      <c r="L4276">
        <v>44</v>
      </c>
    </row>
    <row r="4277" spans="1:13" x14ac:dyDescent="0.2">
      <c r="A4277">
        <v>5</v>
      </c>
      <c r="B4277" t="s">
        <v>1325</v>
      </c>
      <c r="C4277">
        <v>2023</v>
      </c>
      <c r="D4277" t="s">
        <v>1710</v>
      </c>
      <c r="E4277" t="str">
        <f>IFERROR(VLOOKUP([1]!Tabla_SERIEA_05_13[[#This Row],[IdEstablecimiento]],'[2]Establecimiento 2023'!$A$1:$E$183,5,FALSE),0)</f>
        <v>04303-Monte Patria</v>
      </c>
      <c r="F4277" t="s">
        <v>1400</v>
      </c>
      <c r="G4277" s="437">
        <v>45096.669768518521</v>
      </c>
      <c r="H4277">
        <v>8</v>
      </c>
      <c r="J4277">
        <v>8</v>
      </c>
      <c r="L4277">
        <v>8</v>
      </c>
    </row>
    <row r="4278" spans="1:13" x14ac:dyDescent="0.2">
      <c r="A4278">
        <v>5</v>
      </c>
      <c r="B4278" t="s">
        <v>1325</v>
      </c>
      <c r="C4278">
        <v>2023</v>
      </c>
      <c r="D4278" t="s">
        <v>1710</v>
      </c>
      <c r="E4278" t="str">
        <f>IFERROR(VLOOKUP([1]!Tabla_SERIEA_05_13[[#This Row],[IdEstablecimiento]],'[2]Establecimiento 2023'!$A$1:$E$183,5,FALSE),0)</f>
        <v>04303-Monte Patria</v>
      </c>
      <c r="F4278" t="s">
        <v>1327</v>
      </c>
      <c r="G4278" s="437">
        <v>45096.669768518521</v>
      </c>
      <c r="H4278">
        <v>49</v>
      </c>
      <c r="J4278">
        <v>49</v>
      </c>
      <c r="L4278">
        <v>49</v>
      </c>
    </row>
    <row r="4279" spans="1:13" x14ac:dyDescent="0.2">
      <c r="A4279">
        <v>5</v>
      </c>
      <c r="B4279" t="s">
        <v>1325</v>
      </c>
      <c r="C4279">
        <v>2023</v>
      </c>
      <c r="D4279" t="s">
        <v>1710</v>
      </c>
      <c r="E4279" t="str">
        <f>IFERROR(VLOOKUP([1]!Tabla_SERIEA_05_13[[#This Row],[IdEstablecimiento]],'[2]Establecimiento 2023'!$A$1:$E$183,5,FALSE),0)</f>
        <v>04303-Monte Patria</v>
      </c>
      <c r="F4279" t="s">
        <v>1384</v>
      </c>
      <c r="G4279" s="437">
        <v>45096.669768518521</v>
      </c>
      <c r="H4279">
        <v>73</v>
      </c>
      <c r="J4279">
        <v>73</v>
      </c>
      <c r="L4279">
        <v>73</v>
      </c>
    </row>
    <row r="4280" spans="1:13" x14ac:dyDescent="0.2">
      <c r="A4280">
        <v>5</v>
      </c>
      <c r="B4280" t="s">
        <v>1325</v>
      </c>
      <c r="C4280">
        <v>2023</v>
      </c>
      <c r="D4280" t="s">
        <v>1710</v>
      </c>
      <c r="E4280" t="str">
        <f>IFERROR(VLOOKUP([1]!Tabla_SERIEA_05_13[[#This Row],[IdEstablecimiento]],'[2]Establecimiento 2023'!$A$1:$E$183,5,FALSE),0)</f>
        <v>04303-Monte Patria</v>
      </c>
      <c r="F4280" t="s">
        <v>1338</v>
      </c>
      <c r="G4280" s="437">
        <v>45096.669768518521</v>
      </c>
      <c r="H4280">
        <v>2</v>
      </c>
      <c r="J4280">
        <v>2</v>
      </c>
      <c r="L4280">
        <v>2</v>
      </c>
    </row>
    <row r="4281" spans="1:13" x14ac:dyDescent="0.2">
      <c r="A4281">
        <v>5</v>
      </c>
      <c r="B4281" t="s">
        <v>1325</v>
      </c>
      <c r="C4281">
        <v>2023</v>
      </c>
      <c r="D4281" t="s">
        <v>1710</v>
      </c>
      <c r="E4281" t="str">
        <f>IFERROR(VLOOKUP([1]!Tabla_SERIEA_05_13[[#This Row],[IdEstablecimiento]],'[2]Establecimiento 2023'!$A$1:$E$183,5,FALSE),0)</f>
        <v>04303-Monte Patria</v>
      </c>
      <c r="F4281" t="s">
        <v>1385</v>
      </c>
      <c r="G4281" s="437">
        <v>45096.669768518521</v>
      </c>
      <c r="H4281">
        <v>55</v>
      </c>
      <c r="J4281">
        <v>55</v>
      </c>
    </row>
    <row r="4282" spans="1:13" x14ac:dyDescent="0.2">
      <c r="A4282">
        <v>5</v>
      </c>
      <c r="B4282" t="s">
        <v>1325</v>
      </c>
      <c r="C4282">
        <v>2023</v>
      </c>
      <c r="D4282" t="s">
        <v>1710</v>
      </c>
      <c r="E4282" t="str">
        <f>IFERROR(VLOOKUP([1]!Tabla_SERIEA_05_13[[#This Row],[IdEstablecimiento]],'[2]Establecimiento 2023'!$A$1:$E$183,5,FALSE),0)</f>
        <v>04303-Monte Patria</v>
      </c>
      <c r="F4282" t="s">
        <v>1386</v>
      </c>
      <c r="G4282" s="437">
        <v>45096.669768518521</v>
      </c>
      <c r="H4282">
        <v>1</v>
      </c>
      <c r="J4282">
        <v>1</v>
      </c>
    </row>
    <row r="4283" spans="1:13" x14ac:dyDescent="0.2">
      <c r="A4283">
        <v>5</v>
      </c>
      <c r="B4283" t="s">
        <v>1325</v>
      </c>
      <c r="C4283">
        <v>2023</v>
      </c>
      <c r="D4283" t="s">
        <v>1710</v>
      </c>
      <c r="E4283" t="str">
        <f>IFERROR(VLOOKUP([1]!Tabla_SERIEA_05_13[[#This Row],[IdEstablecimiento]],'[2]Establecimiento 2023'!$A$1:$E$183,5,FALSE),0)</f>
        <v>04303-Monte Patria</v>
      </c>
      <c r="F4283" t="s">
        <v>1465</v>
      </c>
      <c r="G4283" s="437">
        <v>45096.669768518521</v>
      </c>
      <c r="H4283">
        <v>3</v>
      </c>
      <c r="J4283">
        <v>3</v>
      </c>
      <c r="L4283">
        <v>3</v>
      </c>
      <c r="M4283">
        <v>3</v>
      </c>
    </row>
    <row r="4284" spans="1:13" x14ac:dyDescent="0.2">
      <c r="A4284">
        <v>5</v>
      </c>
      <c r="B4284" t="s">
        <v>1325</v>
      </c>
      <c r="C4284">
        <v>2023</v>
      </c>
      <c r="D4284" t="s">
        <v>1710</v>
      </c>
      <c r="E4284" t="str">
        <f>IFERROR(VLOOKUP([1]!Tabla_SERIEA_05_13[[#This Row],[IdEstablecimiento]],'[2]Establecimiento 2023'!$A$1:$E$183,5,FALSE),0)</f>
        <v>04303-Monte Patria</v>
      </c>
      <c r="F4284" t="s">
        <v>1244</v>
      </c>
      <c r="G4284" s="437">
        <v>45096.669768518521</v>
      </c>
      <c r="H4284">
        <v>52</v>
      </c>
      <c r="I4284">
        <v>0</v>
      </c>
      <c r="J4284">
        <v>52</v>
      </c>
    </row>
    <row r="4285" spans="1:13" x14ac:dyDescent="0.2">
      <c r="A4285">
        <v>5</v>
      </c>
      <c r="B4285" t="s">
        <v>1325</v>
      </c>
      <c r="C4285">
        <v>2023</v>
      </c>
      <c r="D4285" t="s">
        <v>1710</v>
      </c>
      <c r="E4285" t="str">
        <f>IFERROR(VLOOKUP([1]!Tabla_SERIEA_05_13[[#This Row],[IdEstablecimiento]],'[2]Establecimiento 2023'!$A$1:$E$183,5,FALSE),0)</f>
        <v>04303-Monte Patria</v>
      </c>
      <c r="F4285" t="s">
        <v>1253</v>
      </c>
      <c r="G4285" s="437">
        <v>45096.669768518521</v>
      </c>
      <c r="H4285">
        <v>49</v>
      </c>
      <c r="I4285">
        <v>0</v>
      </c>
      <c r="J4285">
        <v>49</v>
      </c>
    </row>
    <row r="4286" spans="1:13" x14ac:dyDescent="0.2">
      <c r="A4286">
        <v>5</v>
      </c>
      <c r="B4286" t="s">
        <v>1325</v>
      </c>
      <c r="C4286">
        <v>2023</v>
      </c>
      <c r="D4286" t="s">
        <v>1710</v>
      </c>
      <c r="E4286" t="str">
        <f>IFERROR(VLOOKUP([1]!Tabla_SERIEA_05_13[[#This Row],[IdEstablecimiento]],'[2]Establecimiento 2023'!$A$1:$E$183,5,FALSE),0)</f>
        <v>04303-Monte Patria</v>
      </c>
      <c r="F4286" t="s">
        <v>1259</v>
      </c>
      <c r="G4286" s="437">
        <v>45096.669768518521</v>
      </c>
      <c r="H4286">
        <v>13</v>
      </c>
      <c r="J4286">
        <v>13</v>
      </c>
    </row>
    <row r="4287" spans="1:13" x14ac:dyDescent="0.2">
      <c r="A4287">
        <v>5</v>
      </c>
      <c r="B4287" t="s">
        <v>1325</v>
      </c>
      <c r="C4287">
        <v>2023</v>
      </c>
      <c r="D4287" t="s">
        <v>1711</v>
      </c>
      <c r="E4287" t="str">
        <f>IFERROR(VLOOKUP([1]!Tabla_SERIEA_05_13[[#This Row],[IdEstablecimiento]],'[2]Establecimiento 2023'!$A$1:$E$183,5,FALSE),0)</f>
        <v>04303-Monte Patria</v>
      </c>
      <c r="F4287" t="s">
        <v>1341</v>
      </c>
      <c r="G4287" s="437">
        <v>45096.671249999999</v>
      </c>
      <c r="H4287">
        <v>0</v>
      </c>
      <c r="K4287">
        <v>1</v>
      </c>
    </row>
    <row r="4288" spans="1:13" x14ac:dyDescent="0.2">
      <c r="A4288">
        <v>5</v>
      </c>
      <c r="B4288" t="s">
        <v>1325</v>
      </c>
      <c r="C4288">
        <v>2023</v>
      </c>
      <c r="D4288" t="s">
        <v>1711</v>
      </c>
      <c r="E4288" t="str">
        <f>IFERROR(VLOOKUP([1]!Tabla_SERIEA_05_13[[#This Row],[IdEstablecimiento]],'[2]Establecimiento 2023'!$A$1:$E$183,5,FALSE),0)</f>
        <v>04303-Monte Patria</v>
      </c>
      <c r="F4288" t="s">
        <v>1343</v>
      </c>
      <c r="G4288" s="437">
        <v>45096.671249999999</v>
      </c>
      <c r="H4288">
        <v>0</v>
      </c>
      <c r="K4288">
        <v>17</v>
      </c>
    </row>
    <row r="4289" spans="1:11" x14ac:dyDescent="0.2">
      <c r="A4289">
        <v>5</v>
      </c>
      <c r="B4289" t="s">
        <v>1325</v>
      </c>
      <c r="C4289">
        <v>2023</v>
      </c>
      <c r="D4289" t="s">
        <v>1711</v>
      </c>
      <c r="E4289" t="str">
        <f>IFERROR(VLOOKUP([1]!Tabla_SERIEA_05_13[[#This Row],[IdEstablecimiento]],'[2]Establecimiento 2023'!$A$1:$E$183,5,FALSE),0)</f>
        <v>04303-Monte Patria</v>
      </c>
      <c r="F4289" t="s">
        <v>1344</v>
      </c>
      <c r="G4289" s="437">
        <v>45096.671249999999</v>
      </c>
      <c r="H4289">
        <v>0</v>
      </c>
      <c r="K4289">
        <v>11</v>
      </c>
    </row>
    <row r="4290" spans="1:11" x14ac:dyDescent="0.2">
      <c r="A4290">
        <v>5</v>
      </c>
      <c r="B4290" t="s">
        <v>1325</v>
      </c>
      <c r="C4290">
        <v>2023</v>
      </c>
      <c r="D4290" t="s">
        <v>1711</v>
      </c>
      <c r="E4290" t="str">
        <f>IFERROR(VLOOKUP([1]!Tabla_SERIEA_05_13[[#This Row],[IdEstablecimiento]],'[2]Establecimiento 2023'!$A$1:$E$183,5,FALSE),0)</f>
        <v>04303-Monte Patria</v>
      </c>
      <c r="F4290" t="s">
        <v>1392</v>
      </c>
      <c r="G4290" s="437">
        <v>45096.671249999999</v>
      </c>
      <c r="H4290">
        <v>0</v>
      </c>
      <c r="K4290">
        <v>1</v>
      </c>
    </row>
    <row r="4291" spans="1:11" x14ac:dyDescent="0.2">
      <c r="A4291">
        <v>5</v>
      </c>
      <c r="B4291" t="s">
        <v>1325</v>
      </c>
      <c r="C4291">
        <v>2023</v>
      </c>
      <c r="D4291" t="s">
        <v>1711</v>
      </c>
      <c r="E4291" t="str">
        <f>IFERROR(VLOOKUP([1]!Tabla_SERIEA_05_13[[#This Row],[IdEstablecimiento]],'[2]Establecimiento 2023'!$A$1:$E$183,5,FALSE),0)</f>
        <v>04303-Monte Patria</v>
      </c>
      <c r="F4291" t="s">
        <v>1345</v>
      </c>
      <c r="G4291" s="437">
        <v>45096.671249999999</v>
      </c>
      <c r="H4291">
        <v>0</v>
      </c>
      <c r="K4291">
        <v>17</v>
      </c>
    </row>
    <row r="4292" spans="1:11" x14ac:dyDescent="0.2">
      <c r="A4292">
        <v>5</v>
      </c>
      <c r="B4292" t="s">
        <v>1325</v>
      </c>
      <c r="C4292">
        <v>2023</v>
      </c>
      <c r="D4292" t="s">
        <v>1711</v>
      </c>
      <c r="E4292" t="str">
        <f>IFERROR(VLOOKUP([1]!Tabla_SERIEA_05_13[[#This Row],[IdEstablecimiento]],'[2]Establecimiento 2023'!$A$1:$E$183,5,FALSE),0)</f>
        <v>04303-Monte Patria</v>
      </c>
      <c r="F4292" t="s">
        <v>1346</v>
      </c>
      <c r="G4292" s="437">
        <v>45096.671249999999</v>
      </c>
      <c r="H4292">
        <v>0</v>
      </c>
      <c r="K4292">
        <v>18</v>
      </c>
    </row>
    <row r="4293" spans="1:11" x14ac:dyDescent="0.2">
      <c r="A4293">
        <v>5</v>
      </c>
      <c r="B4293" t="s">
        <v>1325</v>
      </c>
      <c r="C4293">
        <v>2023</v>
      </c>
      <c r="D4293" t="s">
        <v>1711</v>
      </c>
      <c r="E4293" t="str">
        <f>IFERROR(VLOOKUP([1]!Tabla_SERIEA_05_13[[#This Row],[IdEstablecimiento]],'[2]Establecimiento 2023'!$A$1:$E$183,5,FALSE),0)</f>
        <v>04303-Monte Patria</v>
      </c>
      <c r="F4293" t="s">
        <v>1347</v>
      </c>
      <c r="G4293" s="437">
        <v>45096.671249999999</v>
      </c>
      <c r="H4293">
        <v>0</v>
      </c>
      <c r="K4293">
        <v>22</v>
      </c>
    </row>
    <row r="4294" spans="1:11" x14ac:dyDescent="0.2">
      <c r="A4294">
        <v>5</v>
      </c>
      <c r="B4294" t="s">
        <v>1325</v>
      </c>
      <c r="C4294">
        <v>2023</v>
      </c>
      <c r="D4294" t="s">
        <v>1711</v>
      </c>
      <c r="E4294" t="str">
        <f>IFERROR(VLOOKUP([1]!Tabla_SERIEA_05_13[[#This Row],[IdEstablecimiento]],'[2]Establecimiento 2023'!$A$1:$E$183,5,FALSE),0)</f>
        <v>04303-Monte Patria</v>
      </c>
      <c r="F4294" t="s">
        <v>1440</v>
      </c>
      <c r="G4294" s="437">
        <v>45096.671249999999</v>
      </c>
      <c r="H4294">
        <v>0</v>
      </c>
      <c r="K4294">
        <v>1</v>
      </c>
    </row>
    <row r="4295" spans="1:11" x14ac:dyDescent="0.2">
      <c r="A4295">
        <v>5</v>
      </c>
      <c r="B4295" t="s">
        <v>1325</v>
      </c>
      <c r="C4295">
        <v>2023</v>
      </c>
      <c r="D4295" t="s">
        <v>1711</v>
      </c>
      <c r="E4295" t="str">
        <f>IFERROR(VLOOKUP([1]!Tabla_SERIEA_05_13[[#This Row],[IdEstablecimiento]],'[2]Establecimiento 2023'!$A$1:$E$183,5,FALSE),0)</f>
        <v>04303-Monte Patria</v>
      </c>
      <c r="F4295" t="s">
        <v>1353</v>
      </c>
      <c r="G4295" s="437">
        <v>45096.671249999999</v>
      </c>
      <c r="H4295">
        <v>0</v>
      </c>
      <c r="K4295">
        <v>21</v>
      </c>
    </row>
    <row r="4296" spans="1:11" x14ac:dyDescent="0.2">
      <c r="A4296">
        <v>5</v>
      </c>
      <c r="B4296" t="s">
        <v>1325</v>
      </c>
      <c r="C4296">
        <v>2023</v>
      </c>
      <c r="D4296" t="s">
        <v>1711</v>
      </c>
      <c r="E4296" t="str">
        <f>IFERROR(VLOOKUP([1]!Tabla_SERIEA_05_13[[#This Row],[IdEstablecimiento]],'[2]Establecimiento 2023'!$A$1:$E$183,5,FALSE),0)</f>
        <v>04303-Monte Patria</v>
      </c>
      <c r="F4296" t="s">
        <v>1354</v>
      </c>
      <c r="G4296" s="437">
        <v>45096.671249999999</v>
      </c>
      <c r="H4296">
        <v>0</v>
      </c>
      <c r="K4296">
        <v>57</v>
      </c>
    </row>
    <row r="4297" spans="1:11" x14ac:dyDescent="0.2">
      <c r="A4297">
        <v>5</v>
      </c>
      <c r="B4297" t="s">
        <v>1325</v>
      </c>
      <c r="C4297">
        <v>2023</v>
      </c>
      <c r="D4297" t="s">
        <v>1711</v>
      </c>
      <c r="E4297" t="str">
        <f>IFERROR(VLOOKUP([1]!Tabla_SERIEA_05_13[[#This Row],[IdEstablecimiento]],'[2]Establecimiento 2023'!$A$1:$E$183,5,FALSE),0)</f>
        <v>04303-Monte Patria</v>
      </c>
      <c r="F4297" t="s">
        <v>1410</v>
      </c>
      <c r="G4297" s="437">
        <v>45096.671249999999</v>
      </c>
      <c r="H4297">
        <v>0</v>
      </c>
      <c r="K4297">
        <v>26</v>
      </c>
    </row>
    <row r="4298" spans="1:11" x14ac:dyDescent="0.2">
      <c r="A4298">
        <v>5</v>
      </c>
      <c r="B4298" t="s">
        <v>1325</v>
      </c>
      <c r="C4298">
        <v>2023</v>
      </c>
      <c r="D4298" t="s">
        <v>1711</v>
      </c>
      <c r="E4298" t="str">
        <f>IFERROR(VLOOKUP([1]!Tabla_SERIEA_05_13[[#This Row],[IdEstablecimiento]],'[2]Establecimiento 2023'!$A$1:$E$183,5,FALSE),0)</f>
        <v>04303-Monte Patria</v>
      </c>
      <c r="F4298" t="s">
        <v>1356</v>
      </c>
      <c r="G4298" s="437">
        <v>45096.671249999999</v>
      </c>
      <c r="H4298">
        <v>0</v>
      </c>
      <c r="K4298">
        <v>27</v>
      </c>
    </row>
    <row r="4299" spans="1:11" x14ac:dyDescent="0.2">
      <c r="A4299">
        <v>5</v>
      </c>
      <c r="B4299" t="s">
        <v>1325</v>
      </c>
      <c r="C4299">
        <v>2023</v>
      </c>
      <c r="D4299" t="s">
        <v>1711</v>
      </c>
      <c r="E4299" t="str">
        <f>IFERROR(VLOOKUP([1]!Tabla_SERIEA_05_13[[#This Row],[IdEstablecimiento]],'[2]Establecimiento 2023'!$A$1:$E$183,5,FALSE),0)</f>
        <v>04303-Monte Patria</v>
      </c>
      <c r="F4299" t="s">
        <v>1358</v>
      </c>
      <c r="G4299" s="437">
        <v>45096.671249999999</v>
      </c>
      <c r="H4299">
        <v>0</v>
      </c>
      <c r="K4299">
        <v>17</v>
      </c>
    </row>
    <row r="4300" spans="1:11" x14ac:dyDescent="0.2">
      <c r="A4300">
        <v>5</v>
      </c>
      <c r="B4300" t="s">
        <v>1325</v>
      </c>
      <c r="C4300">
        <v>2023</v>
      </c>
      <c r="D4300" t="s">
        <v>1711</v>
      </c>
      <c r="E4300" t="str">
        <f>IFERROR(VLOOKUP([1]!Tabla_SERIEA_05_13[[#This Row],[IdEstablecimiento]],'[2]Establecimiento 2023'!$A$1:$E$183,5,FALSE),0)</f>
        <v>04303-Monte Patria</v>
      </c>
      <c r="F4300" t="s">
        <v>1444</v>
      </c>
      <c r="G4300" s="437">
        <v>45096.671249999999</v>
      </c>
      <c r="H4300">
        <v>0</v>
      </c>
      <c r="K4300">
        <v>5</v>
      </c>
    </row>
    <row r="4301" spans="1:11" x14ac:dyDescent="0.2">
      <c r="A4301">
        <v>5</v>
      </c>
      <c r="B4301" t="s">
        <v>1325</v>
      </c>
      <c r="C4301">
        <v>2023</v>
      </c>
      <c r="D4301" t="s">
        <v>1711</v>
      </c>
      <c r="E4301" t="str">
        <f>IFERROR(VLOOKUP([1]!Tabla_SERIEA_05_13[[#This Row],[IdEstablecimiento]],'[2]Establecimiento 2023'!$A$1:$E$183,5,FALSE),0)</f>
        <v>04303-Monte Patria</v>
      </c>
      <c r="F4301" t="s">
        <v>1360</v>
      </c>
      <c r="G4301" s="437">
        <v>45096.671249999999</v>
      </c>
      <c r="H4301">
        <v>0</v>
      </c>
      <c r="K4301">
        <v>1</v>
      </c>
    </row>
    <row r="4302" spans="1:11" x14ac:dyDescent="0.2">
      <c r="A4302">
        <v>5</v>
      </c>
      <c r="B4302" t="s">
        <v>1325</v>
      </c>
      <c r="C4302">
        <v>2023</v>
      </c>
      <c r="D4302" t="s">
        <v>1711</v>
      </c>
      <c r="E4302" t="str">
        <f>IFERROR(VLOOKUP([1]!Tabla_SERIEA_05_13[[#This Row],[IdEstablecimiento]],'[2]Establecimiento 2023'!$A$1:$E$183,5,FALSE),0)</f>
        <v>04303-Monte Patria</v>
      </c>
      <c r="F4302" t="s">
        <v>1361</v>
      </c>
      <c r="G4302" s="437">
        <v>45096.671249999999</v>
      </c>
      <c r="H4302">
        <v>0</v>
      </c>
      <c r="K4302">
        <v>21</v>
      </c>
    </row>
    <row r="4303" spans="1:11" x14ac:dyDescent="0.2">
      <c r="A4303">
        <v>5</v>
      </c>
      <c r="B4303" t="s">
        <v>1325</v>
      </c>
      <c r="C4303">
        <v>2023</v>
      </c>
      <c r="D4303" t="s">
        <v>1711</v>
      </c>
      <c r="E4303" t="str">
        <f>IFERROR(VLOOKUP([1]!Tabla_SERIEA_05_13[[#This Row],[IdEstablecimiento]],'[2]Establecimiento 2023'!$A$1:$E$183,5,FALSE),0)</f>
        <v>04303-Monte Patria</v>
      </c>
      <c r="F4303" t="s">
        <v>1362</v>
      </c>
      <c r="G4303" s="437">
        <v>45096.671249999999</v>
      </c>
      <c r="H4303">
        <v>0</v>
      </c>
      <c r="K4303">
        <v>11</v>
      </c>
    </row>
    <row r="4304" spans="1:11" x14ac:dyDescent="0.2">
      <c r="A4304">
        <v>5</v>
      </c>
      <c r="B4304" t="s">
        <v>1325</v>
      </c>
      <c r="C4304">
        <v>2023</v>
      </c>
      <c r="D4304" t="s">
        <v>1711</v>
      </c>
      <c r="E4304" t="str">
        <f>IFERROR(VLOOKUP([1]!Tabla_SERIEA_05_13[[#This Row],[IdEstablecimiento]],'[2]Establecimiento 2023'!$A$1:$E$183,5,FALSE),0)</f>
        <v>04303-Monte Patria</v>
      </c>
      <c r="F4304" t="s">
        <v>1426</v>
      </c>
      <c r="G4304" s="437">
        <v>45096.671249999999</v>
      </c>
      <c r="H4304">
        <v>0</v>
      </c>
      <c r="K4304">
        <v>8</v>
      </c>
    </row>
    <row r="4305" spans="1:13" x14ac:dyDescent="0.2">
      <c r="A4305">
        <v>5</v>
      </c>
      <c r="B4305" t="s">
        <v>1325</v>
      </c>
      <c r="C4305">
        <v>2023</v>
      </c>
      <c r="D4305" t="s">
        <v>1711</v>
      </c>
      <c r="E4305" t="str">
        <f>IFERROR(VLOOKUP([1]!Tabla_SERIEA_05_13[[#This Row],[IdEstablecimiento]],'[2]Establecimiento 2023'!$A$1:$E$183,5,FALSE),0)</f>
        <v>04303-Monte Patria</v>
      </c>
      <c r="F4305" t="s">
        <v>1397</v>
      </c>
      <c r="G4305" s="437">
        <v>45096.671249999999</v>
      </c>
      <c r="H4305">
        <v>0</v>
      </c>
      <c r="K4305">
        <v>1</v>
      </c>
    </row>
    <row r="4306" spans="1:13" x14ac:dyDescent="0.2">
      <c r="A4306">
        <v>5</v>
      </c>
      <c r="B4306" t="s">
        <v>1325</v>
      </c>
      <c r="C4306">
        <v>2023</v>
      </c>
      <c r="D4306" t="s">
        <v>1711</v>
      </c>
      <c r="E4306" t="str">
        <f>IFERROR(VLOOKUP([1]!Tabla_SERIEA_05_13[[#This Row],[IdEstablecimiento]],'[2]Establecimiento 2023'!$A$1:$E$183,5,FALSE),0)</f>
        <v>04303-Monte Patria</v>
      </c>
      <c r="F4306" t="s">
        <v>1367</v>
      </c>
      <c r="G4306" s="437">
        <v>45096.671249999999</v>
      </c>
      <c r="H4306">
        <v>0</v>
      </c>
      <c r="K4306">
        <v>9</v>
      </c>
    </row>
    <row r="4307" spans="1:13" x14ac:dyDescent="0.2">
      <c r="A4307">
        <v>5</v>
      </c>
      <c r="B4307" t="s">
        <v>1325</v>
      </c>
      <c r="C4307">
        <v>2023</v>
      </c>
      <c r="D4307" t="s">
        <v>1711</v>
      </c>
      <c r="E4307" t="str">
        <f>IFERROR(VLOOKUP([1]!Tabla_SERIEA_05_13[[#This Row],[IdEstablecimiento]],'[2]Establecimiento 2023'!$A$1:$E$183,5,FALSE),0)</f>
        <v>04303-Monte Patria</v>
      </c>
      <c r="F4307" t="s">
        <v>1368</v>
      </c>
      <c r="G4307" s="437">
        <v>45096.671249999999</v>
      </c>
      <c r="H4307">
        <v>0</v>
      </c>
      <c r="K4307">
        <v>2</v>
      </c>
    </row>
    <row r="4308" spans="1:13" x14ac:dyDescent="0.2">
      <c r="A4308">
        <v>5</v>
      </c>
      <c r="B4308" t="s">
        <v>1325</v>
      </c>
      <c r="C4308">
        <v>2023</v>
      </c>
      <c r="D4308" t="s">
        <v>1711</v>
      </c>
      <c r="E4308" t="str">
        <f>IFERROR(VLOOKUP([1]!Tabla_SERIEA_05_13[[#This Row],[IdEstablecimiento]],'[2]Establecimiento 2023'!$A$1:$E$183,5,FALSE),0)</f>
        <v>04303-Monte Patria</v>
      </c>
      <c r="F4308" t="s">
        <v>1475</v>
      </c>
      <c r="G4308" s="437">
        <v>45096.671249999999</v>
      </c>
      <c r="H4308">
        <v>0</v>
      </c>
      <c r="K4308">
        <v>1</v>
      </c>
    </row>
    <row r="4309" spans="1:13" x14ac:dyDescent="0.2">
      <c r="A4309">
        <v>5</v>
      </c>
      <c r="B4309" t="s">
        <v>1325</v>
      </c>
      <c r="C4309">
        <v>2023</v>
      </c>
      <c r="D4309" t="s">
        <v>1711</v>
      </c>
      <c r="E4309" t="str">
        <f>IFERROR(VLOOKUP([1]!Tabla_SERIEA_05_13[[#This Row],[IdEstablecimiento]],'[2]Establecimiento 2023'!$A$1:$E$183,5,FALSE),0)</f>
        <v>04303-Monte Patria</v>
      </c>
      <c r="F4309" t="s">
        <v>1327</v>
      </c>
      <c r="G4309" s="437">
        <v>45096.671249999999</v>
      </c>
      <c r="H4309">
        <v>10</v>
      </c>
      <c r="J4309">
        <v>10</v>
      </c>
      <c r="L4309">
        <v>10</v>
      </c>
    </row>
    <row r="4310" spans="1:13" x14ac:dyDescent="0.2">
      <c r="A4310">
        <v>5</v>
      </c>
      <c r="B4310" t="s">
        <v>1325</v>
      </c>
      <c r="C4310">
        <v>2023</v>
      </c>
      <c r="D4310" t="s">
        <v>1711</v>
      </c>
      <c r="E4310" t="str">
        <f>IFERROR(VLOOKUP([1]!Tabla_SERIEA_05_13[[#This Row],[IdEstablecimiento]],'[2]Establecimiento 2023'!$A$1:$E$183,5,FALSE),0)</f>
        <v>04303-Monte Patria</v>
      </c>
      <c r="F4310" t="s">
        <v>1384</v>
      </c>
      <c r="G4310" s="437">
        <v>45096.671249999999</v>
      </c>
      <c r="H4310">
        <v>25</v>
      </c>
      <c r="J4310">
        <v>25</v>
      </c>
      <c r="L4310">
        <v>25</v>
      </c>
    </row>
    <row r="4311" spans="1:13" x14ac:dyDescent="0.2">
      <c r="A4311">
        <v>5</v>
      </c>
      <c r="B4311" t="s">
        <v>1325</v>
      </c>
      <c r="C4311">
        <v>2023</v>
      </c>
      <c r="D4311" t="s">
        <v>1711</v>
      </c>
      <c r="E4311" t="str">
        <f>IFERROR(VLOOKUP([1]!Tabla_SERIEA_05_13[[#This Row],[IdEstablecimiento]],'[2]Establecimiento 2023'!$A$1:$E$183,5,FALSE),0)</f>
        <v>04303-Monte Patria</v>
      </c>
      <c r="F4311" t="s">
        <v>1338</v>
      </c>
      <c r="G4311" s="437">
        <v>45096.671249999999</v>
      </c>
      <c r="H4311">
        <v>1</v>
      </c>
      <c r="J4311">
        <v>1</v>
      </c>
      <c r="L4311">
        <v>1</v>
      </c>
    </row>
    <row r="4312" spans="1:13" x14ac:dyDescent="0.2">
      <c r="A4312">
        <v>5</v>
      </c>
      <c r="B4312" t="s">
        <v>1325</v>
      </c>
      <c r="C4312">
        <v>2023</v>
      </c>
      <c r="D4312" t="s">
        <v>1711</v>
      </c>
      <c r="E4312" t="str">
        <f>IFERROR(VLOOKUP([1]!Tabla_SERIEA_05_13[[#This Row],[IdEstablecimiento]],'[2]Establecimiento 2023'!$A$1:$E$183,5,FALSE),0)</f>
        <v>04101-La Serena</v>
      </c>
      <c r="F4312" t="s">
        <v>1385</v>
      </c>
      <c r="G4312" s="437">
        <v>45096.671249999999</v>
      </c>
      <c r="H4312">
        <v>25</v>
      </c>
      <c r="J4312">
        <v>25</v>
      </c>
    </row>
    <row r="4313" spans="1:13" x14ac:dyDescent="0.2">
      <c r="A4313">
        <v>5</v>
      </c>
      <c r="B4313" t="s">
        <v>1325</v>
      </c>
      <c r="C4313">
        <v>2023</v>
      </c>
      <c r="D4313" t="s">
        <v>1711</v>
      </c>
      <c r="E4313" t="str">
        <f>IFERROR(VLOOKUP([1]!Tabla_SERIEA_05_13[[#This Row],[IdEstablecimiento]],'[2]Establecimiento 2023'!$A$1:$E$183,5,FALSE),0)</f>
        <v>04101-La Serena</v>
      </c>
      <c r="F4313" t="s">
        <v>1465</v>
      </c>
      <c r="G4313" s="437">
        <v>45096.671249999999</v>
      </c>
      <c r="H4313">
        <v>1</v>
      </c>
      <c r="J4313">
        <v>1</v>
      </c>
      <c r="L4313">
        <v>1</v>
      </c>
      <c r="M4313">
        <v>1</v>
      </c>
    </row>
    <row r="4314" spans="1:13" x14ac:dyDescent="0.2">
      <c r="A4314">
        <v>5</v>
      </c>
      <c r="B4314" t="s">
        <v>1325</v>
      </c>
      <c r="C4314">
        <v>2023</v>
      </c>
      <c r="D4314" t="s">
        <v>1711</v>
      </c>
      <c r="E4314" t="str">
        <f>IFERROR(VLOOKUP([1]!Tabla_SERIEA_05_13[[#This Row],[IdEstablecimiento]],'[2]Establecimiento 2023'!$A$1:$E$183,5,FALSE),0)</f>
        <v>04101-La Serena</v>
      </c>
      <c r="F4314" t="s">
        <v>1253</v>
      </c>
      <c r="G4314" s="437">
        <v>45096.671249999999</v>
      </c>
      <c r="H4314">
        <v>10</v>
      </c>
      <c r="I4314">
        <v>0</v>
      </c>
      <c r="J4314">
        <v>10</v>
      </c>
    </row>
    <row r="4315" spans="1:13" x14ac:dyDescent="0.2">
      <c r="A4315">
        <v>5</v>
      </c>
      <c r="B4315" t="s">
        <v>1325</v>
      </c>
      <c r="C4315">
        <v>2023</v>
      </c>
      <c r="D4315" t="s">
        <v>1711</v>
      </c>
      <c r="E4315" t="str">
        <f>IFERROR(VLOOKUP([1]!Tabla_SERIEA_05_13[[#This Row],[IdEstablecimiento]],'[2]Establecimiento 2023'!$A$1:$E$183,5,FALSE),0)</f>
        <v>04101-La Serena</v>
      </c>
      <c r="F4315" t="s">
        <v>1259</v>
      </c>
      <c r="G4315" s="437">
        <v>45096.671249999999</v>
      </c>
      <c r="H4315">
        <v>2</v>
      </c>
      <c r="J4315">
        <v>2</v>
      </c>
    </row>
    <row r="4316" spans="1:13" x14ac:dyDescent="0.2">
      <c r="A4316">
        <v>5</v>
      </c>
      <c r="B4316" t="s">
        <v>1325</v>
      </c>
      <c r="C4316">
        <v>2023</v>
      </c>
      <c r="D4316" t="s">
        <v>1712</v>
      </c>
      <c r="E4316" t="str">
        <f>IFERROR(VLOOKUP([1]!Tabla_SERIEA_05_13[[#This Row],[IdEstablecimiento]],'[2]Establecimiento 2023'!$A$1:$E$183,5,FALSE),0)</f>
        <v>04101-La Serena</v>
      </c>
      <c r="F4316" t="s">
        <v>1343</v>
      </c>
      <c r="G4316" s="437">
        <v>45096.671875</v>
      </c>
      <c r="H4316">
        <v>0</v>
      </c>
      <c r="K4316">
        <v>5</v>
      </c>
    </row>
    <row r="4317" spans="1:13" x14ac:dyDescent="0.2">
      <c r="A4317">
        <v>5</v>
      </c>
      <c r="B4317" t="s">
        <v>1325</v>
      </c>
      <c r="C4317">
        <v>2023</v>
      </c>
      <c r="D4317" t="s">
        <v>1712</v>
      </c>
      <c r="E4317" t="str">
        <f>IFERROR(VLOOKUP([1]!Tabla_SERIEA_05_13[[#This Row],[IdEstablecimiento]],'[2]Establecimiento 2023'!$A$1:$E$183,5,FALSE),0)</f>
        <v>04101-La Serena</v>
      </c>
      <c r="F4317" t="s">
        <v>1344</v>
      </c>
      <c r="G4317" s="437">
        <v>45096.671875</v>
      </c>
      <c r="H4317">
        <v>0</v>
      </c>
      <c r="K4317">
        <v>19</v>
      </c>
    </row>
    <row r="4318" spans="1:13" x14ac:dyDescent="0.2">
      <c r="A4318">
        <v>5</v>
      </c>
      <c r="B4318" t="s">
        <v>1325</v>
      </c>
      <c r="C4318">
        <v>2023</v>
      </c>
      <c r="D4318" t="s">
        <v>1712</v>
      </c>
      <c r="E4318" t="str">
        <f>IFERROR(VLOOKUP([1]!Tabla_SERIEA_05_13[[#This Row],[IdEstablecimiento]],'[2]Establecimiento 2023'!$A$1:$E$183,5,FALSE),0)</f>
        <v>04101-La Serena</v>
      </c>
      <c r="F4318" t="s">
        <v>1345</v>
      </c>
      <c r="G4318" s="437">
        <v>45096.671875</v>
      </c>
      <c r="H4318">
        <v>0</v>
      </c>
      <c r="K4318">
        <v>17</v>
      </c>
    </row>
    <row r="4319" spans="1:13" x14ac:dyDescent="0.2">
      <c r="A4319">
        <v>5</v>
      </c>
      <c r="B4319" t="s">
        <v>1325</v>
      </c>
      <c r="C4319">
        <v>2023</v>
      </c>
      <c r="D4319" t="s">
        <v>1712</v>
      </c>
      <c r="E4319" t="str">
        <f>IFERROR(VLOOKUP([1]!Tabla_SERIEA_05_13[[#This Row],[IdEstablecimiento]],'[2]Establecimiento 2023'!$A$1:$E$183,5,FALSE),0)</f>
        <v>04101-La Serena</v>
      </c>
      <c r="F4319" t="s">
        <v>1346</v>
      </c>
      <c r="G4319" s="437">
        <v>45096.671875</v>
      </c>
      <c r="H4319">
        <v>0</v>
      </c>
      <c r="K4319">
        <v>19</v>
      </c>
    </row>
    <row r="4320" spans="1:13" x14ac:dyDescent="0.2">
      <c r="A4320">
        <v>5</v>
      </c>
      <c r="B4320" t="s">
        <v>1325</v>
      </c>
      <c r="C4320">
        <v>2023</v>
      </c>
      <c r="D4320" t="s">
        <v>1712</v>
      </c>
      <c r="E4320" t="str">
        <f>IFERROR(VLOOKUP([1]!Tabla_SERIEA_05_13[[#This Row],[IdEstablecimiento]],'[2]Establecimiento 2023'!$A$1:$E$183,5,FALSE),0)</f>
        <v>04101-La Serena</v>
      </c>
      <c r="F4320" t="s">
        <v>1347</v>
      </c>
      <c r="G4320" s="437">
        <v>45096.671875</v>
      </c>
      <c r="H4320">
        <v>0</v>
      </c>
      <c r="K4320">
        <v>31</v>
      </c>
    </row>
    <row r="4321" spans="1:12" x14ac:dyDescent="0.2">
      <c r="A4321">
        <v>5</v>
      </c>
      <c r="B4321" t="s">
        <v>1325</v>
      </c>
      <c r="C4321">
        <v>2023</v>
      </c>
      <c r="D4321" t="s">
        <v>1712</v>
      </c>
      <c r="E4321" t="str">
        <f>IFERROR(VLOOKUP([1]!Tabla_SERIEA_05_13[[#This Row],[IdEstablecimiento]],'[2]Establecimiento 2023'!$A$1:$E$183,5,FALSE),0)</f>
        <v>04101-La Serena</v>
      </c>
      <c r="F4321" t="s">
        <v>1440</v>
      </c>
      <c r="G4321" s="437">
        <v>45096.671875</v>
      </c>
      <c r="H4321">
        <v>0</v>
      </c>
      <c r="K4321">
        <v>3</v>
      </c>
    </row>
    <row r="4322" spans="1:12" x14ac:dyDescent="0.2">
      <c r="A4322">
        <v>5</v>
      </c>
      <c r="B4322" t="s">
        <v>1325</v>
      </c>
      <c r="C4322">
        <v>2023</v>
      </c>
      <c r="D4322" t="s">
        <v>1712</v>
      </c>
      <c r="E4322" t="str">
        <f>IFERROR(VLOOKUP([1]!Tabla_SERIEA_05_13[[#This Row],[IdEstablecimiento]],'[2]Establecimiento 2023'!$A$1:$E$183,5,FALSE),0)</f>
        <v>04101-La Serena</v>
      </c>
      <c r="F4322" t="s">
        <v>1349</v>
      </c>
      <c r="G4322" s="437">
        <v>45096.671875</v>
      </c>
      <c r="H4322">
        <v>0</v>
      </c>
      <c r="K4322">
        <v>2</v>
      </c>
    </row>
    <row r="4323" spans="1:12" x14ac:dyDescent="0.2">
      <c r="A4323">
        <v>5</v>
      </c>
      <c r="B4323" t="s">
        <v>1325</v>
      </c>
      <c r="C4323">
        <v>2023</v>
      </c>
      <c r="D4323" t="s">
        <v>1712</v>
      </c>
      <c r="E4323" t="str">
        <f>IFERROR(VLOOKUP([1]!Tabla_SERIEA_05_13[[#This Row],[IdEstablecimiento]],'[2]Establecimiento 2023'!$A$1:$E$183,5,FALSE),0)</f>
        <v>04101-La Serena</v>
      </c>
      <c r="F4323" t="s">
        <v>1353</v>
      </c>
      <c r="G4323" s="437">
        <v>45096.671875</v>
      </c>
      <c r="H4323">
        <v>0</v>
      </c>
      <c r="K4323">
        <v>26</v>
      </c>
    </row>
    <row r="4324" spans="1:12" x14ac:dyDescent="0.2">
      <c r="A4324">
        <v>5</v>
      </c>
      <c r="B4324" t="s">
        <v>1325</v>
      </c>
      <c r="C4324">
        <v>2023</v>
      </c>
      <c r="D4324" t="s">
        <v>1712</v>
      </c>
      <c r="E4324" t="str">
        <f>IFERROR(VLOOKUP([1]!Tabla_SERIEA_05_13[[#This Row],[IdEstablecimiento]],'[2]Establecimiento 2023'!$A$1:$E$183,5,FALSE),0)</f>
        <v>04101-La Serena</v>
      </c>
      <c r="F4324" t="s">
        <v>1354</v>
      </c>
      <c r="G4324" s="437">
        <v>45096.671875</v>
      </c>
      <c r="H4324">
        <v>0</v>
      </c>
      <c r="K4324">
        <v>51</v>
      </c>
    </row>
    <row r="4325" spans="1:12" x14ac:dyDescent="0.2">
      <c r="A4325">
        <v>5</v>
      </c>
      <c r="B4325" t="s">
        <v>1325</v>
      </c>
      <c r="C4325">
        <v>2023</v>
      </c>
      <c r="D4325" t="s">
        <v>1712</v>
      </c>
      <c r="E4325" t="str">
        <f>IFERROR(VLOOKUP([1]!Tabla_SERIEA_05_13[[#This Row],[IdEstablecimiento]],'[2]Establecimiento 2023'!$A$1:$E$183,5,FALSE),0)</f>
        <v>04101-La Serena</v>
      </c>
      <c r="F4325" t="s">
        <v>1410</v>
      </c>
      <c r="G4325" s="437">
        <v>45096.671875</v>
      </c>
      <c r="H4325">
        <v>0</v>
      </c>
      <c r="K4325">
        <v>28</v>
      </c>
    </row>
    <row r="4326" spans="1:12" x14ac:dyDescent="0.2">
      <c r="A4326">
        <v>5</v>
      </c>
      <c r="B4326" t="s">
        <v>1325</v>
      </c>
      <c r="C4326">
        <v>2023</v>
      </c>
      <c r="D4326" t="s">
        <v>1712</v>
      </c>
      <c r="E4326" t="str">
        <f>IFERROR(VLOOKUP([1]!Tabla_SERIEA_05_13[[#This Row],[IdEstablecimiento]],'[2]Establecimiento 2023'!$A$1:$E$183,5,FALSE),0)</f>
        <v>04101-La Serena</v>
      </c>
      <c r="F4326" t="s">
        <v>1356</v>
      </c>
      <c r="G4326" s="437">
        <v>45096.671875</v>
      </c>
      <c r="H4326">
        <v>0</v>
      </c>
      <c r="K4326">
        <v>29</v>
      </c>
    </row>
    <row r="4327" spans="1:12" x14ac:dyDescent="0.2">
      <c r="A4327">
        <v>5</v>
      </c>
      <c r="B4327" t="s">
        <v>1325</v>
      </c>
      <c r="C4327">
        <v>2023</v>
      </c>
      <c r="D4327" t="s">
        <v>1712</v>
      </c>
      <c r="E4327" t="str">
        <f>IFERROR(VLOOKUP([1]!Tabla_SERIEA_05_13[[#This Row],[IdEstablecimiento]],'[2]Establecimiento 2023'!$A$1:$E$183,5,FALSE),0)</f>
        <v>04101-La Serena</v>
      </c>
      <c r="F4327" t="s">
        <v>1358</v>
      </c>
      <c r="G4327" s="437">
        <v>45096.671875</v>
      </c>
      <c r="H4327">
        <v>0</v>
      </c>
      <c r="K4327">
        <v>15</v>
      </c>
    </row>
    <row r="4328" spans="1:12" x14ac:dyDescent="0.2">
      <c r="A4328">
        <v>5</v>
      </c>
      <c r="B4328" t="s">
        <v>1325</v>
      </c>
      <c r="C4328">
        <v>2023</v>
      </c>
      <c r="D4328" t="s">
        <v>1712</v>
      </c>
      <c r="E4328" t="str">
        <f>IFERROR(VLOOKUP([1]!Tabla_SERIEA_05_13[[#This Row],[IdEstablecimiento]],'[2]Establecimiento 2023'!$A$1:$E$183,5,FALSE),0)</f>
        <v>04101-La Serena</v>
      </c>
      <c r="F4328" t="s">
        <v>1444</v>
      </c>
      <c r="G4328" s="437">
        <v>45096.671875</v>
      </c>
      <c r="H4328">
        <v>0</v>
      </c>
      <c r="K4328">
        <v>12</v>
      </c>
    </row>
    <row r="4329" spans="1:12" x14ac:dyDescent="0.2">
      <c r="A4329">
        <v>5</v>
      </c>
      <c r="B4329" t="s">
        <v>1325</v>
      </c>
      <c r="C4329">
        <v>2023</v>
      </c>
      <c r="D4329" t="s">
        <v>1712</v>
      </c>
      <c r="E4329" t="str">
        <f>IFERROR(VLOOKUP([1]!Tabla_SERIEA_05_13[[#This Row],[IdEstablecimiento]],'[2]Establecimiento 2023'!$A$1:$E$183,5,FALSE),0)</f>
        <v>04101-La Serena</v>
      </c>
      <c r="F4329" t="s">
        <v>1361</v>
      </c>
      <c r="G4329" s="437">
        <v>45096.671875</v>
      </c>
      <c r="H4329">
        <v>0</v>
      </c>
      <c r="K4329">
        <v>16</v>
      </c>
    </row>
    <row r="4330" spans="1:12" x14ac:dyDescent="0.2">
      <c r="A4330">
        <v>5</v>
      </c>
      <c r="B4330" t="s">
        <v>1325</v>
      </c>
      <c r="C4330">
        <v>2023</v>
      </c>
      <c r="D4330" t="s">
        <v>1712</v>
      </c>
      <c r="E4330" t="str">
        <f>IFERROR(VLOOKUP([1]!Tabla_SERIEA_05_13[[#This Row],[IdEstablecimiento]],'[2]Establecimiento 2023'!$A$1:$E$183,5,FALSE),0)</f>
        <v>04101-La Serena</v>
      </c>
      <c r="F4330" t="s">
        <v>1362</v>
      </c>
      <c r="G4330" s="437">
        <v>45096.671875</v>
      </c>
      <c r="H4330">
        <v>0</v>
      </c>
      <c r="K4330">
        <v>14</v>
      </c>
    </row>
    <row r="4331" spans="1:12" x14ac:dyDescent="0.2">
      <c r="A4331">
        <v>5</v>
      </c>
      <c r="B4331" t="s">
        <v>1325</v>
      </c>
      <c r="C4331">
        <v>2023</v>
      </c>
      <c r="D4331" t="s">
        <v>1712</v>
      </c>
      <c r="E4331" t="str">
        <f>IFERROR(VLOOKUP([1]!Tabla_SERIEA_05_13[[#This Row],[IdEstablecimiento]],'[2]Establecimiento 2023'!$A$1:$E$183,5,FALSE),0)</f>
        <v>04101-La Serena</v>
      </c>
      <c r="F4331" t="s">
        <v>1426</v>
      </c>
      <c r="G4331" s="437">
        <v>45096.671875</v>
      </c>
      <c r="H4331">
        <v>0</v>
      </c>
      <c r="K4331">
        <v>1</v>
      </c>
    </row>
    <row r="4332" spans="1:12" x14ac:dyDescent="0.2">
      <c r="A4332">
        <v>5</v>
      </c>
      <c r="B4332" t="s">
        <v>1325</v>
      </c>
      <c r="C4332">
        <v>2023</v>
      </c>
      <c r="D4332" t="s">
        <v>1712</v>
      </c>
      <c r="E4332" t="str">
        <f>IFERROR(VLOOKUP([1]!Tabla_SERIEA_05_13[[#This Row],[IdEstablecimiento]],'[2]Establecimiento 2023'!$A$1:$E$183,5,FALSE),0)</f>
        <v>04101-La Serena</v>
      </c>
      <c r="F4332" t="s">
        <v>1367</v>
      </c>
      <c r="G4332" s="437">
        <v>45096.671875</v>
      </c>
      <c r="H4332">
        <v>0</v>
      </c>
      <c r="K4332">
        <v>12</v>
      </c>
    </row>
    <row r="4333" spans="1:12" x14ac:dyDescent="0.2">
      <c r="A4333">
        <v>5</v>
      </c>
      <c r="B4333" t="s">
        <v>1325</v>
      </c>
      <c r="C4333">
        <v>2023</v>
      </c>
      <c r="D4333" t="s">
        <v>1712</v>
      </c>
      <c r="E4333" t="str">
        <f>IFERROR(VLOOKUP([1]!Tabla_SERIEA_05_13[[#This Row],[IdEstablecimiento]],'[2]Establecimiento 2023'!$A$1:$E$183,5,FALSE),0)</f>
        <v>04101-La Serena</v>
      </c>
      <c r="F4333" t="s">
        <v>1368</v>
      </c>
      <c r="G4333" s="437">
        <v>45096.671875</v>
      </c>
      <c r="H4333">
        <v>0</v>
      </c>
      <c r="K4333">
        <v>5</v>
      </c>
    </row>
    <row r="4334" spans="1:12" x14ac:dyDescent="0.2">
      <c r="A4334">
        <v>5</v>
      </c>
      <c r="B4334" t="s">
        <v>1325</v>
      </c>
      <c r="C4334">
        <v>2023</v>
      </c>
      <c r="D4334" t="s">
        <v>1712</v>
      </c>
      <c r="E4334" t="str">
        <f>IFERROR(VLOOKUP([1]!Tabla_SERIEA_05_13[[#This Row],[IdEstablecimiento]],'[2]Establecimiento 2023'!$A$1:$E$183,5,FALSE),0)</f>
        <v>04101-La Serena</v>
      </c>
      <c r="F4334" t="s">
        <v>1501</v>
      </c>
      <c r="G4334" s="437">
        <v>45096.671875</v>
      </c>
      <c r="H4334">
        <v>0</v>
      </c>
      <c r="K4334">
        <v>4</v>
      </c>
    </row>
    <row r="4335" spans="1:12" x14ac:dyDescent="0.2">
      <c r="A4335">
        <v>5</v>
      </c>
      <c r="B4335" t="s">
        <v>1325</v>
      </c>
      <c r="C4335">
        <v>2023</v>
      </c>
      <c r="D4335" t="s">
        <v>1712</v>
      </c>
      <c r="E4335" t="str">
        <f>IFERROR(VLOOKUP([1]!Tabla_SERIEA_05_13[[#This Row],[IdEstablecimiento]],'[2]Establecimiento 2023'!$A$1:$E$183,5,FALSE),0)</f>
        <v>04101-La Serena</v>
      </c>
      <c r="F4335" t="s">
        <v>1335</v>
      </c>
      <c r="G4335" s="437">
        <v>45096.671875</v>
      </c>
      <c r="H4335">
        <v>7</v>
      </c>
      <c r="J4335">
        <v>7</v>
      </c>
      <c r="L4335">
        <v>7</v>
      </c>
    </row>
    <row r="4336" spans="1:12" x14ac:dyDescent="0.2">
      <c r="A4336">
        <v>5</v>
      </c>
      <c r="B4336" t="s">
        <v>1325</v>
      </c>
      <c r="C4336">
        <v>2023</v>
      </c>
      <c r="D4336" t="s">
        <v>1712</v>
      </c>
      <c r="E4336" t="str">
        <f>IFERROR(VLOOKUP([1]!Tabla_SERIEA_05_13[[#This Row],[IdEstablecimiento]],'[2]Establecimiento 2023'!$A$1:$E$183,5,FALSE),0)</f>
        <v>04101-La Serena</v>
      </c>
      <c r="F4336" t="s">
        <v>1400</v>
      </c>
      <c r="G4336" s="437">
        <v>45096.671875</v>
      </c>
      <c r="H4336">
        <v>2</v>
      </c>
      <c r="J4336">
        <v>2</v>
      </c>
      <c r="L4336">
        <v>2</v>
      </c>
    </row>
    <row r="4337" spans="1:12" x14ac:dyDescent="0.2">
      <c r="A4337">
        <v>5</v>
      </c>
      <c r="B4337" t="s">
        <v>1325</v>
      </c>
      <c r="C4337">
        <v>2023</v>
      </c>
      <c r="D4337" t="s">
        <v>1712</v>
      </c>
      <c r="E4337" t="str">
        <f>IFERROR(VLOOKUP([1]!Tabla_SERIEA_05_13[[#This Row],[IdEstablecimiento]],'[2]Establecimiento 2023'!$A$1:$E$183,5,FALSE),0)</f>
        <v>04101-La Serena</v>
      </c>
      <c r="F4337" t="s">
        <v>1477</v>
      </c>
      <c r="G4337" s="437">
        <v>45096.671875</v>
      </c>
      <c r="H4337">
        <v>86</v>
      </c>
      <c r="J4337">
        <v>86</v>
      </c>
      <c r="L4337">
        <v>86</v>
      </c>
    </row>
    <row r="4338" spans="1:12" x14ac:dyDescent="0.2">
      <c r="A4338">
        <v>5</v>
      </c>
      <c r="B4338" t="s">
        <v>1325</v>
      </c>
      <c r="C4338">
        <v>2023</v>
      </c>
      <c r="D4338" t="s">
        <v>1712</v>
      </c>
      <c r="E4338" t="str">
        <f>IFERROR(VLOOKUP([1]!Tabla_SERIEA_05_13[[#This Row],[IdEstablecimiento]],'[2]Establecimiento 2023'!$A$1:$E$183,5,FALSE),0)</f>
        <v>04101-La Serena</v>
      </c>
      <c r="F4338" t="s">
        <v>1327</v>
      </c>
      <c r="G4338" s="437">
        <v>45096.671875</v>
      </c>
      <c r="H4338">
        <v>37</v>
      </c>
      <c r="J4338">
        <v>37</v>
      </c>
      <c r="L4338">
        <v>37</v>
      </c>
    </row>
    <row r="4339" spans="1:12" x14ac:dyDescent="0.2">
      <c r="A4339">
        <v>5</v>
      </c>
      <c r="B4339" t="s">
        <v>1325</v>
      </c>
      <c r="C4339">
        <v>2023</v>
      </c>
      <c r="D4339" t="s">
        <v>1712</v>
      </c>
      <c r="E4339" t="str">
        <f>IFERROR(VLOOKUP([1]!Tabla_SERIEA_05_13[[#This Row],[IdEstablecimiento]],'[2]Establecimiento 2023'!$A$1:$E$183,5,FALSE),0)</f>
        <v>04101-La Serena</v>
      </c>
      <c r="F4339" t="s">
        <v>1413</v>
      </c>
      <c r="G4339" s="437">
        <v>45096.671875</v>
      </c>
      <c r="H4339">
        <v>30</v>
      </c>
      <c r="J4339">
        <v>30</v>
      </c>
      <c r="L4339">
        <v>30</v>
      </c>
    </row>
    <row r="4340" spans="1:12" x14ac:dyDescent="0.2">
      <c r="A4340">
        <v>5</v>
      </c>
      <c r="B4340" t="s">
        <v>1325</v>
      </c>
      <c r="C4340">
        <v>2023</v>
      </c>
      <c r="D4340" t="s">
        <v>1712</v>
      </c>
      <c r="E4340" t="str">
        <f>IFERROR(VLOOKUP([1]!Tabla_SERIEA_05_13[[#This Row],[IdEstablecimiento]],'[2]Establecimiento 2023'!$A$1:$E$183,5,FALSE),0)</f>
        <v>04101-La Serena</v>
      </c>
      <c r="F4340" t="s">
        <v>1328</v>
      </c>
      <c r="G4340" s="437">
        <v>45096.671875</v>
      </c>
      <c r="H4340">
        <v>3</v>
      </c>
      <c r="J4340">
        <v>3</v>
      </c>
      <c r="L4340">
        <v>3</v>
      </c>
    </row>
    <row r="4341" spans="1:12" x14ac:dyDescent="0.2">
      <c r="A4341">
        <v>5</v>
      </c>
      <c r="B4341" t="s">
        <v>1325</v>
      </c>
      <c r="C4341">
        <v>2023</v>
      </c>
      <c r="D4341" t="s">
        <v>1712</v>
      </c>
      <c r="E4341" t="str">
        <f>IFERROR(VLOOKUP([1]!Tabla_SERIEA_05_13[[#This Row],[IdEstablecimiento]],'[2]Establecimiento 2023'!$A$1:$E$183,5,FALSE),0)</f>
        <v>04101-La Serena</v>
      </c>
      <c r="F4341" t="s">
        <v>1329</v>
      </c>
      <c r="G4341" s="437">
        <v>45096.671875</v>
      </c>
      <c r="H4341">
        <v>1</v>
      </c>
      <c r="J4341">
        <v>1</v>
      </c>
      <c r="L4341">
        <v>1</v>
      </c>
    </row>
    <row r="4342" spans="1:12" x14ac:dyDescent="0.2">
      <c r="A4342">
        <v>5</v>
      </c>
      <c r="B4342" t="s">
        <v>1325</v>
      </c>
      <c r="C4342">
        <v>2023</v>
      </c>
      <c r="D4342" t="s">
        <v>1712</v>
      </c>
      <c r="E4342" t="str">
        <f>IFERROR(VLOOKUP([1]!Tabla_SERIEA_05_13[[#This Row],[IdEstablecimiento]],'[2]Establecimiento 2023'!$A$1:$E$183,5,FALSE),0)</f>
        <v>04101-La Serena</v>
      </c>
      <c r="F4342" t="s">
        <v>1384</v>
      </c>
      <c r="G4342" s="437">
        <v>45096.671875</v>
      </c>
      <c r="H4342">
        <v>43</v>
      </c>
      <c r="J4342">
        <v>43</v>
      </c>
      <c r="L4342">
        <v>43</v>
      </c>
    </row>
    <row r="4343" spans="1:12" x14ac:dyDescent="0.2">
      <c r="A4343">
        <v>5</v>
      </c>
      <c r="B4343" t="s">
        <v>1325</v>
      </c>
      <c r="C4343">
        <v>2023</v>
      </c>
      <c r="D4343" t="s">
        <v>1712</v>
      </c>
      <c r="E4343" t="str">
        <f>IFERROR(VLOOKUP([1]!Tabla_SERIEA_05_13[[#This Row],[IdEstablecimiento]],'[2]Establecimiento 2023'!$A$1:$E$183,5,FALSE),0)</f>
        <v>04101-La Serena</v>
      </c>
      <c r="F4343" t="s">
        <v>1338</v>
      </c>
      <c r="G4343" s="437">
        <v>45096.671875</v>
      </c>
      <c r="H4343">
        <v>8</v>
      </c>
      <c r="J4343">
        <v>8</v>
      </c>
      <c r="L4343">
        <v>8</v>
      </c>
    </row>
    <row r="4344" spans="1:12" x14ac:dyDescent="0.2">
      <c r="A4344">
        <v>5</v>
      </c>
      <c r="B4344" t="s">
        <v>1325</v>
      </c>
      <c r="C4344">
        <v>2023</v>
      </c>
      <c r="D4344" t="s">
        <v>1712</v>
      </c>
      <c r="E4344" t="str">
        <f>IFERROR(VLOOKUP([1]!Tabla_SERIEA_05_13[[#This Row],[IdEstablecimiento]],'[2]Establecimiento 2023'!$A$1:$E$183,5,FALSE),0)</f>
        <v>04101-La Serena</v>
      </c>
      <c r="F4344" t="s">
        <v>1385</v>
      </c>
      <c r="G4344" s="437">
        <v>45096.671875</v>
      </c>
      <c r="H4344">
        <v>34</v>
      </c>
      <c r="J4344">
        <v>34</v>
      </c>
    </row>
    <row r="4345" spans="1:12" x14ac:dyDescent="0.2">
      <c r="A4345">
        <v>5</v>
      </c>
      <c r="B4345" t="s">
        <v>1325</v>
      </c>
      <c r="C4345">
        <v>2023</v>
      </c>
      <c r="D4345" t="s">
        <v>1712</v>
      </c>
      <c r="E4345" t="str">
        <f>IFERROR(VLOOKUP([1]!Tabla_SERIEA_05_13[[#This Row],[IdEstablecimiento]],'[2]Establecimiento 2023'!$A$1:$E$183,5,FALSE),0)</f>
        <v>04101-La Serena</v>
      </c>
      <c r="F4345" t="s">
        <v>1332</v>
      </c>
      <c r="G4345" s="437">
        <v>45096.671875</v>
      </c>
      <c r="H4345">
        <v>47</v>
      </c>
      <c r="J4345">
        <v>47</v>
      </c>
      <c r="L4345">
        <v>47</v>
      </c>
    </row>
    <row r="4346" spans="1:12" x14ac:dyDescent="0.2">
      <c r="A4346">
        <v>5</v>
      </c>
      <c r="B4346" t="s">
        <v>1325</v>
      </c>
      <c r="C4346">
        <v>2023</v>
      </c>
      <c r="D4346" t="s">
        <v>1712</v>
      </c>
      <c r="E4346" t="str">
        <f>IFERROR(VLOOKUP([1]!Tabla_SERIEA_05_13[[#This Row],[IdEstablecimiento]],'[2]Establecimiento 2023'!$A$1:$E$183,5,FALSE),0)</f>
        <v>04101-La Serena</v>
      </c>
      <c r="F4346" t="s">
        <v>1244</v>
      </c>
      <c r="G4346" s="437">
        <v>45096.671875</v>
      </c>
      <c r="H4346">
        <v>95</v>
      </c>
      <c r="I4346">
        <v>0</v>
      </c>
      <c r="J4346">
        <v>95</v>
      </c>
    </row>
    <row r="4347" spans="1:12" x14ac:dyDescent="0.2">
      <c r="A4347">
        <v>5</v>
      </c>
      <c r="B4347" t="s">
        <v>1325</v>
      </c>
      <c r="C4347">
        <v>2023</v>
      </c>
      <c r="D4347" t="s">
        <v>1712</v>
      </c>
      <c r="E4347" t="str">
        <f>IFERROR(VLOOKUP([1]!Tabla_SERIEA_05_13[[#This Row],[IdEstablecimiento]],'[2]Establecimiento 2023'!$A$1:$E$183,5,FALSE),0)</f>
        <v>04101-La Serena</v>
      </c>
      <c r="F4347" t="s">
        <v>1253</v>
      </c>
      <c r="G4347" s="437">
        <v>45096.671875</v>
      </c>
      <c r="H4347">
        <v>37</v>
      </c>
      <c r="I4347">
        <v>0</v>
      </c>
      <c r="J4347">
        <v>37</v>
      </c>
    </row>
    <row r="4348" spans="1:12" x14ac:dyDescent="0.2">
      <c r="A4348">
        <v>5</v>
      </c>
      <c r="B4348" t="s">
        <v>1325</v>
      </c>
      <c r="C4348">
        <v>2023</v>
      </c>
      <c r="D4348" t="s">
        <v>1712</v>
      </c>
      <c r="E4348" t="str">
        <f>IFERROR(VLOOKUP([1]!Tabla_SERIEA_05_13[[#This Row],[IdEstablecimiento]],'[2]Establecimiento 2023'!$A$1:$E$183,5,FALSE),0)</f>
        <v>04101-La Serena</v>
      </c>
      <c r="F4348" t="s">
        <v>1254</v>
      </c>
      <c r="G4348" s="437">
        <v>45096.671875</v>
      </c>
      <c r="H4348">
        <v>30</v>
      </c>
      <c r="I4348">
        <v>0</v>
      </c>
      <c r="J4348">
        <v>30</v>
      </c>
    </row>
    <row r="4349" spans="1:12" x14ac:dyDescent="0.2">
      <c r="A4349">
        <v>5</v>
      </c>
      <c r="B4349" t="s">
        <v>1325</v>
      </c>
      <c r="C4349">
        <v>2023</v>
      </c>
      <c r="D4349" t="s">
        <v>1712</v>
      </c>
      <c r="E4349" t="str">
        <f>IFERROR(VLOOKUP([1]!Tabla_SERIEA_05_13[[#This Row],[IdEstablecimiento]],'[2]Establecimiento 2023'!$A$1:$E$183,5,FALSE),0)</f>
        <v>04101-La Serena</v>
      </c>
      <c r="F4349" t="s">
        <v>1259</v>
      </c>
      <c r="G4349" s="437">
        <v>45096.671875</v>
      </c>
      <c r="H4349">
        <v>13</v>
      </c>
      <c r="I4349">
        <v>1</v>
      </c>
      <c r="J4349">
        <v>12</v>
      </c>
    </row>
    <row r="4350" spans="1:12" x14ac:dyDescent="0.2">
      <c r="A4350">
        <v>5</v>
      </c>
      <c r="B4350" t="s">
        <v>1325</v>
      </c>
      <c r="C4350">
        <v>2023</v>
      </c>
      <c r="D4350" t="s">
        <v>1713</v>
      </c>
      <c r="E4350" t="str">
        <f>IFERROR(VLOOKUP([1]!Tabla_SERIEA_05_13[[#This Row],[IdEstablecimiento]],'[2]Establecimiento 2023'!$A$1:$E$183,5,FALSE),0)</f>
        <v>04101-La Serena</v>
      </c>
      <c r="F4350" t="s">
        <v>1340</v>
      </c>
      <c r="G4350" s="437">
        <v>45097.390462962961</v>
      </c>
      <c r="H4350">
        <v>0</v>
      </c>
      <c r="K4350">
        <v>9</v>
      </c>
    </row>
    <row r="4351" spans="1:12" x14ac:dyDescent="0.2">
      <c r="A4351">
        <v>5</v>
      </c>
      <c r="B4351" t="s">
        <v>1325</v>
      </c>
      <c r="C4351">
        <v>2023</v>
      </c>
      <c r="D4351" t="s">
        <v>1713</v>
      </c>
      <c r="E4351" t="str">
        <f>IFERROR(VLOOKUP([1]!Tabla_SERIEA_05_13[[#This Row],[IdEstablecimiento]],'[2]Establecimiento 2023'!$A$1:$E$183,5,FALSE),0)</f>
        <v>04101-La Serena</v>
      </c>
      <c r="F4351" t="s">
        <v>1342</v>
      </c>
      <c r="G4351" s="437">
        <v>45097.390462962961</v>
      </c>
      <c r="H4351">
        <v>0</v>
      </c>
      <c r="K4351">
        <v>2</v>
      </c>
    </row>
    <row r="4352" spans="1:12" x14ac:dyDescent="0.2">
      <c r="A4352">
        <v>5</v>
      </c>
      <c r="B4352" t="s">
        <v>1325</v>
      </c>
      <c r="C4352">
        <v>2023</v>
      </c>
      <c r="D4352" t="s">
        <v>1713</v>
      </c>
      <c r="E4352" t="str">
        <f>IFERROR(VLOOKUP([1]!Tabla_SERIEA_05_13[[#This Row],[IdEstablecimiento]],'[2]Establecimiento 2023'!$A$1:$E$183,5,FALSE),0)</f>
        <v>04101-La Serena</v>
      </c>
      <c r="F4352" t="s">
        <v>1343</v>
      </c>
      <c r="G4352" s="437">
        <v>45097.390462962961</v>
      </c>
      <c r="H4352">
        <v>0</v>
      </c>
      <c r="K4352">
        <v>475</v>
      </c>
    </row>
    <row r="4353" spans="1:11" x14ac:dyDescent="0.2">
      <c r="A4353">
        <v>5</v>
      </c>
      <c r="B4353" t="s">
        <v>1325</v>
      </c>
      <c r="C4353">
        <v>2023</v>
      </c>
      <c r="D4353" t="s">
        <v>1713</v>
      </c>
      <c r="E4353" t="str">
        <f>IFERROR(VLOOKUP([1]!Tabla_SERIEA_05_13[[#This Row],[IdEstablecimiento]],'[2]Establecimiento 2023'!$A$1:$E$183,5,FALSE),0)</f>
        <v>04101-La Serena</v>
      </c>
      <c r="F4353" t="s">
        <v>1344</v>
      </c>
      <c r="G4353" s="437">
        <v>45097.390462962961</v>
      </c>
      <c r="H4353">
        <v>0</v>
      </c>
      <c r="K4353">
        <v>717</v>
      </c>
    </row>
    <row r="4354" spans="1:11" x14ac:dyDescent="0.2">
      <c r="A4354">
        <v>5</v>
      </c>
      <c r="B4354" t="s">
        <v>1325</v>
      </c>
      <c r="C4354">
        <v>2023</v>
      </c>
      <c r="D4354" t="s">
        <v>1713</v>
      </c>
      <c r="E4354" t="str">
        <f>IFERROR(VLOOKUP([1]!Tabla_SERIEA_05_13[[#This Row],[IdEstablecimiento]],'[2]Establecimiento 2023'!$A$1:$E$183,5,FALSE),0)</f>
        <v>04101-La Serena</v>
      </c>
      <c r="F4354" t="s">
        <v>1392</v>
      </c>
      <c r="G4354" s="437">
        <v>45097.390462962961</v>
      </c>
      <c r="H4354">
        <v>0</v>
      </c>
      <c r="K4354">
        <v>22</v>
      </c>
    </row>
    <row r="4355" spans="1:11" x14ac:dyDescent="0.2">
      <c r="A4355">
        <v>5</v>
      </c>
      <c r="B4355" t="s">
        <v>1325</v>
      </c>
      <c r="C4355">
        <v>2023</v>
      </c>
      <c r="D4355" t="s">
        <v>1713</v>
      </c>
      <c r="E4355" t="str">
        <f>IFERROR(VLOOKUP([1]!Tabla_SERIEA_05_13[[#This Row],[IdEstablecimiento]],'[2]Establecimiento 2023'!$A$1:$E$183,5,FALSE),0)</f>
        <v>04101-La Serena</v>
      </c>
      <c r="F4355" t="s">
        <v>1346</v>
      </c>
      <c r="G4355" s="437">
        <v>45097.390462962961</v>
      </c>
      <c r="H4355">
        <v>0</v>
      </c>
      <c r="K4355">
        <v>442</v>
      </c>
    </row>
    <row r="4356" spans="1:11" x14ac:dyDescent="0.2">
      <c r="A4356">
        <v>5</v>
      </c>
      <c r="B4356" t="s">
        <v>1325</v>
      </c>
      <c r="C4356">
        <v>2023</v>
      </c>
      <c r="D4356" t="s">
        <v>1713</v>
      </c>
      <c r="E4356" t="str">
        <f>IFERROR(VLOOKUP([1]!Tabla_SERIEA_05_13[[#This Row],[IdEstablecimiento]],'[2]Establecimiento 2023'!$A$1:$E$183,5,FALSE),0)</f>
        <v>04101-La Serena</v>
      </c>
      <c r="F4356" t="s">
        <v>1347</v>
      </c>
      <c r="G4356" s="437">
        <v>45097.390462962961</v>
      </c>
      <c r="H4356">
        <v>0</v>
      </c>
      <c r="K4356">
        <v>683</v>
      </c>
    </row>
    <row r="4357" spans="1:11" x14ac:dyDescent="0.2">
      <c r="A4357">
        <v>5</v>
      </c>
      <c r="B4357" t="s">
        <v>1325</v>
      </c>
      <c r="C4357">
        <v>2023</v>
      </c>
      <c r="D4357" t="s">
        <v>1713</v>
      </c>
      <c r="E4357" t="str">
        <f>IFERROR(VLOOKUP([1]!Tabla_SERIEA_05_13[[#This Row],[IdEstablecimiento]],'[2]Establecimiento 2023'!$A$1:$E$183,5,FALSE),0)</f>
        <v>04101-La Serena</v>
      </c>
      <c r="F4357" t="s">
        <v>1394</v>
      </c>
      <c r="G4357" s="437">
        <v>45097.390462962961</v>
      </c>
      <c r="H4357">
        <v>0</v>
      </c>
      <c r="K4357">
        <v>3</v>
      </c>
    </row>
    <row r="4358" spans="1:11" x14ac:dyDescent="0.2">
      <c r="A4358">
        <v>5</v>
      </c>
      <c r="B4358" t="s">
        <v>1325</v>
      </c>
      <c r="C4358">
        <v>2023</v>
      </c>
      <c r="D4358" t="s">
        <v>1713</v>
      </c>
      <c r="E4358" t="str">
        <f>IFERROR(VLOOKUP([1]!Tabla_SERIEA_05_13[[#This Row],[IdEstablecimiento]],'[2]Establecimiento 2023'!$A$1:$E$183,5,FALSE),0)</f>
        <v>04101-La Serena</v>
      </c>
      <c r="F4358" t="s">
        <v>1422</v>
      </c>
      <c r="G4358" s="437">
        <v>45097.390462962961</v>
      </c>
      <c r="H4358">
        <v>0</v>
      </c>
      <c r="K4358">
        <v>22</v>
      </c>
    </row>
    <row r="4359" spans="1:11" x14ac:dyDescent="0.2">
      <c r="A4359">
        <v>5</v>
      </c>
      <c r="B4359" t="s">
        <v>1325</v>
      </c>
      <c r="C4359">
        <v>2023</v>
      </c>
      <c r="D4359" t="s">
        <v>1713</v>
      </c>
      <c r="E4359" t="str">
        <f>IFERROR(VLOOKUP([1]!Tabla_SERIEA_05_13[[#This Row],[IdEstablecimiento]],'[2]Establecimiento 2023'!$A$1:$E$183,5,FALSE),0)</f>
        <v>04101-La Serena</v>
      </c>
      <c r="F4359" t="s">
        <v>1348</v>
      </c>
      <c r="G4359" s="437">
        <v>45097.390462962961</v>
      </c>
      <c r="H4359">
        <v>0</v>
      </c>
      <c r="K4359">
        <v>23</v>
      </c>
    </row>
    <row r="4360" spans="1:11" x14ac:dyDescent="0.2">
      <c r="A4360">
        <v>5</v>
      </c>
      <c r="B4360" t="s">
        <v>1325</v>
      </c>
      <c r="C4360">
        <v>2023</v>
      </c>
      <c r="D4360" t="s">
        <v>1713</v>
      </c>
      <c r="E4360" t="str">
        <f>IFERROR(VLOOKUP([1]!Tabla_SERIEA_05_13[[#This Row],[IdEstablecimiento]],'[2]Establecimiento 2023'!$A$1:$E$183,5,FALSE),0)</f>
        <v>04101-La Serena</v>
      </c>
      <c r="F4360" t="s">
        <v>1349</v>
      </c>
      <c r="G4360" s="437">
        <v>45097.390462962961</v>
      </c>
      <c r="H4360">
        <v>0</v>
      </c>
      <c r="K4360">
        <v>461</v>
      </c>
    </row>
    <row r="4361" spans="1:11" x14ac:dyDescent="0.2">
      <c r="A4361">
        <v>5</v>
      </c>
      <c r="B4361" t="s">
        <v>1325</v>
      </c>
      <c r="C4361">
        <v>2023</v>
      </c>
      <c r="D4361" t="s">
        <v>1713</v>
      </c>
      <c r="E4361" t="str">
        <f>IFERROR(VLOOKUP([1]!Tabla_SERIEA_05_13[[#This Row],[IdEstablecimiento]],'[2]Establecimiento 2023'!$A$1:$E$183,5,FALSE),0)</f>
        <v>04101-La Serena</v>
      </c>
      <c r="F4361" t="s">
        <v>1350</v>
      </c>
      <c r="G4361" s="437">
        <v>45097.390462962961</v>
      </c>
      <c r="H4361">
        <v>0</v>
      </c>
      <c r="K4361">
        <v>14</v>
      </c>
    </row>
    <row r="4362" spans="1:11" x14ac:dyDescent="0.2">
      <c r="A4362">
        <v>5</v>
      </c>
      <c r="B4362" t="s">
        <v>1325</v>
      </c>
      <c r="C4362">
        <v>2023</v>
      </c>
      <c r="D4362" t="s">
        <v>1713</v>
      </c>
      <c r="E4362" t="str">
        <f>IFERROR(VLOOKUP([1]!Tabla_SERIEA_05_13[[#This Row],[IdEstablecimiento]],'[2]Establecimiento 2023'!$A$1:$E$183,5,FALSE),0)</f>
        <v>04101-La Serena</v>
      </c>
      <c r="F4362" t="s">
        <v>1423</v>
      </c>
      <c r="G4362" s="437">
        <v>45097.390462962961</v>
      </c>
      <c r="H4362">
        <v>0</v>
      </c>
      <c r="K4362">
        <v>57</v>
      </c>
    </row>
    <row r="4363" spans="1:11" x14ac:dyDescent="0.2">
      <c r="A4363">
        <v>5</v>
      </c>
      <c r="B4363" t="s">
        <v>1325</v>
      </c>
      <c r="C4363">
        <v>2023</v>
      </c>
      <c r="D4363" t="s">
        <v>1713</v>
      </c>
      <c r="E4363" t="str">
        <f>IFERROR(VLOOKUP([1]!Tabla_SERIEA_05_13[[#This Row],[IdEstablecimiento]],'[2]Establecimiento 2023'!$A$1:$E$183,5,FALSE),0)</f>
        <v>04101-La Serena</v>
      </c>
      <c r="F4363" t="s">
        <v>1351</v>
      </c>
      <c r="G4363" s="437">
        <v>45097.390462962961</v>
      </c>
      <c r="H4363">
        <v>0</v>
      </c>
      <c r="K4363">
        <v>115</v>
      </c>
    </row>
    <row r="4364" spans="1:11" x14ac:dyDescent="0.2">
      <c r="A4364">
        <v>5</v>
      </c>
      <c r="B4364" t="s">
        <v>1325</v>
      </c>
      <c r="C4364">
        <v>2023</v>
      </c>
      <c r="D4364" t="s">
        <v>1713</v>
      </c>
      <c r="E4364" t="str">
        <f>IFERROR(VLOOKUP([1]!Tabla_SERIEA_05_13[[#This Row],[IdEstablecimiento]],'[2]Establecimiento 2023'!$A$1:$E$183,5,FALSE),0)</f>
        <v>04101-La Serena</v>
      </c>
      <c r="F4364" t="s">
        <v>1353</v>
      </c>
      <c r="G4364" s="437">
        <v>45097.390462962961</v>
      </c>
      <c r="H4364">
        <v>0</v>
      </c>
      <c r="K4364">
        <v>631</v>
      </c>
    </row>
    <row r="4365" spans="1:11" x14ac:dyDescent="0.2">
      <c r="A4365">
        <v>5</v>
      </c>
      <c r="B4365" t="s">
        <v>1325</v>
      </c>
      <c r="C4365">
        <v>2023</v>
      </c>
      <c r="D4365" t="s">
        <v>1713</v>
      </c>
      <c r="E4365" t="str">
        <f>IFERROR(VLOOKUP([1]!Tabla_SERIEA_05_13[[#This Row],[IdEstablecimiento]],'[2]Establecimiento 2023'!$A$1:$E$183,5,FALSE),0)</f>
        <v>04101-La Serena</v>
      </c>
      <c r="F4365" t="s">
        <v>1424</v>
      </c>
      <c r="G4365" s="437">
        <v>45097.390462962961</v>
      </c>
      <c r="H4365">
        <v>0</v>
      </c>
      <c r="K4365">
        <v>2</v>
      </c>
    </row>
    <row r="4366" spans="1:11" x14ac:dyDescent="0.2">
      <c r="A4366">
        <v>5</v>
      </c>
      <c r="B4366" t="s">
        <v>1325</v>
      </c>
      <c r="C4366">
        <v>2023</v>
      </c>
      <c r="D4366" t="s">
        <v>1713</v>
      </c>
      <c r="E4366" t="str">
        <f>IFERROR(VLOOKUP([1]!Tabla_SERIEA_05_13[[#This Row],[IdEstablecimiento]],'[2]Establecimiento 2023'!$A$1:$E$183,5,FALSE),0)</f>
        <v>04101-La Serena</v>
      </c>
      <c r="F4366" t="s">
        <v>1441</v>
      </c>
      <c r="G4366" s="437">
        <v>45097.390462962961</v>
      </c>
      <c r="H4366">
        <v>0</v>
      </c>
      <c r="K4366">
        <v>5</v>
      </c>
    </row>
    <row r="4367" spans="1:11" x14ac:dyDescent="0.2">
      <c r="A4367">
        <v>5</v>
      </c>
      <c r="B4367" t="s">
        <v>1325</v>
      </c>
      <c r="C4367">
        <v>2023</v>
      </c>
      <c r="D4367" t="s">
        <v>1713</v>
      </c>
      <c r="E4367" t="str">
        <f>IFERROR(VLOOKUP([1]!Tabla_SERIEA_05_13[[#This Row],[IdEstablecimiento]],'[2]Establecimiento 2023'!$A$1:$E$183,5,FALSE),0)</f>
        <v>04101-La Serena</v>
      </c>
      <c r="F4367" t="s">
        <v>1442</v>
      </c>
      <c r="G4367" s="437">
        <v>45097.390462962961</v>
      </c>
      <c r="H4367">
        <v>0</v>
      </c>
      <c r="K4367">
        <v>3</v>
      </c>
    </row>
    <row r="4368" spans="1:11" x14ac:dyDescent="0.2">
      <c r="A4368">
        <v>5</v>
      </c>
      <c r="B4368" t="s">
        <v>1325</v>
      </c>
      <c r="C4368">
        <v>2023</v>
      </c>
      <c r="D4368" t="s">
        <v>1713</v>
      </c>
      <c r="E4368" t="str">
        <f>IFERROR(VLOOKUP([1]!Tabla_SERIEA_05_13[[#This Row],[IdEstablecimiento]],'[2]Establecimiento 2023'!$A$1:$E$183,5,FALSE),0)</f>
        <v>04101-La Serena</v>
      </c>
      <c r="F4368" t="s">
        <v>1354</v>
      </c>
      <c r="G4368" s="437">
        <v>45097.390462962961</v>
      </c>
      <c r="H4368">
        <v>0</v>
      </c>
      <c r="K4368">
        <v>458</v>
      </c>
    </row>
    <row r="4369" spans="1:11" x14ac:dyDescent="0.2">
      <c r="A4369">
        <v>5</v>
      </c>
      <c r="B4369" t="s">
        <v>1325</v>
      </c>
      <c r="C4369">
        <v>2023</v>
      </c>
      <c r="D4369" t="s">
        <v>1713</v>
      </c>
      <c r="E4369" t="str">
        <f>IFERROR(VLOOKUP([1]!Tabla_SERIEA_05_13[[#This Row],[IdEstablecimiento]],'[2]Establecimiento 2023'!$A$1:$E$183,5,FALSE),0)</f>
        <v>04101-La Serena</v>
      </c>
      <c r="F4369" t="s">
        <v>1410</v>
      </c>
      <c r="G4369" s="437">
        <v>45097.390462962961</v>
      </c>
      <c r="H4369">
        <v>0</v>
      </c>
      <c r="K4369">
        <v>724</v>
      </c>
    </row>
    <row r="4370" spans="1:11" x14ac:dyDescent="0.2">
      <c r="A4370">
        <v>5</v>
      </c>
      <c r="B4370" t="s">
        <v>1325</v>
      </c>
      <c r="C4370">
        <v>2023</v>
      </c>
      <c r="D4370" t="s">
        <v>1713</v>
      </c>
      <c r="E4370" t="str">
        <f>IFERROR(VLOOKUP([1]!Tabla_SERIEA_05_13[[#This Row],[IdEstablecimiento]],'[2]Establecimiento 2023'!$A$1:$E$183,5,FALSE),0)</f>
        <v>04101-La Serena</v>
      </c>
      <c r="F4370" t="s">
        <v>1425</v>
      </c>
      <c r="G4370" s="437">
        <v>45097.390462962961</v>
      </c>
      <c r="H4370">
        <v>0</v>
      </c>
      <c r="K4370">
        <v>2</v>
      </c>
    </row>
    <row r="4371" spans="1:11" x14ac:dyDescent="0.2">
      <c r="A4371">
        <v>5</v>
      </c>
      <c r="B4371" t="s">
        <v>1325</v>
      </c>
      <c r="C4371">
        <v>2023</v>
      </c>
      <c r="D4371" t="s">
        <v>1713</v>
      </c>
      <c r="E4371" t="str">
        <f>IFERROR(VLOOKUP([1]!Tabla_SERIEA_05_13[[#This Row],[IdEstablecimiento]],'[2]Establecimiento 2023'!$A$1:$E$183,5,FALSE),0)</f>
        <v>04101-La Serena</v>
      </c>
      <c r="F4371" t="s">
        <v>1355</v>
      </c>
      <c r="G4371" s="437">
        <v>45097.390462962961</v>
      </c>
      <c r="H4371">
        <v>0</v>
      </c>
      <c r="K4371">
        <v>4</v>
      </c>
    </row>
    <row r="4372" spans="1:11" x14ac:dyDescent="0.2">
      <c r="A4372">
        <v>5</v>
      </c>
      <c r="B4372" t="s">
        <v>1325</v>
      </c>
      <c r="C4372">
        <v>2023</v>
      </c>
      <c r="D4372" t="s">
        <v>1713</v>
      </c>
      <c r="E4372" t="str">
        <f>IFERROR(VLOOKUP([1]!Tabla_SERIEA_05_13[[#This Row],[IdEstablecimiento]],'[2]Establecimiento 2023'!$A$1:$E$183,5,FALSE),0)</f>
        <v>04101-La Serena</v>
      </c>
      <c r="F4372" t="s">
        <v>1458</v>
      </c>
      <c r="G4372" s="437">
        <v>45097.390462962961</v>
      </c>
      <c r="H4372">
        <v>0</v>
      </c>
      <c r="K4372">
        <v>3</v>
      </c>
    </row>
    <row r="4373" spans="1:11" x14ac:dyDescent="0.2">
      <c r="A4373">
        <v>5</v>
      </c>
      <c r="B4373" t="s">
        <v>1325</v>
      </c>
      <c r="C4373">
        <v>2023</v>
      </c>
      <c r="D4373" t="s">
        <v>1713</v>
      </c>
      <c r="E4373" t="str">
        <f>IFERROR(VLOOKUP([1]!Tabla_SERIEA_05_13[[#This Row],[IdEstablecimiento]],'[2]Establecimiento 2023'!$A$1:$E$183,5,FALSE),0)</f>
        <v>04101-La Serena</v>
      </c>
      <c r="F4373" t="s">
        <v>1443</v>
      </c>
      <c r="G4373" s="437">
        <v>45097.390462962961</v>
      </c>
      <c r="H4373">
        <v>0</v>
      </c>
      <c r="K4373">
        <v>16</v>
      </c>
    </row>
    <row r="4374" spans="1:11" x14ac:dyDescent="0.2">
      <c r="A4374">
        <v>5</v>
      </c>
      <c r="B4374" t="s">
        <v>1325</v>
      </c>
      <c r="C4374">
        <v>2023</v>
      </c>
      <c r="D4374" t="s">
        <v>1713</v>
      </c>
      <c r="E4374" t="str">
        <f>IFERROR(VLOOKUP([1]!Tabla_SERIEA_05_13[[#This Row],[IdEstablecimiento]],'[2]Establecimiento 2023'!$A$1:$E$183,5,FALSE),0)</f>
        <v>04101-La Serena</v>
      </c>
      <c r="F4374" t="s">
        <v>1356</v>
      </c>
      <c r="G4374" s="437">
        <v>45097.390462962961</v>
      </c>
      <c r="H4374">
        <v>0</v>
      </c>
      <c r="K4374">
        <v>888</v>
      </c>
    </row>
    <row r="4375" spans="1:11" x14ac:dyDescent="0.2">
      <c r="A4375">
        <v>5</v>
      </c>
      <c r="B4375" t="s">
        <v>1325</v>
      </c>
      <c r="C4375">
        <v>2023</v>
      </c>
      <c r="D4375" t="s">
        <v>1713</v>
      </c>
      <c r="E4375" t="str">
        <f>IFERROR(VLOOKUP([1]!Tabla_SERIEA_05_13[[#This Row],[IdEstablecimiento]],'[2]Establecimiento 2023'!$A$1:$E$183,5,FALSE),0)</f>
        <v>04101-La Serena</v>
      </c>
      <c r="F4375" t="s">
        <v>1357</v>
      </c>
      <c r="G4375" s="437">
        <v>45097.390462962961</v>
      </c>
      <c r="H4375">
        <v>0</v>
      </c>
      <c r="K4375">
        <v>57</v>
      </c>
    </row>
    <row r="4376" spans="1:11" x14ac:dyDescent="0.2">
      <c r="A4376">
        <v>5</v>
      </c>
      <c r="B4376" t="s">
        <v>1325</v>
      </c>
      <c r="C4376">
        <v>2023</v>
      </c>
      <c r="D4376" t="s">
        <v>1713</v>
      </c>
      <c r="E4376" t="str">
        <f>IFERROR(VLOOKUP([1]!Tabla_SERIEA_05_13[[#This Row],[IdEstablecimiento]],'[2]Establecimiento 2023'!$A$1:$E$183,5,FALSE),0)</f>
        <v>04101-La Serena</v>
      </c>
      <c r="F4376" t="s">
        <v>1358</v>
      </c>
      <c r="G4376" s="437">
        <v>45097.390462962961</v>
      </c>
      <c r="H4376">
        <v>0</v>
      </c>
      <c r="K4376">
        <v>476</v>
      </c>
    </row>
    <row r="4377" spans="1:11" x14ac:dyDescent="0.2">
      <c r="A4377">
        <v>5</v>
      </c>
      <c r="B4377" t="s">
        <v>1325</v>
      </c>
      <c r="C4377">
        <v>2023</v>
      </c>
      <c r="D4377" t="s">
        <v>1713</v>
      </c>
      <c r="E4377" t="str">
        <f>IFERROR(VLOOKUP([1]!Tabla_SERIEA_05_13[[#This Row],[IdEstablecimiento]],'[2]Establecimiento 2023'!$A$1:$E$183,5,FALSE),0)</f>
        <v>04101-La Serena</v>
      </c>
      <c r="F4377" t="s">
        <v>1395</v>
      </c>
      <c r="G4377" s="437">
        <v>45097.390462962961</v>
      </c>
      <c r="H4377">
        <v>0</v>
      </c>
      <c r="K4377">
        <v>51</v>
      </c>
    </row>
    <row r="4378" spans="1:11" x14ac:dyDescent="0.2">
      <c r="A4378">
        <v>5</v>
      </c>
      <c r="B4378" t="s">
        <v>1325</v>
      </c>
      <c r="C4378">
        <v>2023</v>
      </c>
      <c r="D4378" t="s">
        <v>1713</v>
      </c>
      <c r="E4378" t="str">
        <f>IFERROR(VLOOKUP([1]!Tabla_SERIEA_05_13[[#This Row],[IdEstablecimiento]],'[2]Establecimiento 2023'!$A$1:$E$183,5,FALSE),0)</f>
        <v>04101-La Serena</v>
      </c>
      <c r="F4378" t="s">
        <v>1444</v>
      </c>
      <c r="G4378" s="437">
        <v>45097.390462962961</v>
      </c>
      <c r="H4378">
        <v>0</v>
      </c>
      <c r="K4378">
        <v>200</v>
      </c>
    </row>
    <row r="4379" spans="1:11" x14ac:dyDescent="0.2">
      <c r="A4379">
        <v>5</v>
      </c>
      <c r="B4379" t="s">
        <v>1325</v>
      </c>
      <c r="C4379">
        <v>2023</v>
      </c>
      <c r="D4379" t="s">
        <v>1713</v>
      </c>
      <c r="E4379" t="str">
        <f>IFERROR(VLOOKUP([1]!Tabla_SERIEA_05_13[[#This Row],[IdEstablecimiento]],'[2]Establecimiento 2023'!$A$1:$E$183,5,FALSE),0)</f>
        <v>04101-La Serena</v>
      </c>
      <c r="F4379" t="s">
        <v>1396</v>
      </c>
      <c r="G4379" s="437">
        <v>45097.390462962961</v>
      </c>
      <c r="H4379">
        <v>0</v>
      </c>
      <c r="K4379">
        <v>38</v>
      </c>
    </row>
    <row r="4380" spans="1:11" x14ac:dyDescent="0.2">
      <c r="A4380">
        <v>5</v>
      </c>
      <c r="B4380" t="s">
        <v>1325</v>
      </c>
      <c r="C4380">
        <v>2023</v>
      </c>
      <c r="D4380" t="s">
        <v>1713</v>
      </c>
      <c r="E4380" t="str">
        <f>IFERROR(VLOOKUP([1]!Tabla_SERIEA_05_13[[#This Row],[IdEstablecimiento]],'[2]Establecimiento 2023'!$A$1:$E$183,5,FALSE),0)</f>
        <v>04101-La Serena</v>
      </c>
      <c r="F4380" t="s">
        <v>1361</v>
      </c>
      <c r="G4380" s="437">
        <v>45097.390462962961</v>
      </c>
      <c r="H4380">
        <v>0</v>
      </c>
      <c r="K4380">
        <v>697</v>
      </c>
    </row>
    <row r="4381" spans="1:11" x14ac:dyDescent="0.2">
      <c r="A4381">
        <v>5</v>
      </c>
      <c r="B4381" t="s">
        <v>1325</v>
      </c>
      <c r="C4381">
        <v>2023</v>
      </c>
      <c r="D4381" t="s">
        <v>1713</v>
      </c>
      <c r="E4381" t="str">
        <f>IFERROR(VLOOKUP([1]!Tabla_SERIEA_05_13[[#This Row],[IdEstablecimiento]],'[2]Establecimiento 2023'!$A$1:$E$183,5,FALSE),0)</f>
        <v>04101-La Serena</v>
      </c>
      <c r="F4381" t="s">
        <v>1362</v>
      </c>
      <c r="G4381" s="437">
        <v>45097.390462962961</v>
      </c>
      <c r="H4381">
        <v>0</v>
      </c>
      <c r="K4381">
        <v>384</v>
      </c>
    </row>
    <row r="4382" spans="1:11" x14ac:dyDescent="0.2">
      <c r="A4382">
        <v>5</v>
      </c>
      <c r="B4382" t="s">
        <v>1325</v>
      </c>
      <c r="C4382">
        <v>2023</v>
      </c>
      <c r="D4382" t="s">
        <v>1713</v>
      </c>
      <c r="E4382" t="str">
        <f>IFERROR(VLOOKUP([1]!Tabla_SERIEA_05_13[[#This Row],[IdEstablecimiento]],'[2]Establecimiento 2023'!$A$1:$E$183,5,FALSE),0)</f>
        <v>04101-La Serena</v>
      </c>
      <c r="F4382" t="s">
        <v>1426</v>
      </c>
      <c r="G4382" s="437">
        <v>45097.390462962961</v>
      </c>
      <c r="H4382">
        <v>0</v>
      </c>
      <c r="K4382">
        <v>97</v>
      </c>
    </row>
    <row r="4383" spans="1:11" x14ac:dyDescent="0.2">
      <c r="A4383">
        <v>5</v>
      </c>
      <c r="B4383" t="s">
        <v>1325</v>
      </c>
      <c r="C4383">
        <v>2023</v>
      </c>
      <c r="D4383" t="s">
        <v>1713</v>
      </c>
      <c r="E4383" t="str">
        <f>IFERROR(VLOOKUP([1]!Tabla_SERIEA_05_13[[#This Row],[IdEstablecimiento]],'[2]Establecimiento 2023'!$A$1:$E$183,5,FALSE),0)</f>
        <v>04101-La Serena</v>
      </c>
      <c r="F4383" t="s">
        <v>1363</v>
      </c>
      <c r="G4383" s="437">
        <v>45097.390462962961</v>
      </c>
      <c r="H4383">
        <v>0</v>
      </c>
      <c r="K4383">
        <v>38</v>
      </c>
    </row>
    <row r="4384" spans="1:11" x14ac:dyDescent="0.2">
      <c r="A4384">
        <v>5</v>
      </c>
      <c r="B4384" t="s">
        <v>1325</v>
      </c>
      <c r="C4384">
        <v>2023</v>
      </c>
      <c r="D4384" t="s">
        <v>1713</v>
      </c>
      <c r="E4384" t="str">
        <f>IFERROR(VLOOKUP([1]!Tabla_SERIEA_05_13[[#This Row],[IdEstablecimiento]],'[2]Establecimiento 2023'!$A$1:$E$183,5,FALSE),0)</f>
        <v>04101-La Serena</v>
      </c>
      <c r="F4384" t="s">
        <v>1427</v>
      </c>
      <c r="G4384" s="437">
        <v>45097.390462962961</v>
      </c>
      <c r="H4384">
        <v>0</v>
      </c>
      <c r="K4384">
        <v>9</v>
      </c>
    </row>
    <row r="4385" spans="1:13" x14ac:dyDescent="0.2">
      <c r="A4385">
        <v>5</v>
      </c>
      <c r="B4385" t="s">
        <v>1325</v>
      </c>
      <c r="C4385">
        <v>2023</v>
      </c>
      <c r="D4385" t="s">
        <v>1713</v>
      </c>
      <c r="E4385" t="str">
        <f>IFERROR(VLOOKUP([1]!Tabla_SERIEA_05_13[[#This Row],[IdEstablecimiento]],'[2]Establecimiento 2023'!$A$1:$E$183,5,FALSE),0)</f>
        <v>04101-La Serena</v>
      </c>
      <c r="F4385" t="s">
        <v>1366</v>
      </c>
      <c r="G4385" s="437">
        <v>45097.390462962961</v>
      </c>
      <c r="H4385">
        <v>0</v>
      </c>
      <c r="K4385">
        <v>35</v>
      </c>
    </row>
    <row r="4386" spans="1:13" x14ac:dyDescent="0.2">
      <c r="A4386">
        <v>5</v>
      </c>
      <c r="B4386" t="s">
        <v>1325</v>
      </c>
      <c r="C4386">
        <v>2023</v>
      </c>
      <c r="D4386" t="s">
        <v>1713</v>
      </c>
      <c r="E4386" t="str">
        <f>IFERROR(VLOOKUP([1]!Tabla_SERIEA_05_13[[#This Row],[IdEstablecimiento]],'[2]Establecimiento 2023'!$A$1:$E$183,5,FALSE),0)</f>
        <v>04101-La Serena</v>
      </c>
      <c r="F4386" t="s">
        <v>1367</v>
      </c>
      <c r="G4386" s="437">
        <v>45097.390462962961</v>
      </c>
      <c r="H4386">
        <v>0</v>
      </c>
      <c r="K4386">
        <v>146</v>
      </c>
    </row>
    <row r="4387" spans="1:13" x14ac:dyDescent="0.2">
      <c r="A4387">
        <v>5</v>
      </c>
      <c r="B4387" t="s">
        <v>1325</v>
      </c>
      <c r="C4387">
        <v>2023</v>
      </c>
      <c r="D4387" t="s">
        <v>1713</v>
      </c>
      <c r="E4387" t="str">
        <f>IFERROR(VLOOKUP([1]!Tabla_SERIEA_05_13[[#This Row],[IdEstablecimiento]],'[2]Establecimiento 2023'!$A$1:$E$183,5,FALSE),0)</f>
        <v>04104-La Higuera</v>
      </c>
      <c r="F4387" t="s">
        <v>1368</v>
      </c>
      <c r="G4387" s="437">
        <v>45097.390462962961</v>
      </c>
      <c r="H4387">
        <v>0</v>
      </c>
      <c r="K4387">
        <v>290</v>
      </c>
    </row>
    <row r="4388" spans="1:13" x14ac:dyDescent="0.2">
      <c r="A4388">
        <v>5</v>
      </c>
      <c r="B4388" t="s">
        <v>1325</v>
      </c>
      <c r="C4388">
        <v>2023</v>
      </c>
      <c r="D4388" t="s">
        <v>1713</v>
      </c>
      <c r="E4388" t="str">
        <f>IFERROR(VLOOKUP([1]!Tabla_SERIEA_05_13[[#This Row],[IdEstablecimiento]],'[2]Establecimiento 2023'!$A$1:$E$183,5,FALSE),0)</f>
        <v>04104-La Higuera</v>
      </c>
      <c r="F4388" t="s">
        <v>1369</v>
      </c>
      <c r="G4388" s="437">
        <v>45097.390462962961</v>
      </c>
      <c r="H4388">
        <v>0</v>
      </c>
      <c r="K4388">
        <v>18</v>
      </c>
    </row>
    <row r="4389" spans="1:13" x14ac:dyDescent="0.2">
      <c r="A4389">
        <v>5</v>
      </c>
      <c r="B4389" t="s">
        <v>1325</v>
      </c>
      <c r="C4389">
        <v>2023</v>
      </c>
      <c r="D4389" t="s">
        <v>1713</v>
      </c>
      <c r="E4389" t="str">
        <f>IFERROR(VLOOKUP([1]!Tabla_SERIEA_05_13[[#This Row],[IdEstablecimiento]],'[2]Establecimiento 2023'!$A$1:$E$183,5,FALSE),0)</f>
        <v>04104-La Higuera</v>
      </c>
      <c r="F4389" t="s">
        <v>1370</v>
      </c>
      <c r="G4389" s="437">
        <v>45097.390462962961</v>
      </c>
      <c r="H4389">
        <v>0</v>
      </c>
      <c r="K4389">
        <v>6</v>
      </c>
    </row>
    <row r="4390" spans="1:13" x14ac:dyDescent="0.2">
      <c r="A4390">
        <v>5</v>
      </c>
      <c r="B4390" t="s">
        <v>1325</v>
      </c>
      <c r="C4390">
        <v>2023</v>
      </c>
      <c r="D4390" t="s">
        <v>1713</v>
      </c>
      <c r="E4390" t="str">
        <f>IFERROR(VLOOKUP([1]!Tabla_SERIEA_05_13[[#This Row],[IdEstablecimiento]],'[2]Establecimiento 2023'!$A$1:$E$183,5,FALSE),0)</f>
        <v>04104-La Higuera</v>
      </c>
      <c r="F4390" t="s">
        <v>1446</v>
      </c>
      <c r="G4390" s="437">
        <v>45097.390462962961</v>
      </c>
      <c r="H4390">
        <v>0</v>
      </c>
      <c r="K4390">
        <v>2</v>
      </c>
    </row>
    <row r="4391" spans="1:13" x14ac:dyDescent="0.2">
      <c r="A4391">
        <v>5</v>
      </c>
      <c r="B4391" t="s">
        <v>1325</v>
      </c>
      <c r="C4391">
        <v>2023</v>
      </c>
      <c r="D4391" t="s">
        <v>1713</v>
      </c>
      <c r="E4391" t="str">
        <f>IFERROR(VLOOKUP([1]!Tabla_SERIEA_05_13[[#This Row],[IdEstablecimiento]],'[2]Establecimiento 2023'!$A$1:$E$183,5,FALSE),0)</f>
        <v>04104-La Higuera</v>
      </c>
      <c r="F4391" t="s">
        <v>1371</v>
      </c>
      <c r="G4391" s="437">
        <v>45097.390462962961</v>
      </c>
      <c r="H4391">
        <v>0</v>
      </c>
      <c r="K4391">
        <v>44</v>
      </c>
    </row>
    <row r="4392" spans="1:13" x14ac:dyDescent="0.2">
      <c r="A4392">
        <v>5</v>
      </c>
      <c r="B4392" t="s">
        <v>1325</v>
      </c>
      <c r="C4392">
        <v>2023</v>
      </c>
      <c r="D4392" t="s">
        <v>1713</v>
      </c>
      <c r="E4392" t="str">
        <f>IFERROR(VLOOKUP([1]!Tabla_SERIEA_05_13[[#This Row],[IdEstablecimiento]],'[2]Establecimiento 2023'!$A$1:$E$183,5,FALSE),0)</f>
        <v>04104-La Higuera</v>
      </c>
      <c r="F4392" t="s">
        <v>1428</v>
      </c>
      <c r="G4392" s="437">
        <v>45097.390462962961</v>
      </c>
      <c r="H4392">
        <v>0</v>
      </c>
      <c r="K4392">
        <v>4</v>
      </c>
    </row>
    <row r="4393" spans="1:13" x14ac:dyDescent="0.2">
      <c r="A4393">
        <v>5</v>
      </c>
      <c r="B4393" t="s">
        <v>1325</v>
      </c>
      <c r="C4393">
        <v>2023</v>
      </c>
      <c r="D4393" t="s">
        <v>1713</v>
      </c>
      <c r="E4393" t="str">
        <f>IFERROR(VLOOKUP([1]!Tabla_SERIEA_05_13[[#This Row],[IdEstablecimiento]],'[2]Establecimiento 2023'!$A$1:$E$183,5,FALSE),0)</f>
        <v>04104-La Higuera</v>
      </c>
      <c r="F4393" t="s">
        <v>1447</v>
      </c>
      <c r="G4393" s="437">
        <v>45097.390462962961</v>
      </c>
      <c r="H4393">
        <v>0</v>
      </c>
      <c r="K4393">
        <v>4</v>
      </c>
    </row>
    <row r="4394" spans="1:13" x14ac:dyDescent="0.2">
      <c r="A4394">
        <v>5</v>
      </c>
      <c r="B4394" t="s">
        <v>1325</v>
      </c>
      <c r="C4394">
        <v>2023</v>
      </c>
      <c r="D4394" t="s">
        <v>1713</v>
      </c>
      <c r="E4394" t="str">
        <f>IFERROR(VLOOKUP([1]!Tabla_SERIEA_05_13[[#This Row],[IdEstablecimiento]],'[2]Establecimiento 2023'!$A$1:$E$183,5,FALSE),0)</f>
        <v>04104-La Higuera</v>
      </c>
      <c r="F4394" t="s">
        <v>1374</v>
      </c>
      <c r="G4394" s="437">
        <v>45097.390462962961</v>
      </c>
      <c r="H4394">
        <v>0</v>
      </c>
      <c r="K4394">
        <v>11</v>
      </c>
    </row>
    <row r="4395" spans="1:13" x14ac:dyDescent="0.2">
      <c r="A4395">
        <v>5</v>
      </c>
      <c r="B4395" t="s">
        <v>1325</v>
      </c>
      <c r="C4395">
        <v>2023</v>
      </c>
      <c r="D4395" t="s">
        <v>1713</v>
      </c>
      <c r="E4395" t="str">
        <f>IFERROR(VLOOKUP([1]!Tabla_SERIEA_05_13[[#This Row],[IdEstablecimiento]],'[2]Establecimiento 2023'!$A$1:$E$183,5,FALSE),0)</f>
        <v>04104-La Higuera</v>
      </c>
      <c r="F4395" t="s">
        <v>1448</v>
      </c>
      <c r="G4395" s="437">
        <v>45097.390462962961</v>
      </c>
      <c r="H4395">
        <v>0</v>
      </c>
      <c r="K4395">
        <v>8</v>
      </c>
    </row>
    <row r="4396" spans="1:13" x14ac:dyDescent="0.2">
      <c r="A4396">
        <v>5</v>
      </c>
      <c r="B4396" t="s">
        <v>1325</v>
      </c>
      <c r="C4396">
        <v>2023</v>
      </c>
      <c r="D4396" t="s">
        <v>1713</v>
      </c>
      <c r="E4396" t="str">
        <f>IFERROR(VLOOKUP([1]!Tabla_SERIEA_05_13[[#This Row],[IdEstablecimiento]],'[2]Establecimiento 2023'!$A$1:$E$183,5,FALSE),0)</f>
        <v>04104-La Higuera</v>
      </c>
      <c r="F4396" t="s">
        <v>1501</v>
      </c>
      <c r="G4396" s="437">
        <v>45097.390462962961</v>
      </c>
      <c r="H4396">
        <v>0</v>
      </c>
      <c r="K4396">
        <v>61</v>
      </c>
    </row>
    <row r="4397" spans="1:13" x14ac:dyDescent="0.2">
      <c r="A4397">
        <v>5</v>
      </c>
      <c r="B4397" t="s">
        <v>1325</v>
      </c>
      <c r="C4397">
        <v>2023</v>
      </c>
      <c r="D4397" t="s">
        <v>1713</v>
      </c>
      <c r="E4397" t="str">
        <f>IFERROR(VLOOKUP([1]!Tabla_SERIEA_05_13[[#This Row],[IdEstablecimiento]],'[2]Establecimiento 2023'!$A$1:$E$183,5,FALSE),0)</f>
        <v>04104-La Higuera</v>
      </c>
      <c r="F4397" t="s">
        <v>1475</v>
      </c>
      <c r="G4397" s="437">
        <v>45097.390462962961</v>
      </c>
      <c r="H4397">
        <v>0</v>
      </c>
      <c r="K4397">
        <v>12</v>
      </c>
    </row>
    <row r="4398" spans="1:13" x14ac:dyDescent="0.2">
      <c r="A4398">
        <v>5</v>
      </c>
      <c r="B4398" t="s">
        <v>1325</v>
      </c>
      <c r="C4398">
        <v>2023</v>
      </c>
      <c r="D4398" t="s">
        <v>1713</v>
      </c>
      <c r="E4398" t="str">
        <f>IFERROR(VLOOKUP([1]!Tabla_SERIEA_05_13[[#This Row],[IdEstablecimiento]],'[2]Establecimiento 2023'!$A$1:$E$183,5,FALSE),0)</f>
        <v>04104-La Higuera</v>
      </c>
      <c r="F4398" t="s">
        <v>1450</v>
      </c>
      <c r="G4398" s="437">
        <v>45097.390462962961</v>
      </c>
      <c r="H4398">
        <v>0</v>
      </c>
      <c r="K4398">
        <v>18</v>
      </c>
    </row>
    <row r="4399" spans="1:13" x14ac:dyDescent="0.2">
      <c r="A4399">
        <v>5</v>
      </c>
      <c r="B4399" t="s">
        <v>1325</v>
      </c>
      <c r="C4399">
        <v>2023</v>
      </c>
      <c r="D4399" t="s">
        <v>1713</v>
      </c>
      <c r="E4399" t="str">
        <f>IFERROR(VLOOKUP([1]!Tabla_SERIEA_05_13[[#This Row],[IdEstablecimiento]],'[2]Establecimiento 2023'!$A$1:$E$183,5,FALSE),0)</f>
        <v>04104-La Higuera</v>
      </c>
      <c r="F4399" t="s">
        <v>1335</v>
      </c>
      <c r="G4399" s="437">
        <v>45097.390462962961</v>
      </c>
      <c r="H4399">
        <v>177</v>
      </c>
      <c r="J4399">
        <v>177</v>
      </c>
      <c r="K4399">
        <v>0</v>
      </c>
      <c r="L4399">
        <v>177</v>
      </c>
      <c r="M4399">
        <v>177</v>
      </c>
    </row>
    <row r="4400" spans="1:13" x14ac:dyDescent="0.2">
      <c r="A4400">
        <v>5</v>
      </c>
      <c r="B4400" t="s">
        <v>1325</v>
      </c>
      <c r="C4400">
        <v>2023</v>
      </c>
      <c r="D4400" t="s">
        <v>1713</v>
      </c>
      <c r="E4400" t="str">
        <f>IFERROR(VLOOKUP([1]!Tabla_SERIEA_05_13[[#This Row],[IdEstablecimiento]],'[2]Establecimiento 2023'!$A$1:$E$183,5,FALSE),0)</f>
        <v>04104-La Higuera</v>
      </c>
      <c r="F4400" t="s">
        <v>1477</v>
      </c>
      <c r="G4400" s="437">
        <v>45097.390462962961</v>
      </c>
      <c r="H4400">
        <v>366</v>
      </c>
      <c r="J4400">
        <v>366</v>
      </c>
      <c r="K4400">
        <v>0</v>
      </c>
      <c r="L4400">
        <v>366</v>
      </c>
    </row>
    <row r="4401" spans="1:12" x14ac:dyDescent="0.2">
      <c r="A4401">
        <v>5</v>
      </c>
      <c r="B4401" t="s">
        <v>1325</v>
      </c>
      <c r="C4401">
        <v>2023</v>
      </c>
      <c r="D4401" t="s">
        <v>1713</v>
      </c>
      <c r="E4401" t="str">
        <f>IFERROR(VLOOKUP([1]!Tabla_SERIEA_05_13[[#This Row],[IdEstablecimiento]],'[2]Establecimiento 2023'!$A$1:$E$183,5,FALSE),0)</f>
        <v>04104-La Higuera</v>
      </c>
      <c r="F4401" t="s">
        <v>1478</v>
      </c>
      <c r="G4401" s="437">
        <v>45097.390462962961</v>
      </c>
      <c r="H4401">
        <v>1</v>
      </c>
      <c r="J4401">
        <v>1</v>
      </c>
      <c r="K4401">
        <v>0</v>
      </c>
      <c r="L4401">
        <v>1</v>
      </c>
    </row>
    <row r="4402" spans="1:12" x14ac:dyDescent="0.2">
      <c r="A4402">
        <v>5</v>
      </c>
      <c r="B4402" t="s">
        <v>1325</v>
      </c>
      <c r="C4402">
        <v>2023</v>
      </c>
      <c r="D4402" t="s">
        <v>1713</v>
      </c>
      <c r="E4402" t="str">
        <f>IFERROR(VLOOKUP([1]!Tabla_SERIEA_05_13[[#This Row],[IdEstablecimiento]],'[2]Establecimiento 2023'!$A$1:$E$183,5,FALSE),0)</f>
        <v>04104-La Higuera</v>
      </c>
      <c r="F4402" t="s">
        <v>1430</v>
      </c>
      <c r="G4402" s="437">
        <v>45097.390462962961</v>
      </c>
      <c r="H4402">
        <v>1</v>
      </c>
      <c r="J4402">
        <v>1</v>
      </c>
      <c r="K4402">
        <v>0</v>
      </c>
      <c r="L4402">
        <v>1</v>
      </c>
    </row>
    <row r="4403" spans="1:12" x14ac:dyDescent="0.2">
      <c r="A4403">
        <v>5</v>
      </c>
      <c r="B4403" t="s">
        <v>1325</v>
      </c>
      <c r="C4403">
        <v>2023</v>
      </c>
      <c r="D4403" t="s">
        <v>1713</v>
      </c>
      <c r="E4403" t="str">
        <f>IFERROR(VLOOKUP([1]!Tabla_SERIEA_05_13[[#This Row],[IdEstablecimiento]],'[2]Establecimiento 2023'!$A$1:$E$183,5,FALSE),0)</f>
        <v>04104-La Higuera</v>
      </c>
      <c r="F4403" t="s">
        <v>1380</v>
      </c>
      <c r="G4403" s="437">
        <v>45097.390462962961</v>
      </c>
      <c r="H4403">
        <v>20</v>
      </c>
      <c r="J4403">
        <v>20</v>
      </c>
    </row>
    <row r="4404" spans="1:12" x14ac:dyDescent="0.2">
      <c r="A4404">
        <v>5</v>
      </c>
      <c r="B4404" t="s">
        <v>1325</v>
      </c>
      <c r="C4404">
        <v>2023</v>
      </c>
      <c r="D4404" t="s">
        <v>1713</v>
      </c>
      <c r="E4404" t="str">
        <f>IFERROR(VLOOKUP([1]!Tabla_SERIEA_05_13[[#This Row],[IdEstablecimiento]],'[2]Establecimiento 2023'!$A$1:$E$183,5,FALSE),0)</f>
        <v>04104-La Higuera</v>
      </c>
      <c r="F4404" t="s">
        <v>1327</v>
      </c>
      <c r="G4404" s="437">
        <v>45097.390462962961</v>
      </c>
      <c r="H4404">
        <v>417</v>
      </c>
      <c r="J4404">
        <v>417</v>
      </c>
      <c r="K4404">
        <v>0</v>
      </c>
      <c r="L4404">
        <v>417</v>
      </c>
    </row>
    <row r="4405" spans="1:12" x14ac:dyDescent="0.2">
      <c r="A4405">
        <v>5</v>
      </c>
      <c r="B4405" t="s">
        <v>1325</v>
      </c>
      <c r="C4405">
        <v>2023</v>
      </c>
      <c r="D4405" t="s">
        <v>1713</v>
      </c>
      <c r="E4405" t="str">
        <f>IFERROR(VLOOKUP([1]!Tabla_SERIEA_05_13[[#This Row],[IdEstablecimiento]],'[2]Establecimiento 2023'!$A$1:$E$183,5,FALSE),0)</f>
        <v>04104-La Higuera</v>
      </c>
      <c r="F4405" t="s">
        <v>1413</v>
      </c>
      <c r="G4405" s="437">
        <v>45097.390462962961</v>
      </c>
      <c r="H4405">
        <v>20</v>
      </c>
      <c r="J4405">
        <v>20</v>
      </c>
      <c r="K4405">
        <v>0</v>
      </c>
      <c r="L4405">
        <v>20</v>
      </c>
    </row>
    <row r="4406" spans="1:12" x14ac:dyDescent="0.2">
      <c r="A4406">
        <v>5</v>
      </c>
      <c r="B4406" t="s">
        <v>1325</v>
      </c>
      <c r="C4406">
        <v>2023</v>
      </c>
      <c r="D4406" t="s">
        <v>1713</v>
      </c>
      <c r="E4406" t="str">
        <f>IFERROR(VLOOKUP([1]!Tabla_SERIEA_05_13[[#This Row],[IdEstablecimiento]],'[2]Establecimiento 2023'!$A$1:$E$183,5,FALSE),0)</f>
        <v>04104-La Higuera</v>
      </c>
      <c r="F4406" t="s">
        <v>1543</v>
      </c>
      <c r="G4406" s="437">
        <v>45097.390462962961</v>
      </c>
      <c r="H4406">
        <v>10</v>
      </c>
      <c r="J4406">
        <v>10</v>
      </c>
      <c r="K4406">
        <v>0</v>
      </c>
      <c r="L4406">
        <v>10</v>
      </c>
    </row>
    <row r="4407" spans="1:12" x14ac:dyDescent="0.2">
      <c r="A4407">
        <v>5</v>
      </c>
      <c r="B4407" t="s">
        <v>1325</v>
      </c>
      <c r="C4407">
        <v>2023</v>
      </c>
      <c r="D4407" t="s">
        <v>1713</v>
      </c>
      <c r="E4407" t="str">
        <f>IFERROR(VLOOKUP([1]!Tabla_SERIEA_05_13[[#This Row],[IdEstablecimiento]],'[2]Establecimiento 2023'!$A$1:$E$183,5,FALSE),0)</f>
        <v>04104-La Higuera</v>
      </c>
      <c r="F4407" t="s">
        <v>1383</v>
      </c>
      <c r="G4407" s="437">
        <v>45097.390462962961</v>
      </c>
      <c r="H4407">
        <v>160</v>
      </c>
      <c r="J4407">
        <v>160</v>
      </c>
      <c r="K4407">
        <v>0</v>
      </c>
      <c r="L4407">
        <v>160</v>
      </c>
    </row>
    <row r="4408" spans="1:12" x14ac:dyDescent="0.2">
      <c r="A4408">
        <v>5</v>
      </c>
      <c r="B4408" t="s">
        <v>1325</v>
      </c>
      <c r="C4408">
        <v>2023</v>
      </c>
      <c r="D4408" t="s">
        <v>1713</v>
      </c>
      <c r="E4408" t="str">
        <f>IFERROR(VLOOKUP([1]!Tabla_SERIEA_05_13[[#This Row],[IdEstablecimiento]],'[2]Establecimiento 2023'!$A$1:$E$183,5,FALSE),0)</f>
        <v>04104-La Higuera</v>
      </c>
      <c r="F4408" t="s">
        <v>1384</v>
      </c>
      <c r="G4408" s="437">
        <v>45097.390462962961</v>
      </c>
      <c r="H4408">
        <v>1263</v>
      </c>
      <c r="J4408">
        <v>1263</v>
      </c>
      <c r="K4408">
        <v>0</v>
      </c>
      <c r="L4408">
        <v>1263</v>
      </c>
    </row>
    <row r="4409" spans="1:12" x14ac:dyDescent="0.2">
      <c r="A4409">
        <v>5</v>
      </c>
      <c r="B4409" t="s">
        <v>1325</v>
      </c>
      <c r="C4409">
        <v>2023</v>
      </c>
      <c r="D4409" t="s">
        <v>1713</v>
      </c>
      <c r="E4409" t="str">
        <f>IFERROR(VLOOKUP([1]!Tabla_SERIEA_05_13[[#This Row],[IdEstablecimiento]],'[2]Establecimiento 2023'!$A$1:$E$183,5,FALSE),0)</f>
        <v>04104-La Higuera</v>
      </c>
      <c r="F4409" t="s">
        <v>1436</v>
      </c>
      <c r="G4409" s="437">
        <v>45097.390462962961</v>
      </c>
      <c r="H4409">
        <v>1</v>
      </c>
      <c r="J4409">
        <v>1</v>
      </c>
      <c r="K4409">
        <v>0</v>
      </c>
      <c r="L4409">
        <v>1</v>
      </c>
    </row>
    <row r="4410" spans="1:12" x14ac:dyDescent="0.2">
      <c r="A4410">
        <v>5</v>
      </c>
      <c r="B4410" t="s">
        <v>1325</v>
      </c>
      <c r="C4410">
        <v>2023</v>
      </c>
      <c r="D4410" t="s">
        <v>1713</v>
      </c>
      <c r="E4410" t="str">
        <f>IFERROR(VLOOKUP([1]!Tabla_SERIEA_05_13[[#This Row],[IdEstablecimiento]],'[2]Establecimiento 2023'!$A$1:$E$183,5,FALSE),0)</f>
        <v>04104-La Higuera</v>
      </c>
      <c r="F4410" t="s">
        <v>1330</v>
      </c>
      <c r="G4410" s="437">
        <v>45097.390462962961</v>
      </c>
      <c r="H4410">
        <v>1</v>
      </c>
      <c r="J4410">
        <v>1</v>
      </c>
      <c r="K4410">
        <v>0</v>
      </c>
      <c r="L4410">
        <v>1</v>
      </c>
    </row>
    <row r="4411" spans="1:12" x14ac:dyDescent="0.2">
      <c r="A4411">
        <v>5</v>
      </c>
      <c r="B4411" t="s">
        <v>1325</v>
      </c>
      <c r="C4411">
        <v>2023</v>
      </c>
      <c r="D4411" t="s">
        <v>1713</v>
      </c>
      <c r="E4411" t="str">
        <f>IFERROR(VLOOKUP([1]!Tabla_SERIEA_05_13[[#This Row],[IdEstablecimiento]],'[2]Establecimiento 2023'!$A$1:$E$183,5,FALSE),0)</f>
        <v>04104-La Higuera</v>
      </c>
      <c r="F4411" t="s">
        <v>1331</v>
      </c>
      <c r="G4411" s="437">
        <v>45097.390462962961</v>
      </c>
      <c r="H4411">
        <v>91</v>
      </c>
      <c r="J4411">
        <v>91</v>
      </c>
      <c r="K4411">
        <v>0</v>
      </c>
      <c r="L4411">
        <v>91</v>
      </c>
    </row>
    <row r="4412" spans="1:12" x14ac:dyDescent="0.2">
      <c r="A4412">
        <v>5</v>
      </c>
      <c r="B4412" t="s">
        <v>1325</v>
      </c>
      <c r="C4412">
        <v>2023</v>
      </c>
      <c r="D4412" t="s">
        <v>1713</v>
      </c>
      <c r="E4412" t="str">
        <f>IFERROR(VLOOKUP([1]!Tabla_SERIEA_05_13[[#This Row],[IdEstablecimiento]],'[2]Establecimiento 2023'!$A$1:$E$183,5,FALSE),0)</f>
        <v>04104-La Higuera</v>
      </c>
      <c r="F4412" t="s">
        <v>1385</v>
      </c>
      <c r="G4412" s="437">
        <v>45097.390462962961</v>
      </c>
      <c r="H4412">
        <v>1561</v>
      </c>
      <c r="J4412">
        <v>1561</v>
      </c>
    </row>
    <row r="4413" spans="1:12" x14ac:dyDescent="0.2">
      <c r="A4413">
        <v>5</v>
      </c>
      <c r="B4413" t="s">
        <v>1325</v>
      </c>
      <c r="C4413">
        <v>2023</v>
      </c>
      <c r="D4413" t="s">
        <v>1713</v>
      </c>
      <c r="E4413" t="str">
        <f>IFERROR(VLOOKUP([1]!Tabla_SERIEA_05_13[[#This Row],[IdEstablecimiento]],'[2]Establecimiento 2023'!$A$1:$E$183,5,FALSE),0)</f>
        <v>04104-La Higuera</v>
      </c>
      <c r="F4413" t="s">
        <v>1386</v>
      </c>
      <c r="G4413" s="437">
        <v>45097.390462962961</v>
      </c>
      <c r="H4413">
        <v>46</v>
      </c>
      <c r="J4413">
        <v>46</v>
      </c>
    </row>
    <row r="4414" spans="1:12" x14ac:dyDescent="0.2">
      <c r="A4414">
        <v>5</v>
      </c>
      <c r="B4414" t="s">
        <v>1325</v>
      </c>
      <c r="C4414">
        <v>2023</v>
      </c>
      <c r="D4414" t="s">
        <v>1713</v>
      </c>
      <c r="E4414" t="str">
        <f>IFERROR(VLOOKUP([1]!Tabla_SERIEA_05_13[[#This Row],[IdEstablecimiento]],'[2]Establecimiento 2023'!$A$1:$E$183,5,FALSE),0)</f>
        <v>04104-La Higuera</v>
      </c>
      <c r="F4414" t="s">
        <v>1532</v>
      </c>
      <c r="G4414" s="437">
        <v>45097.390462962961</v>
      </c>
      <c r="H4414">
        <v>3</v>
      </c>
      <c r="J4414">
        <v>3</v>
      </c>
      <c r="K4414">
        <v>0</v>
      </c>
      <c r="L4414">
        <v>3</v>
      </c>
    </row>
    <row r="4415" spans="1:12" x14ac:dyDescent="0.2">
      <c r="A4415">
        <v>5</v>
      </c>
      <c r="B4415" t="s">
        <v>1325</v>
      </c>
      <c r="C4415">
        <v>2023</v>
      </c>
      <c r="D4415" t="s">
        <v>1713</v>
      </c>
      <c r="E4415" t="str">
        <f>IFERROR(VLOOKUP([1]!Tabla_SERIEA_05_13[[#This Row],[IdEstablecimiento]],'[2]Establecimiento 2023'!$A$1:$E$183,5,FALSE),0)</f>
        <v>04104-La Higuera</v>
      </c>
      <c r="F4415" t="s">
        <v>1332</v>
      </c>
      <c r="G4415" s="437">
        <v>45097.390462962961</v>
      </c>
      <c r="H4415">
        <v>67</v>
      </c>
      <c r="J4415">
        <v>67</v>
      </c>
      <c r="L4415">
        <v>67</v>
      </c>
    </row>
    <row r="4416" spans="1:12" x14ac:dyDescent="0.2">
      <c r="A4416">
        <v>5</v>
      </c>
      <c r="B4416" t="s">
        <v>1325</v>
      </c>
      <c r="C4416">
        <v>2023</v>
      </c>
      <c r="D4416" t="s">
        <v>1713</v>
      </c>
      <c r="E4416" t="str">
        <f>IFERROR(VLOOKUP([1]!Tabla_SERIEA_05_13[[#This Row],[IdEstablecimiento]],'[2]Establecimiento 2023'!$A$1:$E$183,5,FALSE),0)</f>
        <v>04104-La Higuera</v>
      </c>
      <c r="F4416" t="s">
        <v>1244</v>
      </c>
      <c r="G4416" s="437">
        <v>45097.390462962961</v>
      </c>
      <c r="H4416">
        <v>543</v>
      </c>
      <c r="I4416">
        <v>0</v>
      </c>
      <c r="J4416">
        <v>543</v>
      </c>
    </row>
    <row r="4417" spans="1:12" x14ac:dyDescent="0.2">
      <c r="A4417">
        <v>5</v>
      </c>
      <c r="B4417" t="s">
        <v>1325</v>
      </c>
      <c r="C4417">
        <v>2023</v>
      </c>
      <c r="D4417" t="s">
        <v>1713</v>
      </c>
      <c r="E4417" t="str">
        <f>IFERROR(VLOOKUP([1]!Tabla_SERIEA_05_13[[#This Row],[IdEstablecimiento]],'[2]Establecimiento 2023'!$A$1:$E$183,5,FALSE),0)</f>
        <v>04104-La Higuera</v>
      </c>
      <c r="F4417" t="s">
        <v>1246</v>
      </c>
      <c r="G4417" s="437">
        <v>45097.390462962961</v>
      </c>
      <c r="H4417">
        <v>2</v>
      </c>
      <c r="I4417">
        <v>0</v>
      </c>
      <c r="J4417">
        <v>2</v>
      </c>
    </row>
    <row r="4418" spans="1:12" x14ac:dyDescent="0.2">
      <c r="A4418">
        <v>5</v>
      </c>
      <c r="B4418" t="s">
        <v>1325</v>
      </c>
      <c r="C4418">
        <v>2023</v>
      </c>
      <c r="D4418" t="s">
        <v>1713</v>
      </c>
      <c r="E4418" t="str">
        <f>IFERROR(VLOOKUP([1]!Tabla_SERIEA_05_13[[#This Row],[IdEstablecimiento]],'[2]Establecimiento 2023'!$A$1:$E$183,5,FALSE),0)</f>
        <v>04104-La Higuera</v>
      </c>
      <c r="F4418" t="s">
        <v>1248</v>
      </c>
      <c r="G4418" s="437">
        <v>45097.390462962961</v>
      </c>
      <c r="H4418">
        <v>20</v>
      </c>
      <c r="I4418">
        <v>0</v>
      </c>
      <c r="J4418">
        <v>20</v>
      </c>
    </row>
    <row r="4419" spans="1:12" x14ac:dyDescent="0.2">
      <c r="A4419">
        <v>5</v>
      </c>
      <c r="B4419" t="s">
        <v>1325</v>
      </c>
      <c r="C4419">
        <v>2023</v>
      </c>
      <c r="D4419" t="s">
        <v>1713</v>
      </c>
      <c r="E4419" t="str">
        <f>IFERROR(VLOOKUP([1]!Tabla_SERIEA_05_13[[#This Row],[IdEstablecimiento]],'[2]Establecimiento 2023'!$A$1:$E$183,5,FALSE),0)</f>
        <v>04104-La Higuera</v>
      </c>
      <c r="F4419" t="s">
        <v>1252</v>
      </c>
      <c r="G4419" s="437">
        <v>45097.390462962961</v>
      </c>
      <c r="H4419">
        <v>91</v>
      </c>
      <c r="I4419">
        <v>0</v>
      </c>
      <c r="J4419">
        <v>91</v>
      </c>
    </row>
    <row r="4420" spans="1:12" x14ac:dyDescent="0.2">
      <c r="A4420">
        <v>5</v>
      </c>
      <c r="B4420" t="s">
        <v>1325</v>
      </c>
      <c r="C4420">
        <v>2023</v>
      </c>
      <c r="D4420" t="s">
        <v>1713</v>
      </c>
      <c r="E4420" t="str">
        <f>IFERROR(VLOOKUP([1]!Tabla_SERIEA_05_13[[#This Row],[IdEstablecimiento]],'[2]Establecimiento 2023'!$A$1:$E$183,5,FALSE),0)</f>
        <v>04104-La Higuera</v>
      </c>
      <c r="F4420" t="s">
        <v>1253</v>
      </c>
      <c r="G4420" s="437">
        <v>45097.390462962961</v>
      </c>
      <c r="H4420">
        <v>417</v>
      </c>
      <c r="I4420">
        <v>0</v>
      </c>
      <c r="J4420">
        <v>417</v>
      </c>
    </row>
    <row r="4421" spans="1:12" x14ac:dyDescent="0.2">
      <c r="A4421">
        <v>5</v>
      </c>
      <c r="B4421" t="s">
        <v>1325</v>
      </c>
      <c r="C4421">
        <v>2023</v>
      </c>
      <c r="D4421" t="s">
        <v>1713</v>
      </c>
      <c r="E4421" t="str">
        <f>IFERROR(VLOOKUP([1]!Tabla_SERIEA_05_13[[#This Row],[IdEstablecimiento]],'[2]Establecimiento 2023'!$A$1:$E$183,5,FALSE),0)</f>
        <v>04104-La Higuera</v>
      </c>
      <c r="F4421" t="s">
        <v>1390</v>
      </c>
      <c r="G4421" s="437">
        <v>45097.390462962961</v>
      </c>
      <c r="H4421">
        <v>160</v>
      </c>
      <c r="I4421">
        <v>0</v>
      </c>
      <c r="J4421">
        <v>160</v>
      </c>
    </row>
    <row r="4422" spans="1:12" x14ac:dyDescent="0.2">
      <c r="A4422">
        <v>5</v>
      </c>
      <c r="B4422" t="s">
        <v>1325</v>
      </c>
      <c r="C4422">
        <v>2023</v>
      </c>
      <c r="D4422" t="s">
        <v>1713</v>
      </c>
      <c r="E4422" t="str">
        <f>IFERROR(VLOOKUP([1]!Tabla_SERIEA_05_13[[#This Row],[IdEstablecimiento]],'[2]Establecimiento 2023'!$A$1:$E$183,5,FALSE),0)</f>
        <v>04104-La Higuera</v>
      </c>
      <c r="F4422" t="s">
        <v>1254</v>
      </c>
      <c r="G4422" s="437">
        <v>45097.390462962961</v>
      </c>
      <c r="H4422">
        <v>20</v>
      </c>
      <c r="I4422">
        <v>0</v>
      </c>
      <c r="J4422">
        <v>20</v>
      </c>
    </row>
    <row r="4423" spans="1:12" x14ac:dyDescent="0.2">
      <c r="A4423">
        <v>5</v>
      </c>
      <c r="B4423" t="s">
        <v>1325</v>
      </c>
      <c r="C4423">
        <v>2023</v>
      </c>
      <c r="D4423" t="s">
        <v>1713</v>
      </c>
      <c r="E4423" t="str">
        <f>IFERROR(VLOOKUP([1]!Tabla_SERIEA_05_13[[#This Row],[IdEstablecimiento]],'[2]Establecimiento 2023'!$A$1:$E$183,5,FALSE),0)</f>
        <v>04104-La Higuera</v>
      </c>
      <c r="F4423" t="s">
        <v>1255</v>
      </c>
      <c r="G4423" s="437">
        <v>45097.390462962961</v>
      </c>
      <c r="H4423">
        <v>10</v>
      </c>
      <c r="I4423">
        <v>0</v>
      </c>
      <c r="J4423">
        <v>10</v>
      </c>
    </row>
    <row r="4424" spans="1:12" x14ac:dyDescent="0.2">
      <c r="A4424">
        <v>5</v>
      </c>
      <c r="B4424" t="s">
        <v>1325</v>
      </c>
      <c r="C4424">
        <v>2023</v>
      </c>
      <c r="D4424" t="s">
        <v>1713</v>
      </c>
      <c r="E4424" t="str">
        <f>IFERROR(VLOOKUP([1]!Tabla_SERIEA_05_13[[#This Row],[IdEstablecimiento]],'[2]Establecimiento 2023'!$A$1:$E$183,5,FALSE),0)</f>
        <v>04104-La Higuera</v>
      </c>
      <c r="F4424" t="s">
        <v>1258</v>
      </c>
      <c r="G4424" s="437">
        <v>45097.390462962961</v>
      </c>
      <c r="H4424">
        <v>19</v>
      </c>
      <c r="I4424">
        <v>11</v>
      </c>
      <c r="J4424">
        <v>8</v>
      </c>
    </row>
    <row r="4425" spans="1:12" x14ac:dyDescent="0.2">
      <c r="A4425">
        <v>5</v>
      </c>
      <c r="B4425" t="s">
        <v>1325</v>
      </c>
      <c r="C4425">
        <v>2023</v>
      </c>
      <c r="D4425" t="s">
        <v>1713</v>
      </c>
      <c r="E4425" t="str">
        <f>IFERROR(VLOOKUP([1]!Tabla_SERIEA_05_13[[#This Row],[IdEstablecimiento]],'[2]Establecimiento 2023'!$A$1:$E$183,5,FALSE),0)</f>
        <v>04101-La Serena</v>
      </c>
      <c r="F4425" t="s">
        <v>1259</v>
      </c>
      <c r="G4425" s="437">
        <v>45097.390462962961</v>
      </c>
      <c r="H4425">
        <v>71</v>
      </c>
      <c r="I4425">
        <v>8</v>
      </c>
      <c r="J4425">
        <v>63</v>
      </c>
    </row>
    <row r="4426" spans="1:12" x14ac:dyDescent="0.2">
      <c r="A4426">
        <v>5</v>
      </c>
      <c r="B4426" t="s">
        <v>1325</v>
      </c>
      <c r="C4426">
        <v>2023</v>
      </c>
      <c r="D4426" t="s">
        <v>1714</v>
      </c>
      <c r="E4426" t="str">
        <f>IFERROR(VLOOKUP([1]!Tabla_SERIEA_05_13[[#This Row],[IdEstablecimiento]],'[2]Establecimiento 2023'!$A$1:$E$183,5,FALSE),0)</f>
        <v>04101-La Serena</v>
      </c>
      <c r="F4426" t="s">
        <v>1327</v>
      </c>
      <c r="G4426" s="437">
        <v>45097.633275462962</v>
      </c>
      <c r="H4426">
        <v>38</v>
      </c>
      <c r="J4426">
        <v>38</v>
      </c>
      <c r="L4426">
        <v>38</v>
      </c>
    </row>
    <row r="4427" spans="1:12" x14ac:dyDescent="0.2">
      <c r="A4427">
        <v>5</v>
      </c>
      <c r="B4427" t="s">
        <v>1325</v>
      </c>
      <c r="C4427">
        <v>2023</v>
      </c>
      <c r="D4427" t="s">
        <v>1714</v>
      </c>
      <c r="E4427" t="str">
        <f>IFERROR(VLOOKUP([1]!Tabla_SERIEA_05_13[[#This Row],[IdEstablecimiento]],'[2]Establecimiento 2023'!$A$1:$E$183,5,FALSE),0)</f>
        <v>04101-La Serena</v>
      </c>
      <c r="F4427" t="s">
        <v>1383</v>
      </c>
      <c r="G4427" s="437">
        <v>45097.633275462962</v>
      </c>
      <c r="H4427">
        <v>12</v>
      </c>
      <c r="J4427">
        <v>12</v>
      </c>
      <c r="L4427">
        <v>12</v>
      </c>
    </row>
    <row r="4428" spans="1:12" x14ac:dyDescent="0.2">
      <c r="A4428">
        <v>5</v>
      </c>
      <c r="B4428" t="s">
        <v>1325</v>
      </c>
      <c r="C4428">
        <v>2023</v>
      </c>
      <c r="D4428" t="s">
        <v>1714</v>
      </c>
      <c r="E4428" t="str">
        <f>IFERROR(VLOOKUP([1]!Tabla_SERIEA_05_13[[#This Row],[IdEstablecimiento]],'[2]Establecimiento 2023'!$A$1:$E$183,5,FALSE),0)</f>
        <v>04101-La Serena</v>
      </c>
      <c r="F4428" t="s">
        <v>1506</v>
      </c>
      <c r="G4428" s="437">
        <v>45097.633275462962</v>
      </c>
      <c r="H4428">
        <v>3</v>
      </c>
      <c r="J4428">
        <v>3</v>
      </c>
      <c r="L4428">
        <v>3</v>
      </c>
    </row>
    <row r="4429" spans="1:12" x14ac:dyDescent="0.2">
      <c r="A4429">
        <v>5</v>
      </c>
      <c r="B4429" t="s">
        <v>1325</v>
      </c>
      <c r="C4429">
        <v>2023</v>
      </c>
      <c r="D4429" t="s">
        <v>1714</v>
      </c>
      <c r="E4429" t="str">
        <f>IFERROR(VLOOKUP([1]!Tabla_SERIEA_05_13[[#This Row],[IdEstablecimiento]],'[2]Establecimiento 2023'!$A$1:$E$183,5,FALSE),0)</f>
        <v>04101-La Serena</v>
      </c>
      <c r="F4429" t="s">
        <v>1435</v>
      </c>
      <c r="G4429" s="437">
        <v>45097.633275462962</v>
      </c>
      <c r="H4429">
        <v>3</v>
      </c>
      <c r="J4429">
        <v>3</v>
      </c>
      <c r="L4429">
        <v>3</v>
      </c>
    </row>
    <row r="4430" spans="1:12" x14ac:dyDescent="0.2">
      <c r="A4430">
        <v>5</v>
      </c>
      <c r="B4430" t="s">
        <v>1325</v>
      </c>
      <c r="C4430">
        <v>2023</v>
      </c>
      <c r="D4430" t="s">
        <v>1714</v>
      </c>
      <c r="E4430" t="str">
        <f>IFERROR(VLOOKUP([1]!Tabla_SERIEA_05_13[[#This Row],[IdEstablecimiento]],'[2]Establecimiento 2023'!$A$1:$E$183,5,FALSE),0)</f>
        <v>04101-La Serena</v>
      </c>
      <c r="F4430" t="s">
        <v>1384</v>
      </c>
      <c r="G4430" s="437">
        <v>45097.633275462962</v>
      </c>
      <c r="H4430">
        <v>58</v>
      </c>
      <c r="J4430">
        <v>58</v>
      </c>
      <c r="L4430">
        <v>58</v>
      </c>
    </row>
    <row r="4431" spans="1:12" x14ac:dyDescent="0.2">
      <c r="A4431">
        <v>5</v>
      </c>
      <c r="B4431" t="s">
        <v>1325</v>
      </c>
      <c r="C4431">
        <v>2023</v>
      </c>
      <c r="D4431" t="s">
        <v>1714</v>
      </c>
      <c r="E4431" t="str">
        <f>IFERROR(VLOOKUP([1]!Tabla_SERIEA_05_13[[#This Row],[IdEstablecimiento]],'[2]Establecimiento 2023'!$A$1:$E$183,5,FALSE),0)</f>
        <v>04101-La Serena</v>
      </c>
      <c r="F4431" t="s">
        <v>1331</v>
      </c>
      <c r="G4431" s="437">
        <v>45097.633275462962</v>
      </c>
      <c r="H4431">
        <v>16</v>
      </c>
      <c r="J4431">
        <v>16</v>
      </c>
      <c r="L4431">
        <v>16</v>
      </c>
    </row>
    <row r="4432" spans="1:12" x14ac:dyDescent="0.2">
      <c r="A4432">
        <v>5</v>
      </c>
      <c r="B4432" t="s">
        <v>1325</v>
      </c>
      <c r="C4432">
        <v>2023</v>
      </c>
      <c r="D4432" t="s">
        <v>1714</v>
      </c>
      <c r="E4432" t="str">
        <f>IFERROR(VLOOKUP([1]!Tabla_SERIEA_05_13[[#This Row],[IdEstablecimiento]],'[2]Establecimiento 2023'!$A$1:$E$183,5,FALSE),0)</f>
        <v>04101-La Serena</v>
      </c>
      <c r="F4432" t="s">
        <v>1252</v>
      </c>
      <c r="G4432" s="437">
        <v>45097.633275462962</v>
      </c>
      <c r="H4432">
        <v>16</v>
      </c>
      <c r="I4432">
        <v>0</v>
      </c>
      <c r="J4432">
        <v>16</v>
      </c>
    </row>
    <row r="4433" spans="1:12" x14ac:dyDescent="0.2">
      <c r="A4433">
        <v>5</v>
      </c>
      <c r="B4433" t="s">
        <v>1325</v>
      </c>
      <c r="C4433">
        <v>2023</v>
      </c>
      <c r="D4433" t="s">
        <v>1714</v>
      </c>
      <c r="E4433" t="str">
        <f>IFERROR(VLOOKUP([1]!Tabla_SERIEA_05_13[[#This Row],[IdEstablecimiento]],'[2]Establecimiento 2023'!$A$1:$E$183,5,FALSE),0)</f>
        <v>04101-La Serena</v>
      </c>
      <c r="F4433" t="s">
        <v>1253</v>
      </c>
      <c r="G4433" s="437">
        <v>45097.633275462962</v>
      </c>
      <c r="H4433">
        <v>38</v>
      </c>
      <c r="I4433">
        <v>0</v>
      </c>
      <c r="J4433">
        <v>38</v>
      </c>
    </row>
    <row r="4434" spans="1:12" x14ac:dyDescent="0.2">
      <c r="A4434">
        <v>5</v>
      </c>
      <c r="B4434" t="s">
        <v>1325</v>
      </c>
      <c r="C4434">
        <v>2023</v>
      </c>
      <c r="D4434" t="s">
        <v>1714</v>
      </c>
      <c r="E4434" t="str">
        <f>IFERROR(VLOOKUP([1]!Tabla_SERIEA_05_13[[#This Row],[IdEstablecimiento]],'[2]Establecimiento 2023'!$A$1:$E$183,5,FALSE),0)</f>
        <v>04101-La Serena</v>
      </c>
      <c r="F4434" t="s">
        <v>1390</v>
      </c>
      <c r="G4434" s="437">
        <v>45097.633275462962</v>
      </c>
      <c r="H4434">
        <v>12</v>
      </c>
      <c r="I4434">
        <v>0</v>
      </c>
      <c r="J4434">
        <v>12</v>
      </c>
    </row>
    <row r="4435" spans="1:12" x14ac:dyDescent="0.2">
      <c r="A4435">
        <v>5</v>
      </c>
      <c r="B4435" t="s">
        <v>1325</v>
      </c>
      <c r="C4435">
        <v>2023</v>
      </c>
      <c r="D4435" t="s">
        <v>1715</v>
      </c>
      <c r="E4435" t="str">
        <f>IFERROR(VLOOKUP([1]!Tabla_SERIEA_05_13[[#This Row],[IdEstablecimiento]],'[2]Establecimiento 2023'!$A$1:$E$183,5,FALSE),0)</f>
        <v>04101-La Serena</v>
      </c>
      <c r="F4435" t="s">
        <v>1335</v>
      </c>
      <c r="G4435" s="437">
        <v>45097.633657407408</v>
      </c>
      <c r="H4435">
        <v>28</v>
      </c>
      <c r="I4435">
        <v>28</v>
      </c>
      <c r="L4435">
        <v>28</v>
      </c>
    </row>
    <row r="4436" spans="1:12" x14ac:dyDescent="0.2">
      <c r="A4436">
        <v>5</v>
      </c>
      <c r="B4436" t="s">
        <v>1325</v>
      </c>
      <c r="C4436">
        <v>2023</v>
      </c>
      <c r="D4436" t="s">
        <v>1715</v>
      </c>
      <c r="E4436" t="str">
        <f>IFERROR(VLOOKUP([1]!Tabla_SERIEA_05_13[[#This Row],[IdEstablecimiento]],'[2]Establecimiento 2023'!$A$1:$E$183,5,FALSE),0)</f>
        <v>04102-Coquimbo</v>
      </c>
      <c r="F4436" t="s">
        <v>1429</v>
      </c>
      <c r="G4436" s="437">
        <v>45097.633657407408</v>
      </c>
      <c r="H4436">
        <v>5</v>
      </c>
      <c r="I4436">
        <v>5</v>
      </c>
      <c r="L4436">
        <v>5</v>
      </c>
    </row>
    <row r="4437" spans="1:12" x14ac:dyDescent="0.2">
      <c r="A4437">
        <v>5</v>
      </c>
      <c r="B4437" t="s">
        <v>1325</v>
      </c>
      <c r="C4437">
        <v>2023</v>
      </c>
      <c r="D4437" t="s">
        <v>1715</v>
      </c>
      <c r="E4437" t="str">
        <f>IFERROR(VLOOKUP([1]!Tabla_SERIEA_05_13[[#This Row],[IdEstablecimiento]],'[2]Establecimiento 2023'!$A$1:$E$183,5,FALSE),0)</f>
        <v>04102-Coquimbo</v>
      </c>
      <c r="F4437" t="s">
        <v>1478</v>
      </c>
      <c r="G4437" s="437">
        <v>45097.633657407408</v>
      </c>
      <c r="H4437">
        <v>2</v>
      </c>
      <c r="I4437">
        <v>2</v>
      </c>
      <c r="L4437">
        <v>2</v>
      </c>
    </row>
    <row r="4438" spans="1:12" x14ac:dyDescent="0.2">
      <c r="A4438">
        <v>5</v>
      </c>
      <c r="B4438" t="s">
        <v>1325</v>
      </c>
      <c r="C4438">
        <v>2023</v>
      </c>
      <c r="D4438" t="s">
        <v>1715</v>
      </c>
      <c r="E4438" t="str">
        <f>IFERROR(VLOOKUP([1]!Tabla_SERIEA_05_13[[#This Row],[IdEstablecimiento]],'[2]Establecimiento 2023'!$A$1:$E$183,5,FALSE),0)</f>
        <v>04102-Coquimbo</v>
      </c>
      <c r="F4438" t="s">
        <v>1333</v>
      </c>
      <c r="G4438" s="437">
        <v>45097.633657407408</v>
      </c>
      <c r="H4438">
        <v>1</v>
      </c>
      <c r="I4438">
        <v>1</v>
      </c>
      <c r="L4438">
        <v>1</v>
      </c>
    </row>
    <row r="4439" spans="1:12" x14ac:dyDescent="0.2">
      <c r="A4439">
        <v>5</v>
      </c>
      <c r="B4439" t="s">
        <v>1325</v>
      </c>
      <c r="C4439">
        <v>2023</v>
      </c>
      <c r="D4439" t="s">
        <v>1715</v>
      </c>
      <c r="E4439" t="str">
        <f>IFERROR(VLOOKUP([1]!Tabla_SERIEA_05_13[[#This Row],[IdEstablecimiento]],'[2]Establecimiento 2023'!$A$1:$E$183,5,FALSE),0)</f>
        <v>04102-Coquimbo</v>
      </c>
      <c r="F4439" t="s">
        <v>1327</v>
      </c>
      <c r="G4439" s="437">
        <v>45097.633657407408</v>
      </c>
      <c r="H4439">
        <v>15</v>
      </c>
      <c r="I4439">
        <v>15</v>
      </c>
      <c r="L4439">
        <v>15</v>
      </c>
    </row>
    <row r="4440" spans="1:12" x14ac:dyDescent="0.2">
      <c r="A4440">
        <v>5</v>
      </c>
      <c r="B4440" t="s">
        <v>1325</v>
      </c>
      <c r="C4440">
        <v>2023</v>
      </c>
      <c r="D4440" t="s">
        <v>1715</v>
      </c>
      <c r="E4440" t="str">
        <f>IFERROR(VLOOKUP([1]!Tabla_SERIEA_05_13[[#This Row],[IdEstablecimiento]],'[2]Establecimiento 2023'!$A$1:$E$183,5,FALSE),0)</f>
        <v>04102-Coquimbo</v>
      </c>
      <c r="F4440" t="s">
        <v>1383</v>
      </c>
      <c r="G4440" s="437">
        <v>45097.633657407408</v>
      </c>
      <c r="H4440">
        <v>3</v>
      </c>
      <c r="I4440">
        <v>3</v>
      </c>
      <c r="L4440">
        <v>3</v>
      </c>
    </row>
    <row r="4441" spans="1:12" x14ac:dyDescent="0.2">
      <c r="A4441">
        <v>5</v>
      </c>
      <c r="B4441" t="s">
        <v>1325</v>
      </c>
      <c r="C4441">
        <v>2023</v>
      </c>
      <c r="D4441" t="s">
        <v>1715</v>
      </c>
      <c r="E4441" t="str">
        <f>IFERROR(VLOOKUP([1]!Tabla_SERIEA_05_13[[#This Row],[IdEstablecimiento]],'[2]Establecimiento 2023'!$A$1:$E$183,5,FALSE),0)</f>
        <v>04102-Coquimbo</v>
      </c>
      <c r="F4441" t="s">
        <v>1384</v>
      </c>
      <c r="G4441" s="437">
        <v>45097.633657407408</v>
      </c>
      <c r="H4441">
        <v>236</v>
      </c>
      <c r="I4441">
        <v>236</v>
      </c>
      <c r="L4441">
        <v>236</v>
      </c>
    </row>
    <row r="4442" spans="1:12" x14ac:dyDescent="0.2">
      <c r="A4442">
        <v>5</v>
      </c>
      <c r="B4442" t="s">
        <v>1325</v>
      </c>
      <c r="C4442">
        <v>2023</v>
      </c>
      <c r="D4442" t="s">
        <v>1715</v>
      </c>
      <c r="E4442" t="str">
        <f>IFERROR(VLOOKUP([1]!Tabla_SERIEA_05_13[[#This Row],[IdEstablecimiento]],'[2]Establecimiento 2023'!$A$1:$E$183,5,FALSE),0)</f>
        <v>04102-Coquimbo</v>
      </c>
      <c r="F4442" t="s">
        <v>1338</v>
      </c>
      <c r="G4442" s="437">
        <v>45097.633657407408</v>
      </c>
      <c r="H4442">
        <v>119</v>
      </c>
      <c r="I4442">
        <v>119</v>
      </c>
      <c r="L4442">
        <v>119</v>
      </c>
    </row>
    <row r="4443" spans="1:12" x14ac:dyDescent="0.2">
      <c r="A4443">
        <v>5</v>
      </c>
      <c r="B4443" t="s">
        <v>1325</v>
      </c>
      <c r="C4443">
        <v>2023</v>
      </c>
      <c r="D4443" t="s">
        <v>1715</v>
      </c>
      <c r="E4443" t="str">
        <f>IFERROR(VLOOKUP([1]!Tabla_SERIEA_05_13[[#This Row],[IdEstablecimiento]],'[2]Establecimiento 2023'!$A$1:$E$183,5,FALSE),0)</f>
        <v>04102-Coquimbo</v>
      </c>
      <c r="F4443" t="s">
        <v>1436</v>
      </c>
      <c r="G4443" s="437">
        <v>45097.633657407408</v>
      </c>
      <c r="H4443">
        <v>25</v>
      </c>
      <c r="I4443">
        <v>25</v>
      </c>
      <c r="L4443">
        <v>25</v>
      </c>
    </row>
    <row r="4444" spans="1:12" x14ac:dyDescent="0.2">
      <c r="A4444">
        <v>5</v>
      </c>
      <c r="B4444" t="s">
        <v>1325</v>
      </c>
      <c r="C4444">
        <v>2023</v>
      </c>
      <c r="D4444" t="s">
        <v>1715</v>
      </c>
      <c r="E4444" t="str">
        <f>IFERROR(VLOOKUP([1]!Tabla_SERIEA_05_13[[#This Row],[IdEstablecimiento]],'[2]Establecimiento 2023'!$A$1:$E$183,5,FALSE),0)</f>
        <v>04102-Coquimbo</v>
      </c>
      <c r="F4444" t="s">
        <v>1330</v>
      </c>
      <c r="G4444" s="437">
        <v>45097.633657407408</v>
      </c>
      <c r="H4444">
        <v>2</v>
      </c>
      <c r="I4444">
        <v>2</v>
      </c>
      <c r="L4444">
        <v>2</v>
      </c>
    </row>
    <row r="4445" spans="1:12" x14ac:dyDescent="0.2">
      <c r="A4445">
        <v>5</v>
      </c>
      <c r="B4445" t="s">
        <v>1325</v>
      </c>
      <c r="C4445">
        <v>2023</v>
      </c>
      <c r="D4445" t="s">
        <v>1715</v>
      </c>
      <c r="E4445" t="str">
        <f>IFERROR(VLOOKUP([1]!Tabla_SERIEA_05_13[[#This Row],[IdEstablecimiento]],'[2]Establecimiento 2023'!$A$1:$E$183,5,FALSE),0)</f>
        <v>04102-Coquimbo</v>
      </c>
      <c r="F4445" t="s">
        <v>1332</v>
      </c>
      <c r="G4445" s="437">
        <v>45097.633657407408</v>
      </c>
      <c r="H4445">
        <v>108</v>
      </c>
      <c r="I4445">
        <v>108</v>
      </c>
      <c r="L4445">
        <v>108</v>
      </c>
    </row>
    <row r="4446" spans="1:12" x14ac:dyDescent="0.2">
      <c r="A4446">
        <v>5</v>
      </c>
      <c r="B4446" t="s">
        <v>1325</v>
      </c>
      <c r="C4446">
        <v>2023</v>
      </c>
      <c r="D4446" t="s">
        <v>1715</v>
      </c>
      <c r="E4446" t="str">
        <f>IFERROR(VLOOKUP([1]!Tabla_SERIEA_05_13[[#This Row],[IdEstablecimiento]],'[2]Establecimiento 2023'!$A$1:$E$183,5,FALSE),0)</f>
        <v>04102-Coquimbo</v>
      </c>
      <c r="F4446" t="s">
        <v>1242</v>
      </c>
      <c r="G4446" s="437">
        <v>45097.633657407408</v>
      </c>
      <c r="H4446">
        <v>5</v>
      </c>
      <c r="I4446">
        <v>5</v>
      </c>
      <c r="J4446">
        <v>0</v>
      </c>
    </row>
    <row r="4447" spans="1:12" x14ac:dyDescent="0.2">
      <c r="A4447">
        <v>5</v>
      </c>
      <c r="B4447" t="s">
        <v>1325</v>
      </c>
      <c r="C4447">
        <v>2023</v>
      </c>
      <c r="D4447" t="s">
        <v>1715</v>
      </c>
      <c r="E4447" t="str">
        <f>IFERROR(VLOOKUP([1]!Tabla_SERIEA_05_13[[#This Row],[IdEstablecimiento]],'[2]Establecimiento 2023'!$A$1:$E$183,5,FALSE),0)</f>
        <v>04102-Coquimbo</v>
      </c>
      <c r="F4447" t="s">
        <v>1244</v>
      </c>
      <c r="G4447" s="437">
        <v>45097.633657407408</v>
      </c>
      <c r="H4447">
        <v>28</v>
      </c>
      <c r="I4447">
        <v>28</v>
      </c>
      <c r="J4447">
        <v>0</v>
      </c>
    </row>
    <row r="4448" spans="1:12" x14ac:dyDescent="0.2">
      <c r="A4448">
        <v>5</v>
      </c>
      <c r="B4448" t="s">
        <v>1325</v>
      </c>
      <c r="C4448">
        <v>2023</v>
      </c>
      <c r="D4448" t="s">
        <v>1715</v>
      </c>
      <c r="E4448" t="str">
        <f>IFERROR(VLOOKUP([1]!Tabla_SERIEA_05_13[[#This Row],[IdEstablecimiento]],'[2]Establecimiento 2023'!$A$1:$E$183,5,FALSE),0)</f>
        <v>04102-Coquimbo</v>
      </c>
      <c r="F4448" t="s">
        <v>1246</v>
      </c>
      <c r="G4448" s="437">
        <v>45097.633657407408</v>
      </c>
      <c r="H4448">
        <v>2</v>
      </c>
      <c r="I4448">
        <v>2</v>
      </c>
      <c r="J4448">
        <v>0</v>
      </c>
    </row>
    <row r="4449" spans="1:10" x14ac:dyDescent="0.2">
      <c r="A4449">
        <v>5</v>
      </c>
      <c r="B4449" t="s">
        <v>1325</v>
      </c>
      <c r="C4449">
        <v>2023</v>
      </c>
      <c r="D4449" t="s">
        <v>1715</v>
      </c>
      <c r="E4449" t="str">
        <f>IFERROR(VLOOKUP([1]!Tabla_SERIEA_05_13[[#This Row],[IdEstablecimiento]],'[2]Establecimiento 2023'!$A$1:$E$183,5,FALSE),0)</f>
        <v>04102-Coquimbo</v>
      </c>
      <c r="F4449" t="s">
        <v>1249</v>
      </c>
      <c r="G4449" s="437">
        <v>45097.633657407408</v>
      </c>
      <c r="H4449">
        <v>1</v>
      </c>
      <c r="I4449">
        <v>1</v>
      </c>
      <c r="J4449">
        <v>0</v>
      </c>
    </row>
    <row r="4450" spans="1:10" x14ac:dyDescent="0.2">
      <c r="A4450">
        <v>5</v>
      </c>
      <c r="B4450" t="s">
        <v>1325</v>
      </c>
      <c r="C4450">
        <v>2023</v>
      </c>
      <c r="D4450" t="s">
        <v>1715</v>
      </c>
      <c r="E4450" t="str">
        <f>IFERROR(VLOOKUP([1]!Tabla_SERIEA_05_13[[#This Row],[IdEstablecimiento]],'[2]Establecimiento 2023'!$A$1:$E$183,5,FALSE),0)</f>
        <v>04102-Coquimbo</v>
      </c>
      <c r="F4450" t="s">
        <v>1250</v>
      </c>
      <c r="G4450" s="437">
        <v>45097.633657407408</v>
      </c>
      <c r="H4450">
        <v>1</v>
      </c>
      <c r="J4450">
        <v>1</v>
      </c>
    </row>
    <row r="4451" spans="1:10" x14ac:dyDescent="0.2">
      <c r="A4451">
        <v>5</v>
      </c>
      <c r="B4451" t="s">
        <v>1325</v>
      </c>
      <c r="C4451">
        <v>2023</v>
      </c>
      <c r="D4451" t="s">
        <v>1715</v>
      </c>
      <c r="E4451" t="str">
        <f>IFERROR(VLOOKUP([1]!Tabla_SERIEA_05_13[[#This Row],[IdEstablecimiento]],'[2]Establecimiento 2023'!$A$1:$E$183,5,FALSE),0)</f>
        <v>04102-Coquimbo</v>
      </c>
      <c r="F4451" t="s">
        <v>1253</v>
      </c>
      <c r="G4451" s="437">
        <v>45097.633657407408</v>
      </c>
      <c r="H4451">
        <v>15</v>
      </c>
      <c r="I4451">
        <v>15</v>
      </c>
      <c r="J4451">
        <v>0</v>
      </c>
    </row>
    <row r="4452" spans="1:10" x14ac:dyDescent="0.2">
      <c r="A4452">
        <v>5</v>
      </c>
      <c r="B4452" t="s">
        <v>1325</v>
      </c>
      <c r="C4452">
        <v>2023</v>
      </c>
      <c r="D4452" t="s">
        <v>1715</v>
      </c>
      <c r="E4452" t="str">
        <f>IFERROR(VLOOKUP([1]!Tabla_SERIEA_05_13[[#This Row],[IdEstablecimiento]],'[2]Establecimiento 2023'!$A$1:$E$183,5,FALSE),0)</f>
        <v>04102-Coquimbo</v>
      </c>
      <c r="F4452" t="s">
        <v>1390</v>
      </c>
      <c r="G4452" s="437">
        <v>45097.633657407408</v>
      </c>
      <c r="H4452">
        <v>3</v>
      </c>
      <c r="I4452">
        <v>3</v>
      </c>
      <c r="J4452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NOMBRE</vt:lpstr>
      <vt:lpstr>BM18</vt:lpstr>
      <vt:lpstr>BM18A</vt:lpstr>
      <vt:lpstr>Filtro</vt:lpstr>
      <vt:lpstr>BBDD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Pacheco</dc:creator>
  <cp:lastModifiedBy>Herman Jorquera</cp:lastModifiedBy>
  <cp:lastPrinted>2017-02-03T19:30:02Z</cp:lastPrinted>
  <dcterms:created xsi:type="dcterms:W3CDTF">2007-01-29T23:37:08Z</dcterms:created>
  <dcterms:modified xsi:type="dcterms:W3CDTF">2023-06-28T12:39:24Z</dcterms:modified>
</cp:coreProperties>
</file>